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F&amp;O)'!$R$1:$R$279</definedName>
  </definedNames>
  <calcPr calcId="124519"/>
</workbook>
</file>

<file path=xl/calcChain.xml><?xml version="1.0" encoding="utf-8"?>
<calcChain xmlns="http://schemas.openxmlformats.org/spreadsheetml/2006/main">
  <c r="L48" i="6"/>
  <c r="K48"/>
  <c r="L29"/>
  <c r="K29"/>
  <c r="L30"/>
  <c r="K30"/>
  <c r="L13"/>
  <c r="K13"/>
  <c r="K67"/>
  <c r="M67" s="1"/>
  <c r="L47"/>
  <c r="K47"/>
  <c r="L46"/>
  <c r="K46"/>
  <c r="K66"/>
  <c r="M66" s="1"/>
  <c r="L45"/>
  <c r="K45"/>
  <c r="M45" l="1"/>
  <c r="M46"/>
  <c r="M30"/>
  <c r="M13"/>
  <c r="M48"/>
  <c r="M29"/>
  <c r="M47"/>
  <c r="K65" l="1"/>
  <c r="M65" s="1"/>
  <c r="K58"/>
  <c r="M58" s="1"/>
  <c r="K59"/>
  <c r="M59" s="1"/>
  <c r="K64"/>
  <c r="M64" s="1"/>
  <c r="K63"/>
  <c r="M63" s="1"/>
  <c r="K62"/>
  <c r="M62" s="1"/>
  <c r="K60"/>
  <c r="M60" s="1"/>
  <c r="K61"/>
  <c r="M61" s="1"/>
  <c r="L28" l="1"/>
  <c r="K28"/>
  <c r="L11"/>
  <c r="K11"/>
  <c r="K243"/>
  <c r="L243" s="1"/>
  <c r="L12"/>
  <c r="K12"/>
  <c r="M28" l="1"/>
  <c r="M12"/>
  <c r="M11"/>
  <c r="K263" l="1"/>
  <c r="L263" s="1"/>
  <c r="K262"/>
  <c r="L262" s="1"/>
  <c r="K261"/>
  <c r="L261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8"/>
  <c r="L248" s="1"/>
  <c r="K247"/>
  <c r="L247" s="1"/>
  <c r="K246"/>
  <c r="L246" s="1"/>
  <c r="K245"/>
  <c r="L245" s="1"/>
  <c r="K244"/>
  <c r="L244" s="1"/>
  <c r="K242"/>
  <c r="L242" s="1"/>
  <c r="K241"/>
  <c r="L241" s="1"/>
  <c r="K240"/>
  <c r="L240" s="1"/>
  <c r="F239"/>
  <c r="K239" s="1"/>
  <c r="L239" s="1"/>
  <c r="K238"/>
  <c r="L238" s="1"/>
  <c r="K237"/>
  <c r="L237" s="1"/>
  <c r="K236"/>
  <c r="L236" s="1"/>
  <c r="K235"/>
  <c r="L235" s="1"/>
  <c r="K234"/>
  <c r="L234" s="1"/>
  <c r="F233"/>
  <c r="F232"/>
  <c r="K232" s="1"/>
  <c r="L232" s="1"/>
  <c r="K231"/>
  <c r="L231" s="1"/>
  <c r="F230"/>
  <c r="K230" s="1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2"/>
  <c r="L212" s="1"/>
  <c r="K211"/>
  <c r="L211" s="1"/>
  <c r="F210"/>
  <c r="K210" s="1"/>
  <c r="L210" s="1"/>
  <c r="K209"/>
  <c r="L209" s="1"/>
  <c r="K206"/>
  <c r="L206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4"/>
  <c r="L184" s="1"/>
  <c r="K182"/>
  <c r="L182" s="1"/>
  <c r="K180"/>
  <c r="L180" s="1"/>
  <c r="K178"/>
  <c r="L178" s="1"/>
  <c r="K177"/>
  <c r="L177" s="1"/>
  <c r="K176"/>
  <c r="L176" s="1"/>
  <c r="K174"/>
  <c r="L174" s="1"/>
  <c r="K173"/>
  <c r="L173" s="1"/>
  <c r="K172"/>
  <c r="L172" s="1"/>
  <c r="K171"/>
  <c r="K170"/>
  <c r="L170" s="1"/>
  <c r="K169"/>
  <c r="L169" s="1"/>
  <c r="K167"/>
  <c r="L167" s="1"/>
  <c r="K166"/>
  <c r="L166" s="1"/>
  <c r="K165"/>
  <c r="L165" s="1"/>
  <c r="K164"/>
  <c r="L164" s="1"/>
  <c r="K163"/>
  <c r="L163" s="1"/>
  <c r="F162"/>
  <c r="K162" s="1"/>
  <c r="L162" s="1"/>
  <c r="H161"/>
  <c r="K161" s="1"/>
  <c r="L161" s="1"/>
  <c r="K158"/>
  <c r="L158" s="1"/>
  <c r="K157"/>
  <c r="L157" s="1"/>
  <c r="K156"/>
  <c r="L156" s="1"/>
  <c r="K155"/>
  <c r="L155" s="1"/>
  <c r="K154"/>
  <c r="L154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H127"/>
  <c r="K127" s="1"/>
  <c r="L127" s="1"/>
  <c r="F126"/>
  <c r="K126" s="1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M7"/>
  <c r="D7" i="5"/>
  <c r="K6" i="4"/>
  <c r="K6" i="3"/>
  <c r="L6" i="2"/>
</calcChain>
</file>

<file path=xl/sharedStrings.xml><?xml version="1.0" encoding="utf-8"?>
<sst xmlns="http://schemas.openxmlformats.org/spreadsheetml/2006/main" count="2628" uniqueCount="1026">
  <si>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</si>
  <si>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</si>
  <si>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</si>
  <si>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</si>
  <si>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</si>
  <si>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</si>
  <si>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</si>
  <si>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</si>
  <si>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</si>
  <si>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</si>
  <si>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</si>
  <si>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</si>
  <si>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</si>
  <si>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</si>
  <si>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</si>
  <si>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</si>
  <si>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</si>
  <si>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</si>
  <si>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</si>
  <si>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</si>
  <si>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</si>
  <si>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</si>
  <si>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</si>
  <si>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</si>
  <si>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</si>
  <si>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</si>
  <si>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</si>
  <si>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</si>
  <si>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</si>
  <si>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</si>
  <si>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</si>
  <si>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</si>
  <si>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</si>
  <si>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</si>
  <si>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</si>
  <si>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</si>
  <si>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</si>
  <si>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</si>
  <si>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</si>
  <si>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</si>
  <si>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</si>
  <si>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</si>
  <si>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</si>
  <si>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</si>
  <si>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</si>
  <si>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</si>
  <si>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</si>
  <si>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</si>
  <si>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</si>
  <si>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</si>
  <si>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</si>
  <si>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</si>
  <si>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</si>
  <si>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</si>
  <si>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</si>
  <si>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</si>
  <si>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</si>
  <si>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</si>
  <si>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</si>
  <si>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</si>
  <si>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</si>
  <si>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</si>
  <si>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</si>
  <si>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</si>
  <si>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</si>
  <si>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</si>
  <si>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</si>
  <si>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</si>
  <si>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</si>
  <si>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</si>
  <si>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</si>
  <si>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</si>
  <si>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</si>
  <si>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</si>
  <si>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</si>
  <si>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</si>
  <si>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</si>
  <si>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</si>
  <si>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</si>
  <si>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</si>
  <si>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</si>
  <si>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</si>
  <si>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</si>
  <si>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</si>
  <si>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</si>
  <si>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</si>
  <si>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</si>
  <si>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</si>
  <si>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</si>
  <si>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</si>
  <si>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</si>
  <si>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</si>
  <si>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</si>
  <si>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</si>
  <si>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</si>
  <si>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</si>
  <si>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</si>
  <si>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</si>
  <si>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</si>
  <si>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</si>
  <si>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</si>
  <si>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</si>
  <si>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</si>
  <si>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</si>
  <si>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</si>
  <si>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</si>
  <si>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</si>
  <si>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</si>
  <si>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</si>
  <si>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</si>
  <si>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</si>
  <si>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</si>
  <si>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</si>
  <si>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</si>
  <si>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</si>
  <si>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</si>
  <si>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</si>
  <si>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</si>
  <si>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</si>
  <si>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</si>
  <si>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</si>
  <si>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</si>
  <si>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</si>
  <si>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</si>
  <si>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</si>
  <si>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</si>
  <si>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</si>
  <si>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</si>
  <si>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</si>
  <si>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</si>
  <si>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</si>
  <si>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</si>
  <si>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</si>
  <si>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</si>
  <si>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</si>
  <si>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</si>
  <si>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</si>
  <si>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</si>
  <si>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</si>
  <si>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</si>
  <si>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</si>
  <si>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</si>
  <si>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</si>
  <si>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</si>
  <si>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</si>
  <si>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</si>
  <si>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</si>
  <si>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</si>
  <si>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</si>
  <si>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</si>
  <si>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</si>
  <si>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</si>
  <si>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</si>
  <si>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</si>
  <si>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</si>
  <si>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</si>
  <si>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</si>
  <si>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</si>
  <si>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</si>
  <si>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</si>
  <si>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</si>
  <si>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</si>
  <si>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</si>
  <si>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</si>
  <si>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</si>
  <si>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</si>
  <si>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</si>
  <si>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</si>
  <si>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</si>
  <si>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</si>
  <si>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</si>
  <si>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</si>
  <si>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</si>
  <si>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</si>
  <si>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</si>
  <si>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</si>
  <si>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</si>
  <si>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</si>
  <si>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</si>
  <si>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</si>
  <si>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</si>
  <si>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</si>
  <si>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</si>
  <si>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</si>
  <si>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</si>
  <si>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</si>
  <si>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</si>
  <si>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</si>
  <si>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</si>
  <si>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</si>
  <si>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</si>
  <si>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</si>
  <si>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</si>
  <si>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</si>
  <si>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</si>
  <si>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</si>
  <si>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</si>
  <si>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</si>
  <si>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</si>
  <si>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</si>
  <si>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</si>
  <si>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</si>
  <si>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</si>
  <si>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</si>
  <si>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</si>
  <si>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</si>
  <si>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</si>
  <si>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</si>
  <si>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</si>
  <si>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</si>
  <si>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</si>
  <si>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</si>
  <si>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</si>
  <si>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</si>
  <si>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</si>
  <si>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</si>
  <si>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</si>
  <si>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</si>
  <si>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</si>
  <si>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</si>
  <si>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</si>
  <si>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</si>
  <si>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</si>
  <si>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</si>
  <si>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</si>
  <si>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</si>
  <si>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</si>
  <si>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</si>
  <si>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</si>
  <si>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</si>
  <si>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</si>
  <si>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</si>
  <si>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</si>
  <si>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</si>
  <si>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</si>
  <si>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</si>
  <si>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</si>
  <si>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</si>
  <si>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</si>
  <si>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</si>
  <si>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</si>
  <si>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</si>
  <si>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</si>
  <si>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</si>
  <si>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</si>
  <si>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</si>
  <si>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</si>
  <si>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</si>
  <si>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</si>
  <si>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</si>
  <si>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</si>
  <si>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</si>
  <si>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</si>
  <si>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</si>
  <si>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</si>
  <si>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</si>
  <si>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</si>
  <si>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</si>
  <si>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</si>
  <si>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</si>
  <si>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</si>
  <si>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</si>
  <si>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</si>
  <si>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</si>
  <si>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</si>
  <si>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</si>
  <si>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</si>
  <si>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</si>
  <si>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</si>
  <si>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</si>
  <si>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</si>
  <si>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</si>
  <si>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</si>
  <si>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</si>
  <si>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</si>
  <si>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</si>
  <si>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</si>
  <si>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</si>
  <si>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</si>
  <si>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</si>
  <si>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</si>
  <si>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</si>
  <si>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</si>
  <si>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</si>
  <si>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</si>
  <si>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</si>
  <si>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</si>
  <si>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</si>
  <si>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</si>
  <si>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</si>
  <si>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</si>
  <si>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</si>
  <si>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</si>
  <si>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</si>
  <si>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</si>
  <si>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</si>
  <si>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</si>
  <si>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</si>
  <si>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</si>
  <si>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</si>
  <si>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</si>
  <si>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</si>
  <si>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</si>
  <si>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</si>
  <si>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</si>
  <si>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</si>
  <si>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</si>
  <si>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</si>
  <si>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</si>
  <si>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</si>
  <si>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</si>
  <si>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</si>
  <si>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</si>
  <si>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</si>
  <si>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</si>
  <si>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</si>
  <si>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</si>
  <si>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</si>
  <si>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</si>
  <si>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</si>
  <si>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</si>
  <si>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</si>
  <si>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</si>
  <si>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</si>
  <si>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</si>
  <si>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</si>
  <si>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</si>
  <si>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</si>
  <si>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</si>
  <si>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</si>
  <si>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</si>
  <si>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</si>
  <si>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</si>
  <si>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</si>
  <si>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</si>
  <si>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</si>
  <si>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</si>
  <si>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</si>
  <si>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</si>
  <si>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</si>
  <si>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</si>
  <si>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</si>
  <si>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</si>
  <si>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</si>
  <si>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</si>
  <si>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</si>
  <si>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</si>
  <si>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</si>
  <si>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</si>
  <si>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</si>
  <si>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</si>
  <si>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</si>
  <si>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</si>
  <si>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</si>
  <si>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</si>
  <si>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</si>
  <si>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</si>
  <si>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</si>
  <si>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</si>
  <si>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</si>
  <si>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</si>
  <si>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</si>
  <si>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</si>
  <si>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</si>
  <si>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</si>
  <si>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</si>
  <si>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</si>
  <si>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</si>
  <si>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</si>
  <si>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</si>
  <si>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</si>
  <si>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</si>
  <si>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</si>
  <si>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</si>
  <si>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</si>
  <si>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</si>
  <si>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</si>
  <si>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</si>
  <si>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</si>
  <si>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</si>
  <si>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</si>
  <si>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</si>
  <si>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</si>
  <si>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</si>
  <si>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</si>
  <si>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</si>
  <si>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</si>
  <si>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</si>
  <si>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</si>
  <si>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</si>
  <si>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</si>
  <si>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</si>
  <si>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</si>
  <si>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</si>
  <si>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</si>
  <si>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</si>
  <si>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</si>
  <si>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</si>
  <si>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</si>
  <si>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</si>
  <si>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</si>
  <si>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</si>
  <si>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</si>
  <si>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</si>
  <si>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</si>
  <si>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</si>
  <si>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</si>
  <si>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</si>
  <si>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</si>
  <si>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</si>
  <si>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</si>
  <si>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</si>
  <si>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</si>
  <si>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</si>
  <si>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</si>
  <si>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</si>
  <si>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</si>
  <si>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</si>
  <si>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</si>
  <si>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</si>
  <si>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</si>
  <si>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</si>
  <si>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</si>
  <si>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</si>
  <si>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</si>
  <si>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</si>
  <si>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</si>
  <si>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</si>
  <si>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</si>
  <si>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</si>
  <si>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</si>
  <si>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</si>
  <si>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</si>
  <si>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</si>
  <si>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</si>
  <si>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</si>
  <si>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</si>
  <si>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</si>
  <si>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</si>
  <si>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</si>
  <si>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</si>
  <si>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</si>
  <si>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</si>
  <si>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</si>
  <si>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</si>
  <si>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</si>
  <si>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</si>
  <si>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</si>
  <si>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</si>
  <si>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</si>
  <si>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</si>
  <si>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</si>
  <si>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</si>
  <si>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</si>
  <si>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</si>
  <si>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</si>
  <si>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</si>
  <si>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</si>
  <si>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</si>
  <si>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</si>
  <si>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</si>
  <si>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</si>
  <si>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</si>
  <si>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</si>
  <si>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</si>
  <si>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</si>
  <si>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</si>
  <si>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</si>
  <si>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</si>
  <si>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</si>
  <si>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</si>
  <si>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</si>
  <si>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</si>
  <si>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</si>
  <si>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</si>
  <si>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</si>
  <si>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</si>
  <si>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</si>
  <si>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</si>
  <si>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</si>
  <si>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</si>
  <si>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</si>
  <si>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</si>
  <si>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</si>
  <si>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</si>
  <si>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</si>
  <si>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</si>
  <si>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</si>
  <si>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</si>
  <si>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</si>
  <si>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</si>
  <si>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</si>
  <si>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</si>
  <si>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</si>
  <si>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</si>
  <si>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</si>
  <si>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</si>
  <si>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</si>
  <si>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</si>
  <si>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</si>
  <si>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</si>
  <si>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</si>
  <si>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</si>
  <si>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</si>
  <si>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</si>
  <si>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</si>
  <si>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</si>
  <si>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</si>
  <si>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</si>
  <si>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</si>
  <si>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</si>
  <si>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</si>
  <si>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</si>
  <si>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</si>
  <si>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</si>
  <si>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</si>
  <si>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</si>
  <si>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</si>
  <si>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</si>
  <si>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</si>
  <si>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</si>
  <si>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</si>
  <si>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</si>
  <si>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</si>
  <si>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</si>
  <si>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</si>
  <si>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</si>
  <si>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</si>
  <si>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</si>
  <si>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</si>
  <si>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</si>
  <si>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</si>
  <si>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</si>
  <si>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</si>
  <si>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</si>
  <si>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</si>
  <si>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</si>
  <si>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</si>
  <si>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</si>
  <si>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</si>
  <si>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</si>
  <si>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</si>
  <si>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</si>
  <si>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</si>
  <si>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</si>
  <si>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</si>
  <si>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</si>
  <si>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</si>
  <si>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</si>
  <si>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</si>
  <si>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</si>
  <si>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</si>
  <si>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</si>
  <si>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</si>
  <si>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</si>
  <si>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</si>
  <si>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</si>
  <si>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</si>
  <si>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</si>
  <si>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</si>
  <si>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</si>
  <si>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</si>
  <si>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</si>
  <si>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</si>
  <si>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</si>
  <si>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</si>
  <si>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</si>
  <si>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</si>
  <si>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</si>
  <si>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</si>
  <si>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</si>
  <si>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</si>
  <si>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</si>
  <si>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</si>
  <si>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</si>
  <si>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</si>
  <si>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</si>
  <si>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</si>
  <si>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</si>
  <si>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</si>
  <si>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</si>
  <si>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</si>
  <si>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</si>
  <si>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</si>
  <si>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</si>
  <si>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</si>
  <si>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</si>
  <si>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</si>
  <si>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</si>
  <si>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</si>
  <si>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</si>
  <si>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</si>
  <si>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</si>
  <si>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</si>
  <si>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</si>
  <si>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</si>
  <si>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</si>
  <si>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</si>
  <si>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</si>
  <si>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</si>
  <si>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</si>
  <si>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</si>
  <si>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</si>
  <si>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</si>
  <si>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</si>
  <si>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</si>
  <si>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</si>
  <si>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</si>
  <si>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</si>
  <si>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</si>
  <si>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</si>
  <si>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</si>
  <si>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</si>
  <si>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</si>
  <si>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</si>
  <si>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</si>
  <si>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</si>
  <si>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</si>
  <si>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</si>
  <si>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</si>
  <si>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</si>
  <si>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</si>
  <si>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</si>
  <si>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</si>
  <si>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</si>
  <si>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</si>
  <si>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</si>
  <si>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</si>
  <si>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</si>
  <si>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</si>
  <si>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</si>
  <si>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</si>
  <si>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</si>
  <si>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</si>
  <si>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</si>
  <si>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</si>
  <si>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</si>
  <si>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</si>
  <si>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</si>
  <si>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</si>
  <si>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</si>
  <si>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</si>
  <si>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</si>
  <si>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</si>
  <si>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</si>
  <si>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</si>
  <si>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</si>
  <si>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</si>
  <si>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</si>
  <si>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</si>
  <si>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</si>
  <si>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</si>
  <si>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</si>
  <si>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</si>
  <si>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</si>
  <si>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</si>
  <si>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</si>
  <si>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</si>
  <si>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</si>
  <si>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</si>
  <si>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</si>
  <si>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</si>
  <si>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</si>
  <si>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</si>
  <si>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</si>
  <si>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</si>
  <si>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</si>
  <si>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</si>
  <si>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</si>
  <si>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</si>
  <si>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</si>
  <si>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</si>
  <si>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</si>
  <si>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</si>
  <si>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</si>
  <si>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</si>
  <si>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</si>
  <si>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</si>
  <si>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</si>
  <si>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</si>
  <si>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</si>
  <si>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</si>
  <si>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</si>
  <si>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</si>
  <si>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</si>
  <si>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</si>
  <si>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</si>
  <si>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</si>
  <si>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</si>
  <si>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</si>
  <si>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</si>
  <si>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</si>
  <si>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</si>
  <si>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</si>
  <si>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</si>
  <si>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</si>
  <si>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</si>
  <si>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</si>
  <si>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</si>
  <si>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</si>
  <si>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</si>
  <si>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</si>
  <si>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</si>
  <si>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</si>
  <si>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</si>
  <si>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</si>
  <si>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</si>
  <si>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</si>
  <si>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</si>
  <si>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</si>
  <si>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</si>
  <si>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</si>
  <si>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</si>
  <si>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</si>
  <si>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</si>
  <si>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</si>
  <si>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</si>
  <si>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</si>
  <si>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</si>
  <si>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</si>
  <si>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</si>
  <si>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</si>
  <si>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</si>
  <si>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</si>
  <si>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</si>
  <si>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</si>
  <si>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</si>
  <si>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</si>
  <si>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</si>
  <si>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</si>
  <si>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</si>
  <si>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</si>
  <si>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</si>
  <si>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</si>
  <si>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</si>
  <si>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</si>
  <si>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</si>
  <si>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</si>
  <si>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</si>
  <si>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</si>
  <si>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</si>
  <si>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</si>
  <si>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</si>
  <si>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</si>
  <si>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</si>
  <si>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</si>
  <si>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</si>
  <si>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</si>
  <si>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</si>
  <si>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</si>
  <si>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</si>
  <si>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</si>
  <si>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</si>
  <si>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</si>
  <si>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</si>
  <si>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</si>
  <si>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</si>
  <si>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</si>
  <si>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</si>
  <si>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</si>
  <si>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</si>
  <si>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</si>
  <si>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</si>
  <si>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</si>
  <si>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</si>
  <si>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</si>
  <si>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</si>
  <si>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</si>
  <si>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</si>
  <si>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</si>
  <si>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</si>
  <si>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</si>
  <si>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</si>
  <si>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</si>
  <si>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</si>
  <si>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</si>
  <si>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</si>
  <si>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</si>
  <si>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</si>
  <si>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</si>
  <si>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</si>
  <si>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</si>
  <si>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</si>
  <si>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</si>
  <si>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</si>
  <si>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</si>
  <si>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</si>
  <si>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</si>
  <si>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</si>
  <si>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</si>
  <si>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</si>
  <si>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</si>
  <si>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</si>
  <si>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</si>
  <si>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</si>
  <si>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</si>
  <si>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</si>
  <si>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</si>
  <si>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</si>
  <si>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</si>
  <si>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</si>
  <si>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</si>
  <si>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</si>
  <si>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</si>
  <si>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</si>
  <si>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</si>
  <si>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</si>
  <si>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</si>
  <si>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</si>
  <si>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</si>
  <si>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</si>
  <si>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</si>
  <si>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</si>
  <si>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</si>
  <si>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</si>
  <si>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</si>
  <si>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</si>
  <si>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</si>
  <si>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</si>
  <si>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</si>
  <si>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</si>
  <si>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</si>
  <si>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</si>
  <si>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</si>
  <si>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</si>
  <si>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</si>
  <si>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</si>
  <si>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</si>
  <si>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</si>
  <si>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</si>
  <si>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</si>
  <si>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</si>
  <si>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</si>
  <si>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</si>
  <si>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</si>
  <si>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</si>
  <si>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</si>
  <si>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</si>
  <si>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</si>
  <si>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</si>
  <si>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</si>
  <si>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</si>
  <si>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</si>
  <si>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</si>
  <si>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</si>
  <si>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</si>
  <si>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</si>
  <si>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545-550</t>
  </si>
  <si>
    <t>620-640</t>
  </si>
  <si>
    <t>120-122</t>
  </si>
  <si>
    <t>.................</t>
  </si>
  <si>
    <t>160-165</t>
  </si>
  <si>
    <t>780-800</t>
  </si>
  <si>
    <t>250-300</t>
  </si>
  <si>
    <t>Profit of Rs.7/-</t>
  </si>
  <si>
    <t>100-120</t>
  </si>
  <si>
    <t>Profit of Rs.14/-</t>
  </si>
  <si>
    <t>Sell</t>
  </si>
  <si>
    <t>310-318</t>
  </si>
  <si>
    <t>380-390</t>
  </si>
  <si>
    <t>1650-1680</t>
  </si>
  <si>
    <t>Part profit of Rs.25/-</t>
  </si>
  <si>
    <t>930-938</t>
  </si>
  <si>
    <t>980-1000</t>
  </si>
  <si>
    <t>MNIL</t>
  </si>
  <si>
    <t>Profit of Rs.1/-</t>
  </si>
  <si>
    <t>GRAVITON RESEARCH CAPITAL LLP</t>
  </si>
  <si>
    <t>XTX MARKETS LLP</t>
  </si>
  <si>
    <t>120-130</t>
  </si>
  <si>
    <t>2400-2420</t>
  </si>
  <si>
    <t>ADVIKCA</t>
  </si>
  <si>
    <t>2700-2750</t>
  </si>
  <si>
    <t>BANKNIFTY 36000 PE 2-SEP</t>
  </si>
  <si>
    <t>MFLINDIA</t>
  </si>
  <si>
    <t>TATACHEM SEP FUT</t>
  </si>
  <si>
    <t>RELIANCE 2300 CE SEP</t>
  </si>
  <si>
    <t>65-75</t>
  </si>
  <si>
    <t>NIFTY 17000 PE 2-SEP</t>
  </si>
  <si>
    <t>Profit of Rs.85/-</t>
  </si>
  <si>
    <t>NIFTY 17500 CE 16-SEP</t>
  </si>
  <si>
    <t>NIFTY 17100 PE 2-SEP</t>
  </si>
  <si>
    <t>100-110</t>
  </si>
  <si>
    <t>NIFTY 17150 PE 2-SEP</t>
  </si>
  <si>
    <t>EXIDEIND 165 PE SEP</t>
  </si>
  <si>
    <t>5.0-6.0</t>
  </si>
  <si>
    <t>Profit of Rs.24/-</t>
  </si>
  <si>
    <t>Loss of Rs.47.5/-</t>
  </si>
  <si>
    <t>Profit of Rs.17.5/-</t>
  </si>
  <si>
    <t>Profit of Rs.16.5/-</t>
  </si>
  <si>
    <t>Retail Research Technical Calls &amp; Fundamental Performance Report for the month of Sep-2021</t>
  </si>
  <si>
    <t>ALPHA LEON ENTERPRISES LLP</t>
  </si>
  <si>
    <t>DEEPAK KUMAR</t>
  </si>
  <si>
    <t>ADROIT FINANCIAL SERVICES PVT LTD</t>
  </si>
  <si>
    <t>ZENTEC</t>
  </si>
  <si>
    <t>Zen Technologies Limited</t>
  </si>
  <si>
    <t>Loss of Rs.135/-</t>
  </si>
  <si>
    <t>Loss of Rs.1.10/-</t>
  </si>
  <si>
    <t xml:space="preserve"> LT SEP FUT</t>
  </si>
  <si>
    <t>1660-1650</t>
  </si>
  <si>
    <t>Profit of Rs.8.5/-</t>
  </si>
  <si>
    <t>Profit of Rs.12.5/-</t>
  </si>
  <si>
    <t>BATAINDIA SEP FUT</t>
  </si>
  <si>
    <t>Loss of Rs.25/-</t>
  </si>
  <si>
    <t>NIFTY SEP FUT</t>
  </si>
  <si>
    <t xml:space="preserve">AARTIIND SEP FUT </t>
  </si>
  <si>
    <t>923-924</t>
  </si>
  <si>
    <t>945-955</t>
  </si>
  <si>
    <t>NIFTY 17200 PE 2-SEP</t>
  </si>
  <si>
    <t>80-90</t>
  </si>
  <si>
    <t>Loss of Rs.33/-</t>
  </si>
  <si>
    <t>HDFC 2700 PE SEP</t>
  </si>
  <si>
    <t>30-32</t>
  </si>
  <si>
    <t>50-60</t>
  </si>
  <si>
    <t>165-167</t>
  </si>
  <si>
    <t xml:space="preserve">CANBK </t>
  </si>
  <si>
    <t>DANUBE</t>
  </si>
  <si>
    <t>SUNIL HUKUMAT RAJDEV</t>
  </si>
  <si>
    <t>PRAVIN KANTILAL SHAH</t>
  </si>
  <si>
    <t>MINAXI</t>
  </si>
  <si>
    <t>MUKESHBHAI PURSHOTTAMDAS PATEL</t>
  </si>
  <si>
    <t>SUPRBPA</t>
  </si>
  <si>
    <t>BANKA</t>
  </si>
  <si>
    <t>Banka BioLoo Limited</t>
  </si>
  <si>
    <t>MOUNTAIN VENTURES</t>
  </si>
  <si>
    <t>GSS</t>
  </si>
  <si>
    <t>GSS Infotech Limited</t>
  </si>
  <si>
    <t>RADHIKA DUBASH</t>
  </si>
  <si>
    <t>VIKRAMKUMAR KARANRAJ SAKARIA HUF DAKSH CORPORATION</t>
  </si>
  <si>
    <t>SANGINITA</t>
  </si>
  <si>
    <t>Sanginita Chemicals Limit</t>
  </si>
  <si>
    <t>MBL  &amp; CO. LIMITED</t>
  </si>
  <si>
    <t>MCDHOLDING</t>
  </si>
  <si>
    <t>McDowell Holdings Limited</t>
  </si>
  <si>
    <t>RECOVERY OFFICER I DRT II</t>
  </si>
  <si>
    <t>Profit of Rs.107.5/-</t>
  </si>
  <si>
    <t>Profit of Rs.4.65/-</t>
  </si>
  <si>
    <t>4080-4090</t>
  </si>
  <si>
    <t>4400-4500</t>
  </si>
  <si>
    <t>1660-1680</t>
  </si>
  <si>
    <t>1840-1880</t>
  </si>
  <si>
    <t xml:space="preserve">HDFCLIFE </t>
  </si>
  <si>
    <t>730-735</t>
  </si>
  <si>
    <t>760-770</t>
  </si>
  <si>
    <t>171-172</t>
  </si>
  <si>
    <t>NIFTY 17500 CE 30-SEP</t>
  </si>
  <si>
    <t>125-130</t>
  </si>
  <si>
    <t>Loss of Rs.185/-</t>
  </si>
  <si>
    <t>AARTECH</t>
  </si>
  <si>
    <t>FORTUNE FUTURES PRIVATE LIMITED CO</t>
  </si>
  <si>
    <t>SWASTIKA FINLEASE LIMITED</t>
  </si>
  <si>
    <t>ABHIINFRA</t>
  </si>
  <si>
    <t>SHA MAHENDER KUMAR TATED</t>
  </si>
  <si>
    <t>ZUBER TRADING LLP</t>
  </si>
  <si>
    <t>DEEP</t>
  </si>
  <si>
    <t>BAKULESH OMPRAKASH AGARWAL</t>
  </si>
  <si>
    <t>FAZE3Q</t>
  </si>
  <si>
    <t>AJAY ANAND</t>
  </si>
  <si>
    <t>SALEM PYARLI GOVANI</t>
  </si>
  <si>
    <t>ASHISH RAMESHCHANDRA KACHOLIA</t>
  </si>
  <si>
    <t>GITARENEW</t>
  </si>
  <si>
    <t>JAIPAN</t>
  </si>
  <si>
    <t>AMITA AGARWAL</t>
  </si>
  <si>
    <t>JAYSYN</t>
  </si>
  <si>
    <t>CUTCH CHEMICALS PRIVATE LIMITED</t>
  </si>
  <si>
    <t>KANELIND</t>
  </si>
  <si>
    <t>JAGDISHKUMAR MANEELAL CHAUHAN</t>
  </si>
  <si>
    <t>KIRLOSIND</t>
  </si>
  <si>
    <t>GAGANDEEP CREDIT CAPITAL PRIVATE LIMITED</t>
  </si>
  <si>
    <t>ANUJ ANANTRAI SHETH</t>
  </si>
  <si>
    <t>INDIA CAPITAL MANAGEMENT LIMITED A/C INDIA CAPITAL FUND LIMITED</t>
  </si>
  <si>
    <t>ASHOKVARDHANREDDYPACHARAPALLI</t>
  </si>
  <si>
    <t>MILEFUR</t>
  </si>
  <si>
    <t>MINAKSHI SINGH</t>
  </si>
  <si>
    <t>KABIR SHRAN DAGAR</t>
  </si>
  <si>
    <t>REKHA DAGAR</t>
  </si>
  <si>
    <t>NECCLTD</t>
  </si>
  <si>
    <t>SUNAYANA INVESTMENT COMPANY LIMITED</t>
  </si>
  <si>
    <t>NEWLIGHT</t>
  </si>
  <si>
    <t>SATISHPETERDSOUZA</t>
  </si>
  <si>
    <t>NISHANT PRAVIN WASHA</t>
  </si>
  <si>
    <t>REGENCY</t>
  </si>
  <si>
    <t>BRAHAM KUMAR DHUPAR</t>
  </si>
  <si>
    <t>USHA GUPTA</t>
  </si>
  <si>
    <t>ROYALIND</t>
  </si>
  <si>
    <t>SHALIBHADRA EXPORTS PVT. LTD.</t>
  </si>
  <si>
    <t>SHYMINV</t>
  </si>
  <si>
    <t>ANKIT RAJENDRAKUMAR CHOUDHARY</t>
  </si>
  <si>
    <t>MANOJ JAIN HUF</t>
  </si>
  <si>
    <t>RAMAKANT BASUDEO PARASRAMPURIA HUF</t>
  </si>
  <si>
    <t>VIJAY DAHYABHAI PATEL</t>
  </si>
  <si>
    <t>VINAY VITTHAL PAI</t>
  </si>
  <si>
    <t>ROHAN VINAY PAI</t>
  </si>
  <si>
    <t>VAL</t>
  </si>
  <si>
    <t>SHAH MUKESHKUMAR BABULAL</t>
  </si>
  <si>
    <t>NOPEA CAPITAL SERVICES PRIVATE LIMITED</t>
  </si>
  <si>
    <t>BPL</t>
  </si>
  <si>
    <t>BPL Ltd.</t>
  </si>
  <si>
    <t>Fiem Industries Limited</t>
  </si>
  <si>
    <t>DHWAJA COMMODITY SERVICES PRIVATE LIMITED</t>
  </si>
  <si>
    <t>GOLDTECH</t>
  </si>
  <si>
    <t>Goldstone Tech Ltd.</t>
  </si>
  <si>
    <t>SHIVAM OMAR</t>
  </si>
  <si>
    <t>Vodafone Idea Limited</t>
  </si>
  <si>
    <t>SHARE INDIA SECURITIES LIMITED</t>
  </si>
  <si>
    <t>ISFT</t>
  </si>
  <si>
    <t>Intrasoft Tech. Ltd</t>
  </si>
  <si>
    <t>MADHAW KUMAR BUBNA</t>
  </si>
  <si>
    <t>RISHI KAJARIA &amp; SONS(HUF)</t>
  </si>
  <si>
    <t>KOLTEPATIL</t>
  </si>
  <si>
    <t>Kolte - Patil Developers</t>
  </si>
  <si>
    <t>BAISIWALA SAMEER AJAY</t>
  </si>
  <si>
    <t>MCLEODRUSS</t>
  </si>
  <si>
    <t>Mcleod Russel India Limit</t>
  </si>
  <si>
    <t>CHETAN RASIKLAL SHAH</t>
  </si>
  <si>
    <t>North East Carry Corp Ltd</t>
  </si>
  <si>
    <t>PRITI</t>
  </si>
  <si>
    <t>Priti International Ltd</t>
  </si>
  <si>
    <t>RPGLIFE</t>
  </si>
  <si>
    <t>RPG Life Sciences Limited</t>
  </si>
  <si>
    <t>TINPLATE</t>
  </si>
  <si>
    <t>The Tinplate Co. (I) Ltd</t>
  </si>
  <si>
    <t>STOCK VERTEX VENTURES</t>
  </si>
  <si>
    <t>BRIGHT</t>
  </si>
  <si>
    <t>Bright Solar Limited</t>
  </si>
  <si>
    <t>PIYUSHKUMAR THUMAR</t>
  </si>
  <si>
    <t>SUMIT KUMAR BHUTRA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</si>
</sst>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0" fontId="36" fillId="14" borderId="15" xfId="0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0" fontId="1" fillId="16" borderId="0" xfId="0" applyFont="1" applyFill="1" applyBorder="1"/>
    <xf numFmtId="0" fontId="0" fillId="18" borderId="0" xfId="0" applyFont="1" applyFill="1" applyAlignment="1"/>
    <xf numFmtId="165" fontId="35" fillId="16" borderId="22" xfId="0" applyNumberFormat="1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0" fillId="19" borderId="0" xfId="0" applyFont="1" applyFill="1" applyAlignment="1"/>
    <xf numFmtId="43" fontId="36" fillId="20" borderId="15" xfId="0" applyNumberFormat="1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43" fontId="36" fillId="21" borderId="15" xfId="0" applyNumberFormat="1" applyFont="1" applyFill="1" applyBorder="1" applyAlignment="1">
      <alignment horizontal="center" vertical="center"/>
    </xf>
    <xf numFmtId="16" fontId="37" fillId="17" borderId="1" xfId="0" applyNumberFormat="1" applyFont="1" applyFill="1" applyBorder="1" applyAlignment="1">
      <alignment horizontal="center" vertical="center"/>
    </xf>
    <xf numFmtId="0" fontId="35" fillId="16" borderId="0" xfId="0" applyFont="1" applyFill="1" applyBorder="1"/>
    <xf numFmtId="0" fontId="35" fillId="16" borderId="0" xfId="0" applyFont="1" applyFill="1" applyBorder="1" applyAlignment="1">
      <alignment horizontal="center"/>
    </xf>
    <xf numFmtId="2" fontId="36" fillId="14" borderId="22" xfId="0" applyNumberFormat="1" applyFont="1" applyFill="1" applyBorder="1" applyAlignment="1">
      <alignment horizontal="center" vertical="center"/>
    </xf>
    <xf numFmtId="16" fontId="36" fillId="14" borderId="22" xfId="0" applyNumberFormat="1" applyFont="1" applyFill="1" applyBorder="1" applyAlignment="1">
      <alignment horizontal="center" vertical="center"/>
    </xf>
    <xf numFmtId="2" fontId="36" fillId="7" borderId="22" xfId="0" applyNumberFormat="1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16" fontId="36" fillId="7" borderId="22" xfId="0" applyNumberFormat="1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1" fontId="35" fillId="16" borderId="24" xfId="0" applyNumberFormat="1" applyFont="1" applyFill="1" applyBorder="1" applyAlignment="1">
      <alignment horizontal="center" vertical="center"/>
    </xf>
    <xf numFmtId="165" fontId="35" fillId="16" borderId="24" xfId="0" applyNumberFormat="1" applyFont="1" applyFill="1" applyBorder="1" applyAlignment="1">
      <alignment horizontal="center" vertical="center"/>
    </xf>
    <xf numFmtId="166" fontId="35" fillId="16" borderId="24" xfId="0" applyNumberFormat="1" applyFont="1" applyFill="1" applyBorder="1" applyAlignment="1">
      <alignment horizontal="center" vertical="center"/>
    </xf>
    <xf numFmtId="0" fontId="35" fillId="16" borderId="24" xfId="0" applyFont="1" applyFill="1" applyBorder="1" applyAlignment="1">
      <alignment horizontal="left"/>
    </xf>
    <xf numFmtId="0" fontId="35" fillId="16" borderId="24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0" fontId="36" fillId="2" borderId="22" xfId="0" applyNumberFormat="1" applyFont="1" applyFill="1" applyBorder="1" applyAlignment="1">
      <alignment horizontal="center" vertical="center" wrapText="1"/>
    </xf>
    <xf numFmtId="16" fontId="37" fillId="2" borderId="22" xfId="0" applyNumberFormat="1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" fontId="37" fillId="7" borderId="22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8" borderId="0" xfId="0" applyFont="1" applyFill="1" applyAlignment="1"/>
    <xf numFmtId="165" fontId="35" fillId="16" borderId="25" xfId="0" applyNumberFormat="1" applyFont="1" applyFill="1" applyBorder="1" applyAlignment="1">
      <alignment horizontal="center" vertical="center"/>
    </xf>
    <xf numFmtId="1" fontId="35" fillId="12" borderId="24" xfId="0" applyNumberFormat="1" applyFont="1" applyFill="1" applyBorder="1" applyAlignment="1">
      <alignment horizontal="center" vertical="center"/>
    </xf>
    <xf numFmtId="166" fontId="35" fillId="12" borderId="24" xfId="0" applyNumberFormat="1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167" fontId="36" fillId="2" borderId="23" xfId="0" applyNumberFormat="1" applyFont="1" applyFill="1" applyBorder="1" applyAlignment="1">
      <alignment horizontal="center" vertical="center"/>
    </xf>
    <xf numFmtId="0" fontId="35" fillId="16" borderId="3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0" fontId="35" fillId="16" borderId="22" xfId="0" applyFont="1" applyFill="1" applyBorder="1" applyAlignment="1">
      <alignment horizontal="center" vertical="center"/>
    </xf>
    <xf numFmtId="0" fontId="43" fillId="0" borderId="22" xfId="0" applyFont="1" applyBorder="1" applyAlignment="1"/>
    <xf numFmtId="0" fontId="35" fillId="2" borderId="23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5" xfId="0" applyNumberFormat="1" applyFont="1" applyFill="1" applyBorder="1" applyAlignment="1">
      <alignment horizontal="center" vertical="center"/>
    </xf>
    <xf numFmtId="0" fontId="43" fillId="24" borderId="22" xfId="0" applyFont="1" applyFill="1" applyBorder="1" applyAlignment="1"/>
    <xf numFmtId="0" fontId="43" fillId="25" borderId="22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0" fontId="36" fillId="17" borderId="2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16" borderId="22" xfId="0" applyFont="1" applyFill="1" applyBorder="1" applyAlignment="1">
      <alignment horizontal="center" vertical="center"/>
    </xf>
    <xf numFmtId="0" fontId="36" fillId="2" borderId="22" xfId="0" applyFont="1" applyFill="1" applyBorder="1"/>
    <xf numFmtId="166" fontId="35" fillId="16" borderId="26" xfId="0" applyNumberFormat="1" applyFont="1" applyFill="1" applyBorder="1" applyAlignment="1">
      <alignment horizontal="center" vertical="center"/>
    </xf>
    <xf numFmtId="166" fontId="35" fillId="2" borderId="26" xfId="0" applyNumberFormat="1" applyFont="1" applyFill="1" applyBorder="1" applyAlignment="1">
      <alignment horizontal="center" vertical="center"/>
    </xf>
    <xf numFmtId="0" fontId="35" fillId="16" borderId="27" xfId="0" applyFont="1" applyFill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5" fillId="2" borderId="4" xfId="0" applyFont="1" applyFill="1" applyBorder="1"/>
    <xf numFmtId="0" fontId="35" fillId="2" borderId="15" xfId="0" applyFont="1" applyFill="1" applyBorder="1" applyAlignment="1">
      <alignment horizontal="center" vertical="center"/>
    </xf>
    <xf numFmtId="166" fontId="35" fillId="12" borderId="26" xfId="0" applyNumberFormat="1" applyFont="1" applyFill="1" applyBorder="1" applyAlignment="1">
      <alignment horizontal="center" vertical="center"/>
    </xf>
    <xf numFmtId="0" fontId="35" fillId="12" borderId="27" xfId="0" applyFont="1" applyFill="1" applyBorder="1" applyAlignment="1">
      <alignment horizontal="center" vertical="center"/>
    </xf>
    <xf numFmtId="0" fontId="36" fillId="12" borderId="22" xfId="0" applyFont="1" applyFill="1" applyBorder="1" applyAlignment="1">
      <alignment horizontal="center" vertical="center"/>
    </xf>
    <xf numFmtId="0" fontId="35" fillId="13" borderId="3" xfId="0" applyFont="1" applyFill="1" applyBorder="1" applyAlignment="1">
      <alignment horizontal="center" vertical="center"/>
    </xf>
    <xf numFmtId="166" fontId="35" fillId="13" borderId="26" xfId="0" applyNumberFormat="1" applyFont="1" applyFill="1" applyBorder="1" applyAlignment="1">
      <alignment horizontal="center" vertical="center"/>
    </xf>
    <xf numFmtId="0" fontId="35" fillId="13" borderId="27" xfId="0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2" fontId="44" fillId="12" borderId="2" xfId="0" applyNumberFormat="1" applyFont="1" applyFill="1" applyBorder="1" applyAlignment="1">
      <alignment horizontal="center" vertical="center"/>
    </xf>
    <xf numFmtId="2" fontId="44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/>
    <xf numFmtId="0" fontId="35" fillId="12" borderId="25" xfId="0" applyFont="1" applyFill="1" applyBorder="1" applyAlignment="1">
      <alignment horizontal="center" vertical="center"/>
    </xf>
    <xf numFmtId="165" fontId="35" fillId="12" borderId="25" xfId="0" applyNumberFormat="1" applyFont="1" applyFill="1" applyBorder="1" applyAlignment="1">
      <alignment horizontal="center" vertical="center"/>
    </xf>
    <xf numFmtId="0" fontId="35" fillId="12" borderId="25" xfId="0" applyFont="1" applyFill="1" applyBorder="1"/>
    <xf numFmtId="0" fontId="43" fillId="24" borderId="25" xfId="0" applyFont="1" applyFill="1" applyBorder="1" applyAlignment="1"/>
    <xf numFmtId="0" fontId="36" fillId="12" borderId="23" xfId="0" applyFont="1" applyFill="1" applyBorder="1" applyAlignment="1">
      <alignment horizontal="center" vertical="center"/>
    </xf>
    <xf numFmtId="165" fontId="35" fillId="13" borderId="25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3" xfId="0" applyFont="1" applyFill="1" applyBorder="1" applyAlignment="1">
      <alignment horizontal="center" vertical="center"/>
    </xf>
    <xf numFmtId="0" fontId="36" fillId="13" borderId="15" xfId="0" applyFont="1" applyFill="1" applyBorder="1" applyAlignment="1">
      <alignment horizontal="center" vertical="center"/>
    </xf>
    <xf numFmtId="0" fontId="36" fillId="13" borderId="20" xfId="0" applyFont="1" applyFill="1" applyBorder="1" applyAlignment="1">
      <alignment horizontal="center" vertical="center"/>
    </xf>
    <xf numFmtId="2" fontId="44" fillId="13" borderId="2" xfId="0" applyNumberFormat="1" applyFont="1" applyFill="1" applyBorder="1" applyAlignment="1">
      <alignment horizontal="center" vertical="center"/>
    </xf>
    <xf numFmtId="2" fontId="44" fillId="13" borderId="22" xfId="0" applyNumberFormat="1" applyFont="1" applyFill="1" applyBorder="1" applyAlignment="1">
      <alignment horizontal="center" vertical="center"/>
    </xf>
    <xf numFmtId="167" fontId="36" fillId="13" borderId="15" xfId="0" applyNumberFormat="1" applyFont="1" applyFill="1" applyBorder="1" applyAlignment="1">
      <alignment horizontal="center" vertical="center"/>
    </xf>
    <xf numFmtId="43" fontId="36" fillId="14" borderId="1" xfId="0" applyNumberFormat="1" applyFont="1" applyFill="1" applyBorder="1" applyAlignment="1">
      <alignment horizontal="center" vertical="center"/>
    </xf>
    <xf numFmtId="16" fontId="36" fillId="13" borderId="15" xfId="0" applyNumberFormat="1" applyFont="1" applyFill="1" applyBorder="1" applyAlignment="1">
      <alignment horizontal="center" vertical="center"/>
    </xf>
    <xf numFmtId="2" fontId="36" fillId="7" borderId="25" xfId="0" applyNumberFormat="1" applyFont="1" applyFill="1" applyBorder="1" applyAlignment="1">
      <alignment horizontal="center" vertical="center"/>
    </xf>
    <xf numFmtId="0" fontId="36" fillId="7" borderId="25" xfId="0" applyFont="1" applyFill="1" applyBorder="1" applyAlignment="1">
      <alignment horizontal="center" vertical="center"/>
    </xf>
    <xf numFmtId="43" fontId="36" fillId="15" borderId="22" xfId="0" applyNumberFormat="1" applyFont="1" applyFill="1" applyBorder="1" applyAlignment="1">
      <alignment horizontal="center" vertical="center"/>
    </xf>
    <xf numFmtId="0" fontId="43" fillId="0" borderId="24" xfId="0" applyFont="1" applyBorder="1" applyAlignment="1"/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5" fillId="13" borderId="23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2" fontId="36" fillId="7" borderId="15" xfId="0" applyNumberFormat="1" applyFont="1" applyFill="1" applyBorder="1" applyAlignment="1">
      <alignment horizontal="center" vertical="center"/>
    </xf>
    <xf numFmtId="10" fontId="36" fillId="7" borderId="15" xfId="0" applyNumberFormat="1" applyFont="1" applyFill="1" applyBorder="1" applyAlignment="1">
      <alignment horizontal="center" vertical="center" wrapText="1"/>
    </xf>
    <xf numFmtId="16" fontId="36" fillId="7" borderId="15" xfId="0" applyNumberFormat="1" applyFont="1" applyFill="1" applyBorder="1" applyAlignment="1">
      <alignment horizontal="center" vertical="center"/>
    </xf>
    <xf numFmtId="0" fontId="36" fillId="17" borderId="22" xfId="0" applyFont="1" applyFill="1" applyBorder="1" applyAlignment="1">
      <alignment horizontal="center" vertical="center"/>
    </xf>
    <xf numFmtId="2" fontId="36" fillId="17" borderId="22" xfId="0" applyNumberFormat="1" applyFont="1" applyFill="1" applyBorder="1" applyAlignment="1">
      <alignment horizontal="center" vertical="center"/>
    </xf>
    <xf numFmtId="10" fontId="36" fillId="17" borderId="22" xfId="0" applyNumberFormat="1" applyFont="1" applyFill="1" applyBorder="1" applyAlignment="1">
      <alignment horizontal="center" vertical="center" wrapText="1"/>
    </xf>
    <xf numFmtId="0" fontId="37" fillId="17" borderId="22" xfId="0" applyFont="1" applyFill="1" applyBorder="1" applyAlignment="1">
      <alignment horizontal="center" vertical="center"/>
    </xf>
    <xf numFmtId="16" fontId="36" fillId="17" borderId="22" xfId="0" applyNumberFormat="1" applyFont="1" applyFill="1" applyBorder="1" applyAlignment="1">
      <alignment horizontal="center" vertical="center"/>
    </xf>
    <xf numFmtId="0" fontId="1" fillId="16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6" sqref="C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44445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D11" sqref="D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44445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8" t="s">
        <v>16</v>
      </c>
      <c r="B9" s="440" t="s">
        <v>17</v>
      </c>
      <c r="C9" s="440" t="s">
        <v>18</v>
      </c>
      <c r="D9" s="440" t="s">
        <v>19</v>
      </c>
      <c r="E9" s="26" t="s">
        <v>20</v>
      </c>
      <c r="F9" s="26" t="s">
        <v>21</v>
      </c>
      <c r="G9" s="435" t="s">
        <v>22</v>
      </c>
      <c r="H9" s="436"/>
      <c r="I9" s="437"/>
      <c r="J9" s="435" t="s">
        <v>23</v>
      </c>
      <c r="K9" s="436"/>
      <c r="L9" s="437"/>
      <c r="M9" s="26"/>
      <c r="N9" s="27"/>
      <c r="O9" s="27"/>
      <c r="P9" s="27"/>
    </row>
    <row r="10" spans="1:16" ht="59.25" customHeight="1">
      <c r="A10" s="439"/>
      <c r="B10" s="441"/>
      <c r="C10" s="441"/>
      <c r="D10" s="441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44469</v>
      </c>
      <c r="E11" s="35">
        <v>36899.75</v>
      </c>
      <c r="F11" s="35">
        <v>36939.599999999999</v>
      </c>
      <c r="G11" s="36">
        <v>36630.199999999997</v>
      </c>
      <c r="H11" s="36">
        <v>36360.65</v>
      </c>
      <c r="I11" s="36">
        <v>36051.25</v>
      </c>
      <c r="J11" s="36">
        <v>37209.149999999994</v>
      </c>
      <c r="K11" s="36">
        <v>37518.550000000003</v>
      </c>
      <c r="L11" s="36">
        <v>37788.099999999991</v>
      </c>
      <c r="M11" s="37">
        <v>37249</v>
      </c>
      <c r="N11" s="37">
        <v>36670.050000000003</v>
      </c>
      <c r="O11" s="38">
        <v>2055725</v>
      </c>
      <c r="P11" s="39">
        <v>8.5330763951216942E-2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44469</v>
      </c>
      <c r="E12" s="40">
        <v>17329.349999999999</v>
      </c>
      <c r="F12" s="40">
        <v>17294.266666666666</v>
      </c>
      <c r="G12" s="41">
        <v>17246.083333333332</v>
      </c>
      <c r="H12" s="41">
        <v>17162.816666666666</v>
      </c>
      <c r="I12" s="41">
        <v>17114.633333333331</v>
      </c>
      <c r="J12" s="41">
        <v>17377.533333333333</v>
      </c>
      <c r="K12" s="41">
        <v>17425.716666666667</v>
      </c>
      <c r="L12" s="41">
        <v>17508.983333333334</v>
      </c>
      <c r="M12" s="31">
        <v>17342.45</v>
      </c>
      <c r="N12" s="31">
        <v>17211</v>
      </c>
      <c r="O12" s="42">
        <v>16066150</v>
      </c>
      <c r="P12" s="43">
        <v>8.8760926353863151E-3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44469</v>
      </c>
      <c r="E13" s="40">
        <v>18161.8</v>
      </c>
      <c r="F13" s="40">
        <v>18219.55</v>
      </c>
      <c r="G13" s="41">
        <v>18007.25</v>
      </c>
      <c r="H13" s="41">
        <v>17852.7</v>
      </c>
      <c r="I13" s="41">
        <v>17640.400000000001</v>
      </c>
      <c r="J13" s="41">
        <v>18374.099999999999</v>
      </c>
      <c r="K13" s="41">
        <v>18586.399999999994</v>
      </c>
      <c r="L13" s="41">
        <v>18740.949999999997</v>
      </c>
      <c r="M13" s="31">
        <v>18431.849999999999</v>
      </c>
      <c r="N13" s="31">
        <v>18065</v>
      </c>
      <c r="O13" s="42">
        <v>3160</v>
      </c>
      <c r="P13" s="43">
        <v>-0.22549019607843138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44469</v>
      </c>
      <c r="E14" s="40">
        <v>911.35</v>
      </c>
      <c r="F14" s="40">
        <v>917.21666666666658</v>
      </c>
      <c r="G14" s="41">
        <v>902.43333333333317</v>
      </c>
      <c r="H14" s="41">
        <v>893.51666666666654</v>
      </c>
      <c r="I14" s="41">
        <v>878.73333333333312</v>
      </c>
      <c r="J14" s="41">
        <v>926.13333333333321</v>
      </c>
      <c r="K14" s="41">
        <v>940.91666666666674</v>
      </c>
      <c r="L14" s="41">
        <v>949.83333333333326</v>
      </c>
      <c r="M14" s="31">
        <v>932</v>
      </c>
      <c r="N14" s="31">
        <v>908.3</v>
      </c>
      <c r="O14" s="42">
        <v>3975450</v>
      </c>
      <c r="P14" s="43">
        <v>0.18345141700404857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44469</v>
      </c>
      <c r="E15" s="40">
        <v>220.3</v>
      </c>
      <c r="F15" s="40">
        <v>219.76666666666665</v>
      </c>
      <c r="G15" s="41">
        <v>216.5333333333333</v>
      </c>
      <c r="H15" s="41">
        <v>212.76666666666665</v>
      </c>
      <c r="I15" s="41">
        <v>209.5333333333333</v>
      </c>
      <c r="J15" s="41">
        <v>223.5333333333333</v>
      </c>
      <c r="K15" s="41">
        <v>226.76666666666665</v>
      </c>
      <c r="L15" s="41">
        <v>230.5333333333333</v>
      </c>
      <c r="M15" s="31">
        <v>223</v>
      </c>
      <c r="N15" s="31">
        <v>216</v>
      </c>
      <c r="O15" s="42">
        <v>10166000</v>
      </c>
      <c r="P15" s="43">
        <v>4.1555673947789022E-2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44469</v>
      </c>
      <c r="E16" s="40">
        <v>2479.3000000000002</v>
      </c>
      <c r="F16" s="40">
        <v>2473.85</v>
      </c>
      <c r="G16" s="41">
        <v>2452.6999999999998</v>
      </c>
      <c r="H16" s="41">
        <v>2426.1</v>
      </c>
      <c r="I16" s="41">
        <v>2404.9499999999998</v>
      </c>
      <c r="J16" s="41">
        <v>2500.4499999999998</v>
      </c>
      <c r="K16" s="41">
        <v>2521.6000000000004</v>
      </c>
      <c r="L16" s="41">
        <v>2548.1999999999998</v>
      </c>
      <c r="M16" s="31">
        <v>2495</v>
      </c>
      <c r="N16" s="31">
        <v>2447.25</v>
      </c>
      <c r="O16" s="42">
        <v>2684000</v>
      </c>
      <c r="P16" s="43">
        <v>1.4936660994516921E-2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44469</v>
      </c>
      <c r="E17" s="40">
        <v>1572.05</v>
      </c>
      <c r="F17" s="40">
        <v>1570.6833333333334</v>
      </c>
      <c r="G17" s="41">
        <v>1556.3666666666668</v>
      </c>
      <c r="H17" s="41">
        <v>1540.6833333333334</v>
      </c>
      <c r="I17" s="41">
        <v>1526.3666666666668</v>
      </c>
      <c r="J17" s="41">
        <v>1586.3666666666668</v>
      </c>
      <c r="K17" s="41">
        <v>1600.6833333333334</v>
      </c>
      <c r="L17" s="41">
        <v>1616.3666666666668</v>
      </c>
      <c r="M17" s="31">
        <v>1585</v>
      </c>
      <c r="N17" s="31">
        <v>1555</v>
      </c>
      <c r="O17" s="42">
        <v>15503000</v>
      </c>
      <c r="P17" s="43">
        <v>-1.0953608247422681E-3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44469</v>
      </c>
      <c r="E18" s="40">
        <v>757.95</v>
      </c>
      <c r="F18" s="40">
        <v>756.15</v>
      </c>
      <c r="G18" s="41">
        <v>748.65</v>
      </c>
      <c r="H18" s="41">
        <v>739.35</v>
      </c>
      <c r="I18" s="41">
        <v>731.85</v>
      </c>
      <c r="J18" s="41">
        <v>765.44999999999993</v>
      </c>
      <c r="K18" s="41">
        <v>772.94999999999993</v>
      </c>
      <c r="L18" s="41">
        <v>782.24999999999989</v>
      </c>
      <c r="M18" s="31">
        <v>763.65</v>
      </c>
      <c r="N18" s="31">
        <v>746.85</v>
      </c>
      <c r="O18" s="42">
        <v>87312500</v>
      </c>
      <c r="P18" s="43">
        <v>-3.8931591631846899E-3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44469</v>
      </c>
      <c r="E19" s="40">
        <v>3852.25</v>
      </c>
      <c r="F19" s="40">
        <v>3871.4166666666665</v>
      </c>
      <c r="G19" s="41">
        <v>3810.833333333333</v>
      </c>
      <c r="H19" s="41">
        <v>3769.4166666666665</v>
      </c>
      <c r="I19" s="41">
        <v>3708.833333333333</v>
      </c>
      <c r="J19" s="41">
        <v>3912.833333333333</v>
      </c>
      <c r="K19" s="41">
        <v>3973.4166666666661</v>
      </c>
      <c r="L19" s="41">
        <v>4014.833333333333</v>
      </c>
      <c r="M19" s="31">
        <v>3932</v>
      </c>
      <c r="N19" s="31">
        <v>3830</v>
      </c>
      <c r="O19" s="42">
        <v>358000</v>
      </c>
      <c r="P19" s="43">
        <v>8.1570996978851965E-2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44469</v>
      </c>
      <c r="E20" s="40">
        <v>722.9</v>
      </c>
      <c r="F20" s="40">
        <v>723.79999999999984</v>
      </c>
      <c r="G20" s="41">
        <v>719.14999999999964</v>
      </c>
      <c r="H20" s="41">
        <v>715.39999999999975</v>
      </c>
      <c r="I20" s="41">
        <v>710.74999999999955</v>
      </c>
      <c r="J20" s="41">
        <v>727.54999999999973</v>
      </c>
      <c r="K20" s="41">
        <v>732.2</v>
      </c>
      <c r="L20" s="41">
        <v>735.94999999999982</v>
      </c>
      <c r="M20" s="31">
        <v>728.45</v>
      </c>
      <c r="N20" s="31">
        <v>720.05</v>
      </c>
      <c r="O20" s="42">
        <v>7596000</v>
      </c>
      <c r="P20" s="43">
        <v>-1.0520778537611783E-3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44469</v>
      </c>
      <c r="E21" s="40">
        <v>436.55</v>
      </c>
      <c r="F21" s="40">
        <v>433.31666666666666</v>
      </c>
      <c r="G21" s="41">
        <v>429.18333333333334</v>
      </c>
      <c r="H21" s="41">
        <v>421.81666666666666</v>
      </c>
      <c r="I21" s="41">
        <v>417.68333333333334</v>
      </c>
      <c r="J21" s="41">
        <v>440.68333333333334</v>
      </c>
      <c r="K21" s="41">
        <v>444.81666666666666</v>
      </c>
      <c r="L21" s="41">
        <v>452.18333333333334</v>
      </c>
      <c r="M21" s="31">
        <v>437.45</v>
      </c>
      <c r="N21" s="31">
        <v>425.95</v>
      </c>
      <c r="O21" s="42">
        <v>15591000</v>
      </c>
      <c r="P21" s="43">
        <v>4.5043233460687712E-2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44469</v>
      </c>
      <c r="E22" s="40">
        <v>777.95</v>
      </c>
      <c r="F22" s="40">
        <v>779.4666666666667</v>
      </c>
      <c r="G22" s="41">
        <v>768.93333333333339</v>
      </c>
      <c r="H22" s="41">
        <v>759.91666666666674</v>
      </c>
      <c r="I22" s="41">
        <v>749.38333333333344</v>
      </c>
      <c r="J22" s="41">
        <v>788.48333333333335</v>
      </c>
      <c r="K22" s="41">
        <v>799.01666666666665</v>
      </c>
      <c r="L22" s="41">
        <v>808.0333333333333</v>
      </c>
      <c r="M22" s="31">
        <v>790</v>
      </c>
      <c r="N22" s="31">
        <v>770.45</v>
      </c>
      <c r="O22" s="42">
        <v>1837000</v>
      </c>
      <c r="P22" s="43">
        <v>5.2299936988027727E-2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44469</v>
      </c>
      <c r="E23" s="40">
        <v>5031.95</v>
      </c>
      <c r="F23" s="40">
        <v>5031.333333333333</v>
      </c>
      <c r="G23" s="41">
        <v>4982.6666666666661</v>
      </c>
      <c r="H23" s="41">
        <v>4933.3833333333332</v>
      </c>
      <c r="I23" s="41">
        <v>4884.7166666666662</v>
      </c>
      <c r="J23" s="41">
        <v>5080.6166666666659</v>
      </c>
      <c r="K23" s="41">
        <v>5129.2833333333319</v>
      </c>
      <c r="L23" s="41">
        <v>5178.5666666666657</v>
      </c>
      <c r="M23" s="31">
        <v>5080</v>
      </c>
      <c r="N23" s="31">
        <v>4982.05</v>
      </c>
      <c r="O23" s="42">
        <v>2157500</v>
      </c>
      <c r="P23" s="43">
        <v>1.5055281110326982E-2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44469</v>
      </c>
      <c r="E24" s="40">
        <v>223.95</v>
      </c>
      <c r="F24" s="40">
        <v>223.25</v>
      </c>
      <c r="G24" s="41">
        <v>221.1</v>
      </c>
      <c r="H24" s="41">
        <v>218.25</v>
      </c>
      <c r="I24" s="41">
        <v>216.1</v>
      </c>
      <c r="J24" s="41">
        <v>226.1</v>
      </c>
      <c r="K24" s="41">
        <v>228.24999999999997</v>
      </c>
      <c r="L24" s="41">
        <v>231.1</v>
      </c>
      <c r="M24" s="31">
        <v>225.4</v>
      </c>
      <c r="N24" s="31">
        <v>220.4</v>
      </c>
      <c r="O24" s="42">
        <v>12727500</v>
      </c>
      <c r="P24" s="43">
        <v>5.3317535545023701E-3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44469</v>
      </c>
      <c r="E25" s="40">
        <v>121.15</v>
      </c>
      <c r="F25" s="40">
        <v>121.61666666666667</v>
      </c>
      <c r="G25" s="41">
        <v>119.73333333333335</v>
      </c>
      <c r="H25" s="41">
        <v>118.31666666666668</v>
      </c>
      <c r="I25" s="41">
        <v>116.43333333333335</v>
      </c>
      <c r="J25" s="41">
        <v>123.03333333333335</v>
      </c>
      <c r="K25" s="41">
        <v>124.91666666666667</v>
      </c>
      <c r="L25" s="41">
        <v>126.33333333333334</v>
      </c>
      <c r="M25" s="31">
        <v>123.5</v>
      </c>
      <c r="N25" s="31">
        <v>120.2</v>
      </c>
      <c r="O25" s="42">
        <v>48037500</v>
      </c>
      <c r="P25" s="43">
        <v>0.15944390137938524</v>
      </c>
    </row>
    <row r="26" spans="1:16" ht="12.75" customHeight="1">
      <c r="A26" s="31">
        <v>16</v>
      </c>
      <c r="B26" s="296" t="s">
        <v>57</v>
      </c>
      <c r="C26" s="33" t="s">
        <v>58</v>
      </c>
      <c r="D26" s="34">
        <v>44469</v>
      </c>
      <c r="E26" s="40">
        <v>3342.2</v>
      </c>
      <c r="F26" s="40">
        <v>3327.8166666666671</v>
      </c>
      <c r="G26" s="41">
        <v>3306.6333333333341</v>
      </c>
      <c r="H26" s="41">
        <v>3271.0666666666671</v>
      </c>
      <c r="I26" s="41">
        <v>3249.8833333333341</v>
      </c>
      <c r="J26" s="41">
        <v>3363.3833333333341</v>
      </c>
      <c r="K26" s="41">
        <v>3384.5666666666675</v>
      </c>
      <c r="L26" s="41">
        <v>3420.1333333333341</v>
      </c>
      <c r="M26" s="31">
        <v>3349</v>
      </c>
      <c r="N26" s="31">
        <v>3292.25</v>
      </c>
      <c r="O26" s="42">
        <v>5091600</v>
      </c>
      <c r="P26" s="43">
        <v>2.8362089340581422E-3</v>
      </c>
    </row>
    <row r="27" spans="1:16" ht="12.75" customHeight="1">
      <c r="A27" s="31">
        <v>17</v>
      </c>
      <c r="B27" s="32" t="s">
        <v>45</v>
      </c>
      <c r="C27" s="33" t="s">
        <v>310</v>
      </c>
      <c r="D27" s="34">
        <v>44469</v>
      </c>
      <c r="E27" s="40">
        <v>2104.1</v>
      </c>
      <c r="F27" s="40">
        <v>2116.5166666666669</v>
      </c>
      <c r="G27" s="41">
        <v>2085.1333333333337</v>
      </c>
      <c r="H27" s="41">
        <v>2066.166666666667</v>
      </c>
      <c r="I27" s="41">
        <v>2034.7833333333338</v>
      </c>
      <c r="J27" s="41">
        <v>2135.4833333333336</v>
      </c>
      <c r="K27" s="41">
        <v>2166.8666666666668</v>
      </c>
      <c r="L27" s="41">
        <v>2185.8333333333335</v>
      </c>
      <c r="M27" s="31">
        <v>2147.9</v>
      </c>
      <c r="N27" s="31">
        <v>2097.5500000000002</v>
      </c>
      <c r="O27" s="42">
        <v>414425</v>
      </c>
      <c r="P27" s="43">
        <v>-1.1154855643044619E-2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44469</v>
      </c>
      <c r="E28" s="40">
        <v>1174.0999999999999</v>
      </c>
      <c r="F28" s="40">
        <v>1182.8833333333332</v>
      </c>
      <c r="G28" s="41">
        <v>1146.7666666666664</v>
      </c>
      <c r="H28" s="41">
        <v>1119.4333333333332</v>
      </c>
      <c r="I28" s="41">
        <v>1083.3166666666664</v>
      </c>
      <c r="J28" s="41">
        <v>1210.2166666666665</v>
      </c>
      <c r="K28" s="41">
        <v>1246.3333333333333</v>
      </c>
      <c r="L28" s="41">
        <v>1273.6666666666665</v>
      </c>
      <c r="M28" s="31">
        <v>1219</v>
      </c>
      <c r="N28" s="31">
        <v>1155.55</v>
      </c>
      <c r="O28" s="42">
        <v>4586500</v>
      </c>
      <c r="P28" s="43">
        <v>2.3772321428571427E-2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44469</v>
      </c>
      <c r="E29" s="40">
        <v>759.45</v>
      </c>
      <c r="F29" s="40">
        <v>754.6</v>
      </c>
      <c r="G29" s="41">
        <v>748</v>
      </c>
      <c r="H29" s="41">
        <v>736.55</v>
      </c>
      <c r="I29" s="41">
        <v>729.94999999999993</v>
      </c>
      <c r="J29" s="41">
        <v>766.05000000000007</v>
      </c>
      <c r="K29" s="41">
        <v>772.6500000000002</v>
      </c>
      <c r="L29" s="41">
        <v>784.10000000000014</v>
      </c>
      <c r="M29" s="31">
        <v>761.2</v>
      </c>
      <c r="N29" s="31">
        <v>743.15</v>
      </c>
      <c r="O29" s="42">
        <v>15988050</v>
      </c>
      <c r="P29" s="43">
        <v>7.8672403196066373E-3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44469</v>
      </c>
      <c r="E30" s="40">
        <v>800.8</v>
      </c>
      <c r="F30" s="40">
        <v>801.43333333333339</v>
      </c>
      <c r="G30" s="41">
        <v>789.86666666666679</v>
      </c>
      <c r="H30" s="41">
        <v>778.93333333333339</v>
      </c>
      <c r="I30" s="41">
        <v>767.36666666666679</v>
      </c>
      <c r="J30" s="41">
        <v>812.36666666666679</v>
      </c>
      <c r="K30" s="41">
        <v>823.93333333333339</v>
      </c>
      <c r="L30" s="41">
        <v>834.86666666666679</v>
      </c>
      <c r="M30" s="31">
        <v>813</v>
      </c>
      <c r="N30" s="31">
        <v>790.5</v>
      </c>
      <c r="O30" s="42">
        <v>32192400</v>
      </c>
      <c r="P30" s="43">
        <v>4.6539751892018415E-2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44469</v>
      </c>
      <c r="E31" s="40">
        <v>3772.65</v>
      </c>
      <c r="F31" s="40">
        <v>3778.5499999999997</v>
      </c>
      <c r="G31" s="41">
        <v>3732.1999999999994</v>
      </c>
      <c r="H31" s="41">
        <v>3691.7499999999995</v>
      </c>
      <c r="I31" s="41">
        <v>3645.3999999999992</v>
      </c>
      <c r="J31" s="41">
        <v>3818.9999999999995</v>
      </c>
      <c r="K31" s="41">
        <v>3865.35</v>
      </c>
      <c r="L31" s="41">
        <v>3905.7999999999997</v>
      </c>
      <c r="M31" s="31">
        <v>3824.9</v>
      </c>
      <c r="N31" s="31">
        <v>3738.1</v>
      </c>
      <c r="O31" s="42">
        <v>2581250</v>
      </c>
      <c r="P31" s="43">
        <v>8.0133905220211313E-2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44469</v>
      </c>
      <c r="E32" s="40">
        <v>16802.95</v>
      </c>
      <c r="F32" s="40">
        <v>16773.783333333336</v>
      </c>
      <c r="G32" s="41">
        <v>16652.166666666672</v>
      </c>
      <c r="H32" s="41">
        <v>16501.383333333335</v>
      </c>
      <c r="I32" s="41">
        <v>16379.76666666667</v>
      </c>
      <c r="J32" s="41">
        <v>16924.566666666673</v>
      </c>
      <c r="K32" s="41">
        <v>17046.183333333334</v>
      </c>
      <c r="L32" s="41">
        <v>17196.966666666674</v>
      </c>
      <c r="M32" s="31">
        <v>16895.400000000001</v>
      </c>
      <c r="N32" s="31">
        <v>16623</v>
      </c>
      <c r="O32" s="42">
        <v>821925</v>
      </c>
      <c r="P32" s="43">
        <v>1.5945119124872533E-2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44469</v>
      </c>
      <c r="E33" s="40">
        <v>7539.3</v>
      </c>
      <c r="F33" s="40">
        <v>7532.9666666666672</v>
      </c>
      <c r="G33" s="41">
        <v>7488.3333333333339</v>
      </c>
      <c r="H33" s="41">
        <v>7437.3666666666668</v>
      </c>
      <c r="I33" s="41">
        <v>7392.7333333333336</v>
      </c>
      <c r="J33" s="41">
        <v>7583.9333333333343</v>
      </c>
      <c r="K33" s="41">
        <v>7628.5666666666675</v>
      </c>
      <c r="L33" s="41">
        <v>7679.5333333333347</v>
      </c>
      <c r="M33" s="31">
        <v>7577.6</v>
      </c>
      <c r="N33" s="31">
        <v>7482</v>
      </c>
      <c r="O33" s="42">
        <v>4105750</v>
      </c>
      <c r="P33" s="43">
        <v>-1.4166516597634913E-2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44469</v>
      </c>
      <c r="E34" s="40">
        <v>2416.15</v>
      </c>
      <c r="F34" s="40">
        <v>2404.6333333333332</v>
      </c>
      <c r="G34" s="41">
        <v>2387.6666666666665</v>
      </c>
      <c r="H34" s="41">
        <v>2359.1833333333334</v>
      </c>
      <c r="I34" s="41">
        <v>2342.2166666666667</v>
      </c>
      <c r="J34" s="41">
        <v>2433.1166666666663</v>
      </c>
      <c r="K34" s="41">
        <v>2450.0833333333335</v>
      </c>
      <c r="L34" s="41">
        <v>2478.5666666666662</v>
      </c>
      <c r="M34" s="31">
        <v>2421.6</v>
      </c>
      <c r="N34" s="31">
        <v>2376.15</v>
      </c>
      <c r="O34" s="42">
        <v>1446800</v>
      </c>
      <c r="P34" s="43">
        <v>-2.8732545649838882E-2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44469</v>
      </c>
      <c r="E35" s="40">
        <v>286.60000000000002</v>
      </c>
      <c r="F35" s="40">
        <v>286.13333333333338</v>
      </c>
      <c r="G35" s="41">
        <v>283.46666666666675</v>
      </c>
      <c r="H35" s="41">
        <v>280.33333333333337</v>
      </c>
      <c r="I35" s="41">
        <v>277.66666666666674</v>
      </c>
      <c r="J35" s="41">
        <v>289.26666666666677</v>
      </c>
      <c r="K35" s="41">
        <v>291.93333333333339</v>
      </c>
      <c r="L35" s="41">
        <v>295.06666666666678</v>
      </c>
      <c r="M35" s="31">
        <v>288.8</v>
      </c>
      <c r="N35" s="31">
        <v>283</v>
      </c>
      <c r="O35" s="42">
        <v>26568000</v>
      </c>
      <c r="P35" s="43">
        <v>-3.3841722851345159E-2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44469</v>
      </c>
      <c r="E36" s="40">
        <v>79.55</v>
      </c>
      <c r="F36" s="40">
        <v>79.533333333333317</v>
      </c>
      <c r="G36" s="41">
        <v>78.46666666666664</v>
      </c>
      <c r="H36" s="41">
        <v>77.383333333333326</v>
      </c>
      <c r="I36" s="41">
        <v>76.316666666666649</v>
      </c>
      <c r="J36" s="41">
        <v>80.616666666666632</v>
      </c>
      <c r="K36" s="41">
        <v>81.683333333333323</v>
      </c>
      <c r="L36" s="41">
        <v>82.766666666666623</v>
      </c>
      <c r="M36" s="31">
        <v>80.599999999999994</v>
      </c>
      <c r="N36" s="31">
        <v>78.45</v>
      </c>
      <c r="O36" s="42">
        <v>159669900</v>
      </c>
      <c r="P36" s="43">
        <v>1.6612038140643624E-2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44469</v>
      </c>
      <c r="E37" s="40">
        <v>1780</v>
      </c>
      <c r="F37" s="40">
        <v>1786.2166666666665</v>
      </c>
      <c r="G37" s="41">
        <v>1763.883333333333</v>
      </c>
      <c r="H37" s="41">
        <v>1747.7666666666664</v>
      </c>
      <c r="I37" s="41">
        <v>1725.4333333333329</v>
      </c>
      <c r="J37" s="41">
        <v>1802.333333333333</v>
      </c>
      <c r="K37" s="41">
        <v>1824.6666666666665</v>
      </c>
      <c r="L37" s="41">
        <v>1840.7833333333331</v>
      </c>
      <c r="M37" s="31">
        <v>1808.55</v>
      </c>
      <c r="N37" s="31">
        <v>1770.1</v>
      </c>
      <c r="O37" s="42">
        <v>1899700</v>
      </c>
      <c r="P37" s="43">
        <v>2.9036004645760743E-3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44469</v>
      </c>
      <c r="E38" s="40">
        <v>198.45</v>
      </c>
      <c r="F38" s="40">
        <v>195.85</v>
      </c>
      <c r="G38" s="41">
        <v>192.39999999999998</v>
      </c>
      <c r="H38" s="41">
        <v>186.35</v>
      </c>
      <c r="I38" s="41">
        <v>182.89999999999998</v>
      </c>
      <c r="J38" s="41">
        <v>201.89999999999998</v>
      </c>
      <c r="K38" s="41">
        <v>205.34999999999997</v>
      </c>
      <c r="L38" s="41">
        <v>211.39999999999998</v>
      </c>
      <c r="M38" s="31">
        <v>199.3</v>
      </c>
      <c r="N38" s="31">
        <v>189.8</v>
      </c>
      <c r="O38" s="42">
        <v>27793200</v>
      </c>
      <c r="P38" s="43">
        <v>0.1137505710370032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44469</v>
      </c>
      <c r="E39" s="40">
        <v>835</v>
      </c>
      <c r="F39" s="40">
        <v>834.76666666666677</v>
      </c>
      <c r="G39" s="41">
        <v>828.48333333333358</v>
      </c>
      <c r="H39" s="41">
        <v>821.96666666666681</v>
      </c>
      <c r="I39" s="41">
        <v>815.68333333333362</v>
      </c>
      <c r="J39" s="41">
        <v>841.28333333333353</v>
      </c>
      <c r="K39" s="41">
        <v>847.56666666666661</v>
      </c>
      <c r="L39" s="41">
        <v>854.08333333333348</v>
      </c>
      <c r="M39" s="31">
        <v>841.05</v>
      </c>
      <c r="N39" s="31">
        <v>828.25</v>
      </c>
      <c r="O39" s="42">
        <v>4776200</v>
      </c>
      <c r="P39" s="43">
        <v>1.9967112990368803E-2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44469</v>
      </c>
      <c r="E40" s="40">
        <v>794.6</v>
      </c>
      <c r="F40" s="40">
        <v>798.81666666666661</v>
      </c>
      <c r="G40" s="41">
        <v>783.63333333333321</v>
      </c>
      <c r="H40" s="41">
        <v>772.66666666666663</v>
      </c>
      <c r="I40" s="41">
        <v>757.48333333333323</v>
      </c>
      <c r="J40" s="41">
        <v>809.78333333333319</v>
      </c>
      <c r="K40" s="41">
        <v>824.96666666666658</v>
      </c>
      <c r="L40" s="41">
        <v>835.93333333333317</v>
      </c>
      <c r="M40" s="31">
        <v>814</v>
      </c>
      <c r="N40" s="31">
        <v>787.85</v>
      </c>
      <c r="O40" s="42">
        <v>8970000</v>
      </c>
      <c r="P40" s="43">
        <v>8.7668242997453613E-2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44469</v>
      </c>
      <c r="E41" s="40">
        <v>659.75</v>
      </c>
      <c r="F41" s="40">
        <v>661.51666666666665</v>
      </c>
      <c r="G41" s="41">
        <v>653.23333333333335</v>
      </c>
      <c r="H41" s="41">
        <v>646.7166666666667</v>
      </c>
      <c r="I41" s="41">
        <v>638.43333333333339</v>
      </c>
      <c r="J41" s="41">
        <v>668.0333333333333</v>
      </c>
      <c r="K41" s="41">
        <v>676.31666666666661</v>
      </c>
      <c r="L41" s="41">
        <v>682.83333333333326</v>
      </c>
      <c r="M41" s="31">
        <v>669.8</v>
      </c>
      <c r="N41" s="31">
        <v>655</v>
      </c>
      <c r="O41" s="42">
        <v>74102934</v>
      </c>
      <c r="P41" s="43">
        <v>-1.1115502420709416E-2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44469</v>
      </c>
      <c r="E42" s="40">
        <v>55.7</v>
      </c>
      <c r="F42" s="40">
        <v>55.416666666666664</v>
      </c>
      <c r="G42" s="41">
        <v>54.383333333333326</v>
      </c>
      <c r="H42" s="41">
        <v>53.066666666666663</v>
      </c>
      <c r="I42" s="41">
        <v>52.033333333333324</v>
      </c>
      <c r="J42" s="41">
        <v>56.733333333333327</v>
      </c>
      <c r="K42" s="41">
        <v>57.766666666666673</v>
      </c>
      <c r="L42" s="41">
        <v>59.083333333333329</v>
      </c>
      <c r="M42" s="31">
        <v>56.45</v>
      </c>
      <c r="N42" s="31">
        <v>54.1</v>
      </c>
      <c r="O42" s="42">
        <v>116224500</v>
      </c>
      <c r="P42" s="43">
        <v>1.0867579908675798E-2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44469</v>
      </c>
      <c r="E43" s="40">
        <v>363.8</v>
      </c>
      <c r="F43" s="40">
        <v>362.88333333333338</v>
      </c>
      <c r="G43" s="41">
        <v>359.36666666666679</v>
      </c>
      <c r="H43" s="41">
        <v>354.93333333333339</v>
      </c>
      <c r="I43" s="41">
        <v>351.4166666666668</v>
      </c>
      <c r="J43" s="41">
        <v>367.31666666666678</v>
      </c>
      <c r="K43" s="41">
        <v>370.83333333333331</v>
      </c>
      <c r="L43" s="41">
        <v>375.26666666666677</v>
      </c>
      <c r="M43" s="31">
        <v>366.4</v>
      </c>
      <c r="N43" s="31">
        <v>358.45</v>
      </c>
      <c r="O43" s="42">
        <v>16987800</v>
      </c>
      <c r="P43" s="43">
        <v>-4.5822102425876008E-3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44469</v>
      </c>
      <c r="E44" s="40">
        <v>14347.7</v>
      </c>
      <c r="F44" s="40">
        <v>14296.216666666667</v>
      </c>
      <c r="G44" s="41">
        <v>14222.433333333334</v>
      </c>
      <c r="H44" s="41">
        <v>14097.166666666668</v>
      </c>
      <c r="I44" s="41">
        <v>14023.383333333335</v>
      </c>
      <c r="J44" s="41">
        <v>14421.483333333334</v>
      </c>
      <c r="K44" s="41">
        <v>14495.266666666666</v>
      </c>
      <c r="L44" s="41">
        <v>14620.533333333333</v>
      </c>
      <c r="M44" s="31">
        <v>14370</v>
      </c>
      <c r="N44" s="31">
        <v>14170.95</v>
      </c>
      <c r="O44" s="42">
        <v>165650</v>
      </c>
      <c r="P44" s="43">
        <v>-1.9532406037289139E-2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44469</v>
      </c>
      <c r="E45" s="40">
        <v>493.6</v>
      </c>
      <c r="F45" s="40">
        <v>490.11666666666662</v>
      </c>
      <c r="G45" s="41">
        <v>483.88333333333321</v>
      </c>
      <c r="H45" s="41">
        <v>474.16666666666657</v>
      </c>
      <c r="I45" s="41">
        <v>467.93333333333317</v>
      </c>
      <c r="J45" s="41">
        <v>499.83333333333326</v>
      </c>
      <c r="K45" s="41">
        <v>506.06666666666672</v>
      </c>
      <c r="L45" s="41">
        <v>515.7833333333333</v>
      </c>
      <c r="M45" s="31">
        <v>496.35</v>
      </c>
      <c r="N45" s="31">
        <v>480.4</v>
      </c>
      <c r="O45" s="42">
        <v>42591600</v>
      </c>
      <c r="P45" s="43">
        <v>4.091149040999472E-2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44469</v>
      </c>
      <c r="E46" s="40">
        <v>4103.8999999999996</v>
      </c>
      <c r="F46" s="40">
        <v>4096.0166666666664</v>
      </c>
      <c r="G46" s="41">
        <v>4072.2833333333328</v>
      </c>
      <c r="H46" s="41">
        <v>4040.6666666666665</v>
      </c>
      <c r="I46" s="41">
        <v>4016.9333333333329</v>
      </c>
      <c r="J46" s="41">
        <v>4127.6333333333332</v>
      </c>
      <c r="K46" s="41">
        <v>4151.3666666666668</v>
      </c>
      <c r="L46" s="41">
        <v>4182.9833333333327</v>
      </c>
      <c r="M46" s="31">
        <v>4119.75</v>
      </c>
      <c r="N46" s="31">
        <v>4064.4</v>
      </c>
      <c r="O46" s="42">
        <v>1360000</v>
      </c>
      <c r="P46" s="43">
        <v>4.9868766404199474E-2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44469</v>
      </c>
      <c r="E47" s="40">
        <v>556.15</v>
      </c>
      <c r="F47" s="40">
        <v>557.4666666666667</v>
      </c>
      <c r="G47" s="41">
        <v>552.78333333333342</v>
      </c>
      <c r="H47" s="41">
        <v>549.41666666666674</v>
      </c>
      <c r="I47" s="41">
        <v>544.73333333333346</v>
      </c>
      <c r="J47" s="41">
        <v>560.83333333333337</v>
      </c>
      <c r="K47" s="41">
        <v>565.51666666666677</v>
      </c>
      <c r="L47" s="41">
        <v>568.88333333333333</v>
      </c>
      <c r="M47" s="31">
        <v>562.15</v>
      </c>
      <c r="N47" s="31">
        <v>554.1</v>
      </c>
      <c r="O47" s="42">
        <v>19111400</v>
      </c>
      <c r="P47" s="43">
        <v>1.0703897614892379E-2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44469</v>
      </c>
      <c r="E48" s="40">
        <v>161.4</v>
      </c>
      <c r="F48" s="40">
        <v>161.68333333333331</v>
      </c>
      <c r="G48" s="41">
        <v>159.36666666666662</v>
      </c>
      <c r="H48" s="41">
        <v>157.33333333333331</v>
      </c>
      <c r="I48" s="41">
        <v>155.01666666666662</v>
      </c>
      <c r="J48" s="41">
        <v>163.71666666666661</v>
      </c>
      <c r="K48" s="41">
        <v>166.03333333333327</v>
      </c>
      <c r="L48" s="41">
        <v>168.06666666666661</v>
      </c>
      <c r="M48" s="31">
        <v>164</v>
      </c>
      <c r="N48" s="31">
        <v>159.65</v>
      </c>
      <c r="O48" s="42">
        <v>74304000</v>
      </c>
      <c r="P48" s="43">
        <v>3.9824680722436334E-2</v>
      </c>
    </row>
    <row r="49" spans="1:16" ht="12.75" customHeight="1">
      <c r="A49" s="31">
        <v>39</v>
      </c>
      <c r="B49" s="32" t="s">
        <v>64</v>
      </c>
      <c r="C49" s="33" t="s">
        <v>335</v>
      </c>
      <c r="D49" s="34">
        <v>44469</v>
      </c>
      <c r="E49" s="40">
        <v>588.29999999999995</v>
      </c>
      <c r="F49" s="40">
        <v>590.86666666666667</v>
      </c>
      <c r="G49" s="41">
        <v>579.7833333333333</v>
      </c>
      <c r="H49" s="41">
        <v>571.26666666666665</v>
      </c>
      <c r="I49" s="41">
        <v>560.18333333333328</v>
      </c>
      <c r="J49" s="41">
        <v>599.38333333333333</v>
      </c>
      <c r="K49" s="41">
        <v>610.46666666666658</v>
      </c>
      <c r="L49" s="41">
        <v>618.98333333333335</v>
      </c>
      <c r="M49" s="31">
        <v>601.95000000000005</v>
      </c>
      <c r="N49" s="31">
        <v>582.35</v>
      </c>
      <c r="O49" s="42">
        <v>1716975</v>
      </c>
      <c r="P49" s="43">
        <v>0.17087765957446807</v>
      </c>
    </row>
    <row r="50" spans="1:16" ht="12.75" customHeight="1">
      <c r="A50" s="31">
        <v>40</v>
      </c>
      <c r="B50" s="32" t="s">
        <v>64</v>
      </c>
      <c r="C50" s="33" t="s">
        <v>85</v>
      </c>
      <c r="D50" s="34">
        <v>44469</v>
      </c>
      <c r="E50" s="40">
        <v>572.95000000000005</v>
      </c>
      <c r="F50" s="40">
        <v>581.25000000000011</v>
      </c>
      <c r="G50" s="41">
        <v>561.9000000000002</v>
      </c>
      <c r="H50" s="41">
        <v>550.85000000000014</v>
      </c>
      <c r="I50" s="41">
        <v>531.50000000000023</v>
      </c>
      <c r="J50" s="41">
        <v>592.30000000000018</v>
      </c>
      <c r="K50" s="41">
        <v>611.65000000000009</v>
      </c>
      <c r="L50" s="41">
        <v>622.70000000000016</v>
      </c>
      <c r="M50" s="31">
        <v>600.6</v>
      </c>
      <c r="N50" s="31">
        <v>570.20000000000005</v>
      </c>
      <c r="O50" s="42">
        <v>11013750</v>
      </c>
      <c r="P50" s="43">
        <v>3.3790918690601898E-2</v>
      </c>
    </row>
    <row r="51" spans="1:16" ht="12.75" customHeight="1">
      <c r="A51" s="31">
        <v>41</v>
      </c>
      <c r="B51" s="32" t="s">
        <v>48</v>
      </c>
      <c r="C51" s="33" t="s">
        <v>86</v>
      </c>
      <c r="D51" s="34">
        <v>44469</v>
      </c>
      <c r="E51" s="40">
        <v>941.3</v>
      </c>
      <c r="F51" s="40">
        <v>945.36666666666667</v>
      </c>
      <c r="G51" s="41">
        <v>926.73333333333335</v>
      </c>
      <c r="H51" s="41">
        <v>912.16666666666663</v>
      </c>
      <c r="I51" s="41">
        <v>893.5333333333333</v>
      </c>
      <c r="J51" s="41">
        <v>959.93333333333339</v>
      </c>
      <c r="K51" s="41">
        <v>978.56666666666683</v>
      </c>
      <c r="L51" s="41">
        <v>993.13333333333344</v>
      </c>
      <c r="M51" s="31">
        <v>964</v>
      </c>
      <c r="N51" s="31">
        <v>930.8</v>
      </c>
      <c r="O51" s="42">
        <v>11776050</v>
      </c>
      <c r="P51" s="43">
        <v>3.1367414323124218E-2</v>
      </c>
    </row>
    <row r="52" spans="1:16" ht="12.75" customHeight="1">
      <c r="A52" s="31">
        <v>42</v>
      </c>
      <c r="B52" s="32" t="s">
        <v>45</v>
      </c>
      <c r="C52" s="33" t="s">
        <v>87</v>
      </c>
      <c r="D52" s="34">
        <v>44469</v>
      </c>
      <c r="E52" s="40">
        <v>146.9</v>
      </c>
      <c r="F52" s="40">
        <v>145.25</v>
      </c>
      <c r="G52" s="41">
        <v>142.75</v>
      </c>
      <c r="H52" s="41">
        <v>138.6</v>
      </c>
      <c r="I52" s="41">
        <v>136.1</v>
      </c>
      <c r="J52" s="41">
        <v>149.4</v>
      </c>
      <c r="K52" s="41">
        <v>151.9</v>
      </c>
      <c r="L52" s="41">
        <v>156.05000000000001</v>
      </c>
      <c r="M52" s="31">
        <v>147.75</v>
      </c>
      <c r="N52" s="31">
        <v>141.1</v>
      </c>
      <c r="O52" s="42">
        <v>49030800</v>
      </c>
      <c r="P52" s="43">
        <v>-5.8624304491573263E-2</v>
      </c>
    </row>
    <row r="53" spans="1:16" ht="12.75" customHeight="1">
      <c r="A53" s="31">
        <v>43</v>
      </c>
      <c r="B53" s="32" t="s">
        <v>88</v>
      </c>
      <c r="C53" s="33" t="s">
        <v>89</v>
      </c>
      <c r="D53" s="34">
        <v>44469</v>
      </c>
      <c r="E53" s="40">
        <v>5265.6</v>
      </c>
      <c r="F53" s="40">
        <v>5238.8833333333341</v>
      </c>
      <c r="G53" s="41">
        <v>5166.7666666666682</v>
      </c>
      <c r="H53" s="41">
        <v>5067.9333333333343</v>
      </c>
      <c r="I53" s="41">
        <v>4995.8166666666684</v>
      </c>
      <c r="J53" s="41">
        <v>5337.7166666666681</v>
      </c>
      <c r="K53" s="41">
        <v>5409.8333333333348</v>
      </c>
      <c r="L53" s="41">
        <v>5508.6666666666679</v>
      </c>
      <c r="M53" s="31">
        <v>5311</v>
      </c>
      <c r="N53" s="31">
        <v>5140.05</v>
      </c>
      <c r="O53" s="42">
        <v>825000</v>
      </c>
      <c r="P53" s="43">
        <v>-3.3505154639175257E-2</v>
      </c>
    </row>
    <row r="54" spans="1:16" ht="12.75" customHeight="1">
      <c r="A54" s="31">
        <v>44</v>
      </c>
      <c r="B54" s="32" t="s">
        <v>57</v>
      </c>
      <c r="C54" s="33" t="s">
        <v>90</v>
      </c>
      <c r="D54" s="34">
        <v>44469</v>
      </c>
      <c r="E54" s="40">
        <v>1731.4</v>
      </c>
      <c r="F54" s="40">
        <v>1738.05</v>
      </c>
      <c r="G54" s="41">
        <v>1720.1</v>
      </c>
      <c r="H54" s="41">
        <v>1708.8</v>
      </c>
      <c r="I54" s="41">
        <v>1690.85</v>
      </c>
      <c r="J54" s="41">
        <v>1749.35</v>
      </c>
      <c r="K54" s="41">
        <v>1767.3000000000002</v>
      </c>
      <c r="L54" s="41">
        <v>1778.6</v>
      </c>
      <c r="M54" s="31">
        <v>1756</v>
      </c>
      <c r="N54" s="31">
        <v>1726.75</v>
      </c>
      <c r="O54" s="42">
        <v>2721600</v>
      </c>
      <c r="P54" s="43">
        <v>1.8600995546240503E-2</v>
      </c>
    </row>
    <row r="55" spans="1:16" ht="12.75" customHeight="1">
      <c r="A55" s="31">
        <v>45</v>
      </c>
      <c r="B55" s="32" t="s">
        <v>45</v>
      </c>
      <c r="C55" s="33" t="s">
        <v>91</v>
      </c>
      <c r="D55" s="34">
        <v>44469</v>
      </c>
      <c r="E55" s="40">
        <v>726.1</v>
      </c>
      <c r="F55" s="40">
        <v>731.23333333333323</v>
      </c>
      <c r="G55" s="41">
        <v>718.06666666666649</v>
      </c>
      <c r="H55" s="41">
        <v>710.0333333333333</v>
      </c>
      <c r="I55" s="41">
        <v>696.86666666666656</v>
      </c>
      <c r="J55" s="41">
        <v>739.26666666666642</v>
      </c>
      <c r="K55" s="41">
        <v>752.43333333333317</v>
      </c>
      <c r="L55" s="41">
        <v>760.46666666666636</v>
      </c>
      <c r="M55" s="31">
        <v>744.4</v>
      </c>
      <c r="N55" s="31">
        <v>723.2</v>
      </c>
      <c r="O55" s="42">
        <v>7708716</v>
      </c>
      <c r="P55" s="43">
        <v>-2.0262216924910609E-2</v>
      </c>
    </row>
    <row r="56" spans="1:16" ht="12.75" customHeight="1">
      <c r="A56" s="31">
        <v>46</v>
      </c>
      <c r="B56" s="32" t="s">
        <v>45</v>
      </c>
      <c r="C56" s="33" t="s">
        <v>92</v>
      </c>
      <c r="D56" s="34">
        <v>44469</v>
      </c>
      <c r="E56" s="40">
        <v>802.85</v>
      </c>
      <c r="F56" s="40">
        <v>804.36666666666679</v>
      </c>
      <c r="G56" s="41">
        <v>793.78333333333353</v>
      </c>
      <c r="H56" s="41">
        <v>784.7166666666667</v>
      </c>
      <c r="I56" s="41">
        <v>774.13333333333344</v>
      </c>
      <c r="J56" s="41">
        <v>813.43333333333362</v>
      </c>
      <c r="K56" s="41">
        <v>824.01666666666688</v>
      </c>
      <c r="L56" s="41">
        <v>833.08333333333371</v>
      </c>
      <c r="M56" s="31">
        <v>814.95</v>
      </c>
      <c r="N56" s="31">
        <v>795.3</v>
      </c>
      <c r="O56" s="42">
        <v>1988125</v>
      </c>
      <c r="P56" s="43">
        <v>7.5752451809266153E-2</v>
      </c>
    </row>
    <row r="57" spans="1:16" ht="12.75" customHeight="1">
      <c r="A57" s="31">
        <v>47</v>
      </c>
      <c r="B57" s="32" t="s">
        <v>59</v>
      </c>
      <c r="C57" s="33" t="s">
        <v>93</v>
      </c>
      <c r="D57" s="34">
        <v>44469</v>
      </c>
      <c r="E57" s="40">
        <v>154.85</v>
      </c>
      <c r="F57" s="40">
        <v>155.63333333333333</v>
      </c>
      <c r="G57" s="41">
        <v>152.71666666666664</v>
      </c>
      <c r="H57" s="41">
        <v>150.58333333333331</v>
      </c>
      <c r="I57" s="41">
        <v>147.66666666666663</v>
      </c>
      <c r="J57" s="41">
        <v>157.76666666666665</v>
      </c>
      <c r="K57" s="41">
        <v>160.68333333333334</v>
      </c>
      <c r="L57" s="41">
        <v>162.81666666666666</v>
      </c>
      <c r="M57" s="31">
        <v>158.55000000000001</v>
      </c>
      <c r="N57" s="31">
        <v>153.5</v>
      </c>
      <c r="O57" s="42">
        <v>7709700</v>
      </c>
      <c r="P57" s="43">
        <v>5.9650617809970177E-2</v>
      </c>
    </row>
    <row r="58" spans="1:16" ht="12.75" customHeight="1">
      <c r="A58" s="31">
        <v>48</v>
      </c>
      <c r="B58" s="32" t="s">
        <v>71</v>
      </c>
      <c r="C58" s="33" t="s">
        <v>94</v>
      </c>
      <c r="D58" s="34">
        <v>44469</v>
      </c>
      <c r="E58" s="40">
        <v>1026.7</v>
      </c>
      <c r="F58" s="40">
        <v>1032.0166666666667</v>
      </c>
      <c r="G58" s="41">
        <v>1012.1833333333334</v>
      </c>
      <c r="H58" s="41">
        <v>997.66666666666674</v>
      </c>
      <c r="I58" s="41">
        <v>977.83333333333348</v>
      </c>
      <c r="J58" s="41">
        <v>1046.5333333333333</v>
      </c>
      <c r="K58" s="41">
        <v>1066.3666666666668</v>
      </c>
      <c r="L58" s="41">
        <v>1080.8833333333332</v>
      </c>
      <c r="M58" s="31">
        <v>1051.8499999999999</v>
      </c>
      <c r="N58" s="31">
        <v>1017.5</v>
      </c>
      <c r="O58" s="42">
        <v>2394600</v>
      </c>
      <c r="P58" s="43">
        <v>-7.9354094579008078E-2</v>
      </c>
    </row>
    <row r="59" spans="1:16" ht="12.75" customHeight="1">
      <c r="A59" s="31">
        <v>49</v>
      </c>
      <c r="B59" s="32" t="s">
        <v>57</v>
      </c>
      <c r="C59" s="33" t="s">
        <v>95</v>
      </c>
      <c r="D59" s="34">
        <v>44469</v>
      </c>
      <c r="E59" s="40">
        <v>642.04999999999995</v>
      </c>
      <c r="F59" s="40">
        <v>640.85</v>
      </c>
      <c r="G59" s="41">
        <v>637.25</v>
      </c>
      <c r="H59" s="41">
        <v>632.44999999999993</v>
      </c>
      <c r="I59" s="41">
        <v>628.84999999999991</v>
      </c>
      <c r="J59" s="41">
        <v>645.65000000000009</v>
      </c>
      <c r="K59" s="41">
        <v>649.25000000000023</v>
      </c>
      <c r="L59" s="41">
        <v>654.05000000000018</v>
      </c>
      <c r="M59" s="31">
        <v>644.45000000000005</v>
      </c>
      <c r="N59" s="31">
        <v>636.04999999999995</v>
      </c>
      <c r="O59" s="42">
        <v>10882500</v>
      </c>
      <c r="P59" s="43">
        <v>-2.2566520714045132E-2</v>
      </c>
    </row>
    <row r="60" spans="1:16" ht="12.75" customHeight="1">
      <c r="A60" s="31">
        <v>50</v>
      </c>
      <c r="B60" s="32" t="s">
        <v>39</v>
      </c>
      <c r="C60" s="33" t="s">
        <v>96</v>
      </c>
      <c r="D60" s="34">
        <v>44469</v>
      </c>
      <c r="E60" s="40">
        <v>2358.1999999999998</v>
      </c>
      <c r="F60" s="40">
        <v>2362.3833333333332</v>
      </c>
      <c r="G60" s="41">
        <v>2310.8166666666666</v>
      </c>
      <c r="H60" s="41">
        <v>2263.4333333333334</v>
      </c>
      <c r="I60" s="41">
        <v>2211.8666666666668</v>
      </c>
      <c r="J60" s="41">
        <v>2409.7666666666664</v>
      </c>
      <c r="K60" s="41">
        <v>2461.333333333333</v>
      </c>
      <c r="L60" s="41">
        <v>2508.7166666666662</v>
      </c>
      <c r="M60" s="31">
        <v>2413.9499999999998</v>
      </c>
      <c r="N60" s="31">
        <v>2315</v>
      </c>
      <c r="O60" s="42">
        <v>2910000</v>
      </c>
      <c r="P60" s="43">
        <v>-1.3726835964310226E-3</v>
      </c>
    </row>
    <row r="61" spans="1:16" ht="12.75" customHeight="1">
      <c r="A61" s="31">
        <v>51</v>
      </c>
      <c r="B61" s="32" t="s">
        <v>48</v>
      </c>
      <c r="C61" s="33" t="s">
        <v>97</v>
      </c>
      <c r="D61" s="34">
        <v>44469</v>
      </c>
      <c r="E61" s="40">
        <v>5217.6000000000004</v>
      </c>
      <c r="F61" s="40">
        <v>5213.0333333333338</v>
      </c>
      <c r="G61" s="41">
        <v>5157.0666666666675</v>
      </c>
      <c r="H61" s="41">
        <v>5096.5333333333338</v>
      </c>
      <c r="I61" s="41">
        <v>5040.5666666666675</v>
      </c>
      <c r="J61" s="41">
        <v>5273.5666666666675</v>
      </c>
      <c r="K61" s="41">
        <v>5329.5333333333328</v>
      </c>
      <c r="L61" s="41">
        <v>5390.0666666666675</v>
      </c>
      <c r="M61" s="31">
        <v>5269</v>
      </c>
      <c r="N61" s="31">
        <v>5152.5</v>
      </c>
      <c r="O61" s="42">
        <v>2157600</v>
      </c>
      <c r="P61" s="43">
        <v>-4.3377941855099215E-3</v>
      </c>
    </row>
    <row r="62" spans="1:16" ht="12.75" customHeight="1">
      <c r="A62" s="31">
        <v>52</v>
      </c>
      <c r="B62" s="32" t="s">
        <v>45</v>
      </c>
      <c r="C62" s="33" t="s">
        <v>255</v>
      </c>
      <c r="D62" s="34">
        <v>44469</v>
      </c>
      <c r="E62" s="40">
        <v>4257.25</v>
      </c>
      <c r="F62" s="40">
        <v>4284.7833333333338</v>
      </c>
      <c r="G62" s="41">
        <v>4212.4666666666672</v>
      </c>
      <c r="H62" s="41">
        <v>4167.6833333333334</v>
      </c>
      <c r="I62" s="41">
        <v>4095.3666666666668</v>
      </c>
      <c r="J62" s="41">
        <v>4329.5666666666675</v>
      </c>
      <c r="K62" s="41">
        <v>4401.883333333335</v>
      </c>
      <c r="L62" s="41">
        <v>4446.6666666666679</v>
      </c>
      <c r="M62" s="31">
        <v>4357.1000000000004</v>
      </c>
      <c r="N62" s="31">
        <v>4240</v>
      </c>
      <c r="O62" s="42">
        <v>361375</v>
      </c>
      <c r="P62" s="43">
        <v>0.21266778523489932</v>
      </c>
    </row>
    <row r="63" spans="1:16" ht="12.75" customHeight="1">
      <c r="A63" s="31">
        <v>53</v>
      </c>
      <c r="B63" s="32" t="s">
        <v>98</v>
      </c>
      <c r="C63" s="33" t="s">
        <v>99</v>
      </c>
      <c r="D63" s="34">
        <v>44469</v>
      </c>
      <c r="E63" s="40">
        <v>344.15</v>
      </c>
      <c r="F63" s="40">
        <v>343.31666666666666</v>
      </c>
      <c r="G63" s="41">
        <v>339.2833333333333</v>
      </c>
      <c r="H63" s="41">
        <v>334.41666666666663</v>
      </c>
      <c r="I63" s="41">
        <v>330.38333333333327</v>
      </c>
      <c r="J63" s="41">
        <v>348.18333333333334</v>
      </c>
      <c r="K63" s="41">
        <v>352.21666666666675</v>
      </c>
      <c r="L63" s="41">
        <v>357.08333333333337</v>
      </c>
      <c r="M63" s="31">
        <v>347.35</v>
      </c>
      <c r="N63" s="31">
        <v>338.45</v>
      </c>
      <c r="O63" s="42">
        <v>40484400</v>
      </c>
      <c r="P63" s="43">
        <v>-2.3582987720582255E-3</v>
      </c>
    </row>
    <row r="64" spans="1:16" ht="12.75" customHeight="1">
      <c r="A64" s="31">
        <v>54</v>
      </c>
      <c r="B64" s="32" t="s">
        <v>48</v>
      </c>
      <c r="C64" s="33" t="s">
        <v>100</v>
      </c>
      <c r="D64" s="34">
        <v>44469</v>
      </c>
      <c r="E64" s="40">
        <v>4902.25</v>
      </c>
      <c r="F64" s="40">
        <v>4893.6833333333334</v>
      </c>
      <c r="G64" s="41">
        <v>4875.3666666666668</v>
      </c>
      <c r="H64" s="41">
        <v>4848.4833333333336</v>
      </c>
      <c r="I64" s="41">
        <v>4830.166666666667</v>
      </c>
      <c r="J64" s="41">
        <v>4920.5666666666666</v>
      </c>
      <c r="K64" s="41">
        <v>4938.8833333333341</v>
      </c>
      <c r="L64" s="41">
        <v>4965.7666666666664</v>
      </c>
      <c r="M64" s="31">
        <v>4912</v>
      </c>
      <c r="N64" s="31">
        <v>4866.8</v>
      </c>
      <c r="O64" s="42">
        <v>3129000</v>
      </c>
      <c r="P64" s="43">
        <v>-2.8283472094968727E-3</v>
      </c>
    </row>
    <row r="65" spans="1:16" ht="12.75" customHeight="1">
      <c r="A65" s="31">
        <v>55</v>
      </c>
      <c r="B65" s="32" t="s">
        <v>50</v>
      </c>
      <c r="C65" s="33" t="s">
        <v>101</v>
      </c>
      <c r="D65" s="34">
        <v>44469</v>
      </c>
      <c r="E65" s="40">
        <v>2802.25</v>
      </c>
      <c r="F65" s="40">
        <v>2787.75</v>
      </c>
      <c r="G65" s="41">
        <v>2715.5</v>
      </c>
      <c r="H65" s="41">
        <v>2628.75</v>
      </c>
      <c r="I65" s="41">
        <v>2556.5</v>
      </c>
      <c r="J65" s="41">
        <v>2874.5</v>
      </c>
      <c r="K65" s="41">
        <v>2946.75</v>
      </c>
      <c r="L65" s="41">
        <v>3033.5</v>
      </c>
      <c r="M65" s="31">
        <v>2860</v>
      </c>
      <c r="N65" s="31">
        <v>2701</v>
      </c>
      <c r="O65" s="42">
        <v>4189850</v>
      </c>
      <c r="P65" s="43">
        <v>-1.9176254794063699E-3</v>
      </c>
    </row>
    <row r="66" spans="1:16" ht="12.75" customHeight="1">
      <c r="A66" s="31">
        <v>56</v>
      </c>
      <c r="B66" s="32" t="s">
        <v>50</v>
      </c>
      <c r="C66" s="33" t="s">
        <v>102</v>
      </c>
      <c r="D66" s="34">
        <v>44469</v>
      </c>
      <c r="E66" s="40">
        <v>1322.95</v>
      </c>
      <c r="F66" s="40">
        <v>1317.7333333333333</v>
      </c>
      <c r="G66" s="41">
        <v>1302.2166666666667</v>
      </c>
      <c r="H66" s="41">
        <v>1281.4833333333333</v>
      </c>
      <c r="I66" s="41">
        <v>1265.9666666666667</v>
      </c>
      <c r="J66" s="41">
        <v>1338.4666666666667</v>
      </c>
      <c r="K66" s="41">
        <v>1353.9833333333336</v>
      </c>
      <c r="L66" s="41">
        <v>1374.7166666666667</v>
      </c>
      <c r="M66" s="31">
        <v>1333.25</v>
      </c>
      <c r="N66" s="31">
        <v>1297</v>
      </c>
      <c r="O66" s="42">
        <v>6942650</v>
      </c>
      <c r="P66" s="43">
        <v>-3.5086378229628498E-2</v>
      </c>
    </row>
    <row r="67" spans="1:16" ht="12.75" customHeight="1">
      <c r="A67" s="31">
        <v>57</v>
      </c>
      <c r="B67" s="32" t="s">
        <v>50</v>
      </c>
      <c r="C67" s="33" t="s">
        <v>103</v>
      </c>
      <c r="D67" s="34">
        <v>44469</v>
      </c>
      <c r="E67" s="40">
        <v>190.25</v>
      </c>
      <c r="F67" s="40">
        <v>194.6</v>
      </c>
      <c r="G67" s="41">
        <v>183.35</v>
      </c>
      <c r="H67" s="41">
        <v>176.45</v>
      </c>
      <c r="I67" s="41">
        <v>165.2</v>
      </c>
      <c r="J67" s="41">
        <v>201.5</v>
      </c>
      <c r="K67" s="41">
        <v>212.75</v>
      </c>
      <c r="L67" s="41">
        <v>219.65</v>
      </c>
      <c r="M67" s="31">
        <v>205.85</v>
      </c>
      <c r="N67" s="31">
        <v>187.7</v>
      </c>
      <c r="O67" s="42">
        <v>34117200</v>
      </c>
      <c r="P67" s="43">
        <v>4.8456687686691008E-2</v>
      </c>
    </row>
    <row r="68" spans="1:16" ht="12.75" customHeight="1">
      <c r="A68" s="31">
        <v>58</v>
      </c>
      <c r="B68" s="32" t="s">
        <v>59</v>
      </c>
      <c r="C68" s="33" t="s">
        <v>104</v>
      </c>
      <c r="D68" s="34">
        <v>44469</v>
      </c>
      <c r="E68" s="40">
        <v>83.1</v>
      </c>
      <c r="F68" s="40">
        <v>83.316666666666677</v>
      </c>
      <c r="G68" s="41">
        <v>81.933333333333351</v>
      </c>
      <c r="H68" s="41">
        <v>80.76666666666668</v>
      </c>
      <c r="I68" s="41">
        <v>79.383333333333354</v>
      </c>
      <c r="J68" s="41">
        <v>84.483333333333348</v>
      </c>
      <c r="K68" s="41">
        <v>85.866666666666674</v>
      </c>
      <c r="L68" s="41">
        <v>87.033333333333346</v>
      </c>
      <c r="M68" s="31">
        <v>84.7</v>
      </c>
      <c r="N68" s="31">
        <v>82.15</v>
      </c>
      <c r="O68" s="42">
        <v>81570000</v>
      </c>
      <c r="P68" s="43">
        <v>1.2411567580985479E-2</v>
      </c>
    </row>
    <row r="69" spans="1:16" ht="12.75" customHeight="1">
      <c r="A69" s="31">
        <v>59</v>
      </c>
      <c r="B69" s="32" t="s">
        <v>80</v>
      </c>
      <c r="C69" s="33" t="s">
        <v>105</v>
      </c>
      <c r="D69" s="34">
        <v>44469</v>
      </c>
      <c r="E69" s="40">
        <v>148.1</v>
      </c>
      <c r="F69" s="40">
        <v>147.73333333333332</v>
      </c>
      <c r="G69" s="41">
        <v>145.51666666666665</v>
      </c>
      <c r="H69" s="41">
        <v>142.93333333333334</v>
      </c>
      <c r="I69" s="41">
        <v>140.71666666666667</v>
      </c>
      <c r="J69" s="41">
        <v>150.31666666666663</v>
      </c>
      <c r="K69" s="41">
        <v>152.53333333333327</v>
      </c>
      <c r="L69" s="41">
        <v>155.11666666666662</v>
      </c>
      <c r="M69" s="31">
        <v>149.94999999999999</v>
      </c>
      <c r="N69" s="31">
        <v>145.15</v>
      </c>
      <c r="O69" s="42">
        <v>39558500</v>
      </c>
      <c r="P69" s="43">
        <v>5.0712896953985745E-2</v>
      </c>
    </row>
    <row r="70" spans="1:16" ht="12.75" customHeight="1">
      <c r="A70" s="31">
        <v>60</v>
      </c>
      <c r="B70" s="32" t="s">
        <v>48</v>
      </c>
      <c r="C70" s="33" t="s">
        <v>106</v>
      </c>
      <c r="D70" s="34">
        <v>44469</v>
      </c>
      <c r="E70" s="40">
        <v>531.6</v>
      </c>
      <c r="F70" s="40">
        <v>535.01666666666665</v>
      </c>
      <c r="G70" s="41">
        <v>526.63333333333333</v>
      </c>
      <c r="H70" s="41">
        <v>521.66666666666663</v>
      </c>
      <c r="I70" s="41">
        <v>513.2833333333333</v>
      </c>
      <c r="J70" s="41">
        <v>539.98333333333335</v>
      </c>
      <c r="K70" s="41">
        <v>548.36666666666656</v>
      </c>
      <c r="L70" s="41">
        <v>553.33333333333337</v>
      </c>
      <c r="M70" s="31">
        <v>543.4</v>
      </c>
      <c r="N70" s="31">
        <v>530.04999999999995</v>
      </c>
      <c r="O70" s="42">
        <v>7525600</v>
      </c>
      <c r="P70" s="43">
        <v>-2.2115959354453079E-2</v>
      </c>
    </row>
    <row r="71" spans="1:16" ht="12.75" customHeight="1">
      <c r="A71" s="31">
        <v>61</v>
      </c>
      <c r="B71" s="32" t="s">
        <v>107</v>
      </c>
      <c r="C71" s="33" t="s">
        <v>108</v>
      </c>
      <c r="D71" s="34">
        <v>44469</v>
      </c>
      <c r="E71" s="40">
        <v>30.6</v>
      </c>
      <c r="F71" s="40">
        <v>30.566666666666663</v>
      </c>
      <c r="G71" s="41">
        <v>30.183333333333326</v>
      </c>
      <c r="H71" s="41">
        <v>29.766666666666662</v>
      </c>
      <c r="I71" s="41">
        <v>29.383333333333326</v>
      </c>
      <c r="J71" s="41">
        <v>30.983333333333327</v>
      </c>
      <c r="K71" s="41">
        <v>31.366666666666667</v>
      </c>
      <c r="L71" s="41">
        <v>31.783333333333328</v>
      </c>
      <c r="M71" s="31">
        <v>30.95</v>
      </c>
      <c r="N71" s="31">
        <v>30.15</v>
      </c>
      <c r="O71" s="42">
        <v>101317500</v>
      </c>
      <c r="P71" s="43">
        <v>-1.0112112552209276E-2</v>
      </c>
    </row>
    <row r="72" spans="1:16" ht="12.75" customHeight="1">
      <c r="A72" s="31">
        <v>62</v>
      </c>
      <c r="B72" s="32" t="s">
        <v>57</v>
      </c>
      <c r="C72" s="33" t="s">
        <v>109</v>
      </c>
      <c r="D72" s="34">
        <v>44469</v>
      </c>
      <c r="E72" s="40">
        <v>1123.6500000000001</v>
      </c>
      <c r="F72" s="40">
        <v>1125.7666666666667</v>
      </c>
      <c r="G72" s="41">
        <v>1111.4333333333334</v>
      </c>
      <c r="H72" s="41">
        <v>1099.2166666666667</v>
      </c>
      <c r="I72" s="41">
        <v>1084.8833333333334</v>
      </c>
      <c r="J72" s="41">
        <v>1137.9833333333333</v>
      </c>
      <c r="K72" s="41">
        <v>1152.3166666666668</v>
      </c>
      <c r="L72" s="41">
        <v>1164.5333333333333</v>
      </c>
      <c r="M72" s="31">
        <v>1140.0999999999999</v>
      </c>
      <c r="N72" s="31">
        <v>1113.55</v>
      </c>
      <c r="O72" s="42">
        <v>5553000</v>
      </c>
      <c r="P72" s="43">
        <v>4.5224312590448623E-3</v>
      </c>
    </row>
    <row r="73" spans="1:16" ht="12.75" customHeight="1">
      <c r="A73" s="31">
        <v>63</v>
      </c>
      <c r="B73" s="32" t="s">
        <v>98</v>
      </c>
      <c r="C73" s="33" t="s">
        <v>110</v>
      </c>
      <c r="D73" s="34">
        <v>44469</v>
      </c>
      <c r="E73" s="40">
        <v>1586.25</v>
      </c>
      <c r="F73" s="40">
        <v>1591.55</v>
      </c>
      <c r="G73" s="41">
        <v>1564.6999999999998</v>
      </c>
      <c r="H73" s="41">
        <v>1543.1499999999999</v>
      </c>
      <c r="I73" s="41">
        <v>1516.2999999999997</v>
      </c>
      <c r="J73" s="41">
        <v>1613.1</v>
      </c>
      <c r="K73" s="41">
        <v>1639.9499999999998</v>
      </c>
      <c r="L73" s="41">
        <v>1661.5</v>
      </c>
      <c r="M73" s="31">
        <v>1618.4</v>
      </c>
      <c r="N73" s="31">
        <v>1570</v>
      </c>
      <c r="O73" s="42">
        <v>1888900</v>
      </c>
      <c r="P73" s="43">
        <v>-7.513661202185792E-3</v>
      </c>
    </row>
    <row r="74" spans="1:16" ht="12.75" customHeight="1">
      <c r="A74" s="31">
        <v>64</v>
      </c>
      <c r="B74" s="32" t="s">
        <v>48</v>
      </c>
      <c r="C74" s="33" t="s">
        <v>111</v>
      </c>
      <c r="D74" s="34">
        <v>44469</v>
      </c>
      <c r="E74" s="40">
        <v>341.15</v>
      </c>
      <c r="F74" s="40">
        <v>344.43333333333334</v>
      </c>
      <c r="G74" s="41">
        <v>335.7166666666667</v>
      </c>
      <c r="H74" s="41">
        <v>330.28333333333336</v>
      </c>
      <c r="I74" s="41">
        <v>321.56666666666672</v>
      </c>
      <c r="J74" s="41">
        <v>349.86666666666667</v>
      </c>
      <c r="K74" s="41">
        <v>358.58333333333326</v>
      </c>
      <c r="L74" s="41">
        <v>364.01666666666665</v>
      </c>
      <c r="M74" s="31">
        <v>353.15</v>
      </c>
      <c r="N74" s="31">
        <v>339</v>
      </c>
      <c r="O74" s="42">
        <v>13206000</v>
      </c>
      <c r="P74" s="43">
        <v>4.8357327427094872E-2</v>
      </c>
    </row>
    <row r="75" spans="1:16" ht="12.75" customHeight="1">
      <c r="A75" s="31">
        <v>65</v>
      </c>
      <c r="B75" s="32" t="s">
        <v>43</v>
      </c>
      <c r="C75" s="33" t="s">
        <v>112</v>
      </c>
      <c r="D75" s="34">
        <v>44469</v>
      </c>
      <c r="E75" s="40">
        <v>1516.1</v>
      </c>
      <c r="F75" s="40">
        <v>1512</v>
      </c>
      <c r="G75" s="41">
        <v>1499.6</v>
      </c>
      <c r="H75" s="41">
        <v>1483.1</v>
      </c>
      <c r="I75" s="41">
        <v>1470.6999999999998</v>
      </c>
      <c r="J75" s="41">
        <v>1528.5</v>
      </c>
      <c r="K75" s="41">
        <v>1540.9</v>
      </c>
      <c r="L75" s="41">
        <v>1557.4</v>
      </c>
      <c r="M75" s="31">
        <v>1524.4</v>
      </c>
      <c r="N75" s="31">
        <v>1495.5</v>
      </c>
      <c r="O75" s="42">
        <v>10646175</v>
      </c>
      <c r="P75" s="43">
        <v>2.4828532235939643E-2</v>
      </c>
    </row>
    <row r="76" spans="1:16" ht="12.75" customHeight="1">
      <c r="A76" s="31">
        <v>66</v>
      </c>
      <c r="B76" s="32" t="s">
        <v>80</v>
      </c>
      <c r="C76" t="s">
        <v>113</v>
      </c>
      <c r="D76" s="34">
        <v>44469</v>
      </c>
      <c r="E76" s="40">
        <v>701.4</v>
      </c>
      <c r="F76" s="40">
        <v>702.5333333333333</v>
      </c>
      <c r="G76" s="41">
        <v>694.46666666666658</v>
      </c>
      <c r="H76" s="41">
        <v>687.5333333333333</v>
      </c>
      <c r="I76" s="41">
        <v>679.46666666666658</v>
      </c>
      <c r="J76" s="41">
        <v>709.46666666666658</v>
      </c>
      <c r="K76" s="41">
        <v>717.53333333333319</v>
      </c>
      <c r="L76" s="41">
        <v>724.46666666666658</v>
      </c>
      <c r="M76" s="31">
        <v>710.6</v>
      </c>
      <c r="N76" s="31">
        <v>695.6</v>
      </c>
      <c r="O76" s="42">
        <v>2895000</v>
      </c>
      <c r="P76" s="43">
        <v>0.10654562828475872</v>
      </c>
    </row>
    <row r="77" spans="1:16" ht="12.75" customHeight="1">
      <c r="A77" s="31">
        <v>67</v>
      </c>
      <c r="B77" s="32" t="s">
        <v>45</v>
      </c>
      <c r="C77" s="33" t="s">
        <v>263</v>
      </c>
      <c r="D77" s="34">
        <v>44469</v>
      </c>
      <c r="E77" s="40">
        <v>1397.95</v>
      </c>
      <c r="F77" s="40">
        <v>1407.1833333333334</v>
      </c>
      <c r="G77" s="41">
        <v>1378.4666666666667</v>
      </c>
      <c r="H77" s="41">
        <v>1358.9833333333333</v>
      </c>
      <c r="I77" s="41">
        <v>1330.2666666666667</v>
      </c>
      <c r="J77" s="41">
        <v>1426.6666666666667</v>
      </c>
      <c r="K77" s="41">
        <v>1455.3833333333334</v>
      </c>
      <c r="L77" s="41">
        <v>1474.8666666666668</v>
      </c>
      <c r="M77" s="31">
        <v>1435.9</v>
      </c>
      <c r="N77" s="31">
        <v>1387.7</v>
      </c>
      <c r="O77" s="42">
        <v>1304350</v>
      </c>
      <c r="P77" s="43">
        <v>9.315286624203821E-2</v>
      </c>
    </row>
    <row r="78" spans="1:16" ht="12.75" customHeight="1">
      <c r="A78" s="31">
        <v>68</v>
      </c>
      <c r="B78" s="32" t="s">
        <v>71</v>
      </c>
      <c r="C78" s="33" t="s">
        <v>114</v>
      </c>
      <c r="D78" s="34">
        <v>44469</v>
      </c>
      <c r="E78" s="40">
        <v>1431</v>
      </c>
      <c r="F78" s="40">
        <v>1417.8166666666666</v>
      </c>
      <c r="G78" s="41">
        <v>1400.6333333333332</v>
      </c>
      <c r="H78" s="41">
        <v>1370.2666666666667</v>
      </c>
      <c r="I78" s="41">
        <v>1353.0833333333333</v>
      </c>
      <c r="J78" s="41">
        <v>1448.1833333333332</v>
      </c>
      <c r="K78" s="41">
        <v>1465.3666666666666</v>
      </c>
      <c r="L78" s="41">
        <v>1495.7333333333331</v>
      </c>
      <c r="M78" s="31">
        <v>1435</v>
      </c>
      <c r="N78" s="31">
        <v>1387.45</v>
      </c>
      <c r="O78" s="42">
        <v>4626000</v>
      </c>
      <c r="P78" s="43">
        <v>1.247537754432042E-2</v>
      </c>
    </row>
    <row r="79" spans="1:16" ht="12.75" customHeight="1">
      <c r="A79" s="31">
        <v>69</v>
      </c>
      <c r="B79" s="32" t="s">
        <v>88</v>
      </c>
      <c r="C79" s="33" t="s">
        <v>115</v>
      </c>
      <c r="D79" s="34">
        <v>44469</v>
      </c>
      <c r="E79" s="40">
        <v>1179.25</v>
      </c>
      <c r="F79" s="40">
        <v>1175.05</v>
      </c>
      <c r="G79" s="41">
        <v>1165.1999999999998</v>
      </c>
      <c r="H79" s="41">
        <v>1151.1499999999999</v>
      </c>
      <c r="I79" s="41">
        <v>1141.2999999999997</v>
      </c>
      <c r="J79" s="41">
        <v>1189.0999999999999</v>
      </c>
      <c r="K79" s="41">
        <v>1198.9499999999998</v>
      </c>
      <c r="L79" s="41">
        <v>1213</v>
      </c>
      <c r="M79" s="31">
        <v>1184.9000000000001</v>
      </c>
      <c r="N79" s="31">
        <v>1161</v>
      </c>
      <c r="O79" s="42">
        <v>17981600</v>
      </c>
      <c r="P79" s="43">
        <v>3.6433326608835991E-2</v>
      </c>
    </row>
    <row r="80" spans="1:16" ht="12.75" customHeight="1">
      <c r="A80" s="31">
        <v>70</v>
      </c>
      <c r="B80" s="32" t="s">
        <v>64</v>
      </c>
      <c r="C80" s="33" t="s">
        <v>116</v>
      </c>
      <c r="D80" s="34">
        <v>44469</v>
      </c>
      <c r="E80" s="40">
        <v>2768.1</v>
      </c>
      <c r="F80" s="40">
        <v>2771.7999999999997</v>
      </c>
      <c r="G80" s="41">
        <v>2748.9999999999995</v>
      </c>
      <c r="H80" s="41">
        <v>2729.8999999999996</v>
      </c>
      <c r="I80" s="41">
        <v>2707.0999999999995</v>
      </c>
      <c r="J80" s="41">
        <v>2790.8999999999996</v>
      </c>
      <c r="K80" s="41">
        <v>2813.7</v>
      </c>
      <c r="L80" s="41">
        <v>2832.7999999999997</v>
      </c>
      <c r="M80" s="31">
        <v>2794.6</v>
      </c>
      <c r="N80" s="31">
        <v>2752.7</v>
      </c>
      <c r="O80" s="42">
        <v>13425000</v>
      </c>
      <c r="P80" s="43">
        <v>1.0226426168815044E-2</v>
      </c>
    </row>
    <row r="81" spans="1:16" ht="12.75" customHeight="1">
      <c r="A81" s="31">
        <v>71</v>
      </c>
      <c r="B81" s="32" t="s">
        <v>64</v>
      </c>
      <c r="C81" s="33" t="s">
        <v>117</v>
      </c>
      <c r="D81" s="34">
        <v>44469</v>
      </c>
      <c r="E81" s="40">
        <v>3180.05</v>
      </c>
      <c r="F81" s="40">
        <v>3162.5333333333333</v>
      </c>
      <c r="G81" s="41">
        <v>3110.6666666666665</v>
      </c>
      <c r="H81" s="41">
        <v>3041.2833333333333</v>
      </c>
      <c r="I81" s="41">
        <v>2989.4166666666665</v>
      </c>
      <c r="J81" s="41">
        <v>3231.9166666666665</v>
      </c>
      <c r="K81" s="41">
        <v>3283.7833333333333</v>
      </c>
      <c r="L81" s="41">
        <v>3353.1666666666665</v>
      </c>
      <c r="M81" s="31">
        <v>3214.4</v>
      </c>
      <c r="N81" s="31">
        <v>3093.15</v>
      </c>
      <c r="O81" s="42">
        <v>1192000</v>
      </c>
      <c r="P81" s="43">
        <v>8.7988316903979555E-2</v>
      </c>
    </row>
    <row r="82" spans="1:16" ht="12.75" customHeight="1">
      <c r="A82" s="31">
        <v>72</v>
      </c>
      <c r="B82" s="32" t="s">
        <v>59</v>
      </c>
      <c r="C82" s="33" t="s">
        <v>118</v>
      </c>
      <c r="D82" s="34">
        <v>44469</v>
      </c>
      <c r="E82" s="40">
        <v>1577.6</v>
      </c>
      <c r="F82" s="40">
        <v>1582.3833333333332</v>
      </c>
      <c r="G82" s="41">
        <v>1564.3666666666663</v>
      </c>
      <c r="H82" s="41">
        <v>1551.1333333333332</v>
      </c>
      <c r="I82" s="41">
        <v>1533.1166666666663</v>
      </c>
      <c r="J82" s="41">
        <v>1595.6166666666663</v>
      </c>
      <c r="K82" s="41">
        <v>1613.6333333333332</v>
      </c>
      <c r="L82" s="41">
        <v>1626.8666666666663</v>
      </c>
      <c r="M82" s="31">
        <v>1600.4</v>
      </c>
      <c r="N82" s="31">
        <v>1569.15</v>
      </c>
      <c r="O82" s="42">
        <v>23047200</v>
      </c>
      <c r="P82" s="43">
        <v>1.105052357284177E-2</v>
      </c>
    </row>
    <row r="83" spans="1:16" ht="12.75" customHeight="1">
      <c r="A83" s="31">
        <v>73</v>
      </c>
      <c r="B83" s="32" t="s">
        <v>64</v>
      </c>
      <c r="C83" s="33" t="s">
        <v>119</v>
      </c>
      <c r="D83" s="34">
        <v>44469</v>
      </c>
      <c r="E83" s="40">
        <v>735.35</v>
      </c>
      <c r="F83" s="40">
        <v>736.9</v>
      </c>
      <c r="G83" s="41">
        <v>725.8</v>
      </c>
      <c r="H83" s="41">
        <v>716.25</v>
      </c>
      <c r="I83" s="41">
        <v>705.15</v>
      </c>
      <c r="J83" s="41">
        <v>746.44999999999993</v>
      </c>
      <c r="K83" s="41">
        <v>757.55000000000007</v>
      </c>
      <c r="L83" s="41">
        <v>767.09999999999991</v>
      </c>
      <c r="M83" s="31">
        <v>748</v>
      </c>
      <c r="N83" s="31">
        <v>727.35</v>
      </c>
      <c r="O83" s="42">
        <v>21099100</v>
      </c>
      <c r="P83" s="43">
        <v>-1.3678202293412866E-2</v>
      </c>
    </row>
    <row r="84" spans="1:16" ht="12.75" customHeight="1">
      <c r="A84" s="31">
        <v>74</v>
      </c>
      <c r="B84" s="32" t="s">
        <v>50</v>
      </c>
      <c r="C84" s="33" t="s">
        <v>120</v>
      </c>
      <c r="D84" s="34">
        <v>44469</v>
      </c>
      <c r="E84" s="40">
        <v>2804.5</v>
      </c>
      <c r="F84" s="40">
        <v>2786.3833333333332</v>
      </c>
      <c r="G84" s="41">
        <v>2753.7666666666664</v>
      </c>
      <c r="H84" s="41">
        <v>2703.0333333333333</v>
      </c>
      <c r="I84" s="41">
        <v>2670.4166666666665</v>
      </c>
      <c r="J84" s="41">
        <v>2837.1166666666663</v>
      </c>
      <c r="K84" s="41">
        <v>2869.7333333333331</v>
      </c>
      <c r="L84" s="41">
        <v>2920.4666666666662</v>
      </c>
      <c r="M84" s="31">
        <v>2819</v>
      </c>
      <c r="N84" s="31">
        <v>2735.65</v>
      </c>
      <c r="O84" s="42">
        <v>4630800</v>
      </c>
      <c r="P84" s="43">
        <v>-5.184275184275184E-2</v>
      </c>
    </row>
    <row r="85" spans="1:16" ht="12.75" customHeight="1">
      <c r="A85" s="31">
        <v>75</v>
      </c>
      <c r="B85" s="32" t="s">
        <v>121</v>
      </c>
      <c r="C85" s="33" t="s">
        <v>122</v>
      </c>
      <c r="D85" s="34">
        <v>44469</v>
      </c>
      <c r="E85" s="40">
        <v>461.95</v>
      </c>
      <c r="F85" s="40">
        <v>459.7</v>
      </c>
      <c r="G85" s="41">
        <v>453.84999999999997</v>
      </c>
      <c r="H85" s="41">
        <v>445.75</v>
      </c>
      <c r="I85" s="41">
        <v>439.9</v>
      </c>
      <c r="J85" s="41">
        <v>467.79999999999995</v>
      </c>
      <c r="K85" s="41">
        <v>473.65</v>
      </c>
      <c r="L85" s="41">
        <v>481.74999999999994</v>
      </c>
      <c r="M85" s="31">
        <v>465.55</v>
      </c>
      <c r="N85" s="31">
        <v>451.6</v>
      </c>
      <c r="O85" s="42">
        <v>35608300</v>
      </c>
      <c r="P85" s="43">
        <v>1.970200714197759E-2</v>
      </c>
    </row>
    <row r="86" spans="1:16" ht="12.75" customHeight="1">
      <c r="A86" s="31">
        <v>76</v>
      </c>
      <c r="B86" s="32" t="s">
        <v>80</v>
      </c>
      <c r="C86" s="33" t="s">
        <v>123</v>
      </c>
      <c r="D86" s="34">
        <v>44469</v>
      </c>
      <c r="E86" s="40">
        <v>276.75</v>
      </c>
      <c r="F86" s="40">
        <v>274.01666666666665</v>
      </c>
      <c r="G86" s="41">
        <v>270.2833333333333</v>
      </c>
      <c r="H86" s="41">
        <v>263.81666666666666</v>
      </c>
      <c r="I86" s="41">
        <v>260.08333333333331</v>
      </c>
      <c r="J86" s="41">
        <v>280.48333333333329</v>
      </c>
      <c r="K86" s="41">
        <v>284.21666666666664</v>
      </c>
      <c r="L86" s="41">
        <v>290.68333333333328</v>
      </c>
      <c r="M86" s="31">
        <v>277.75</v>
      </c>
      <c r="N86" s="31">
        <v>267.55</v>
      </c>
      <c r="O86" s="42">
        <v>23009400</v>
      </c>
      <c r="P86" s="43">
        <v>9.1178211959739488E-3</v>
      </c>
    </row>
    <row r="87" spans="1:16" ht="12.75" customHeight="1">
      <c r="A87" s="31">
        <v>77</v>
      </c>
      <c r="B87" s="32" t="s">
        <v>57</v>
      </c>
      <c r="C87" s="33" t="s">
        <v>124</v>
      </c>
      <c r="D87" s="34">
        <v>44469</v>
      </c>
      <c r="E87" s="40">
        <v>2775.2</v>
      </c>
      <c r="F87" s="40">
        <v>2785.3166666666671</v>
      </c>
      <c r="G87" s="41">
        <v>2754.9333333333343</v>
      </c>
      <c r="H87" s="41">
        <v>2734.6666666666674</v>
      </c>
      <c r="I87" s="41">
        <v>2704.2833333333347</v>
      </c>
      <c r="J87" s="41">
        <v>2805.5833333333339</v>
      </c>
      <c r="K87" s="41">
        <v>2835.9666666666662</v>
      </c>
      <c r="L87" s="41">
        <v>2856.2333333333336</v>
      </c>
      <c r="M87" s="31">
        <v>2815.7</v>
      </c>
      <c r="N87" s="31">
        <v>2765.05</v>
      </c>
      <c r="O87" s="42">
        <v>7762500</v>
      </c>
      <c r="P87" s="43">
        <v>1.0058416186312818E-3</v>
      </c>
    </row>
    <row r="88" spans="1:16" ht="12.75" customHeight="1">
      <c r="A88" s="31">
        <v>78</v>
      </c>
      <c r="B88" s="32" t="s">
        <v>64</v>
      </c>
      <c r="C88" s="33" t="s">
        <v>125</v>
      </c>
      <c r="D88" s="34">
        <v>44469</v>
      </c>
      <c r="E88" s="40">
        <v>231.55</v>
      </c>
      <c r="F88" s="40">
        <v>230.5</v>
      </c>
      <c r="G88" s="41">
        <v>226.5</v>
      </c>
      <c r="H88" s="41">
        <v>221.45</v>
      </c>
      <c r="I88" s="41">
        <v>217.45</v>
      </c>
      <c r="J88" s="41">
        <v>235.55</v>
      </c>
      <c r="K88" s="41">
        <v>239.55</v>
      </c>
      <c r="L88" s="41">
        <v>244.60000000000002</v>
      </c>
      <c r="M88" s="31">
        <v>234.5</v>
      </c>
      <c r="N88" s="31">
        <v>225.45</v>
      </c>
      <c r="O88" s="42">
        <v>39165400</v>
      </c>
      <c r="P88" s="43">
        <v>-4.7568790049001129E-2</v>
      </c>
    </row>
    <row r="89" spans="1:16" ht="12.75" customHeight="1">
      <c r="A89" s="31">
        <v>79</v>
      </c>
      <c r="B89" s="32" t="s">
        <v>59</v>
      </c>
      <c r="C89" s="33" t="s">
        <v>126</v>
      </c>
      <c r="D89" s="34">
        <v>44469</v>
      </c>
      <c r="E89" s="40">
        <v>725.1</v>
      </c>
      <c r="F89" s="40">
        <v>726.56666666666661</v>
      </c>
      <c r="G89" s="41">
        <v>720.33333333333326</v>
      </c>
      <c r="H89" s="41">
        <v>715.56666666666661</v>
      </c>
      <c r="I89" s="41">
        <v>709.33333333333326</v>
      </c>
      <c r="J89" s="41">
        <v>731.33333333333326</v>
      </c>
      <c r="K89" s="41">
        <v>737.56666666666661</v>
      </c>
      <c r="L89" s="41">
        <v>742.33333333333326</v>
      </c>
      <c r="M89" s="31">
        <v>732.8</v>
      </c>
      <c r="N89" s="31">
        <v>721.8</v>
      </c>
      <c r="O89" s="42">
        <v>88855250</v>
      </c>
      <c r="P89" s="43">
        <v>-1.7843029971426835E-2</v>
      </c>
    </row>
    <row r="90" spans="1:16" ht="12.75" customHeight="1">
      <c r="A90" s="31">
        <v>80</v>
      </c>
      <c r="B90" s="32" t="s">
        <v>64</v>
      </c>
      <c r="C90" s="33" t="s">
        <v>127</v>
      </c>
      <c r="D90" s="34">
        <v>44469</v>
      </c>
      <c r="E90" s="40">
        <v>1635.2</v>
      </c>
      <c r="F90" s="40">
        <v>1634.3999999999999</v>
      </c>
      <c r="G90" s="41">
        <v>1620.7999999999997</v>
      </c>
      <c r="H90" s="41">
        <v>1606.3999999999999</v>
      </c>
      <c r="I90" s="41">
        <v>1592.7999999999997</v>
      </c>
      <c r="J90" s="41">
        <v>1648.7999999999997</v>
      </c>
      <c r="K90" s="41">
        <v>1662.3999999999996</v>
      </c>
      <c r="L90" s="41">
        <v>1676.7999999999997</v>
      </c>
      <c r="M90" s="31">
        <v>1648</v>
      </c>
      <c r="N90" s="31">
        <v>1620</v>
      </c>
      <c r="O90" s="42">
        <v>1987300</v>
      </c>
      <c r="P90" s="43">
        <v>6.024096385542169E-3</v>
      </c>
    </row>
    <row r="91" spans="1:16" ht="12.75" customHeight="1">
      <c r="A91" s="31">
        <v>81</v>
      </c>
      <c r="B91" s="32" t="s">
        <v>64</v>
      </c>
      <c r="C91" s="33" t="s">
        <v>128</v>
      </c>
      <c r="D91" s="34">
        <v>44469</v>
      </c>
      <c r="E91" s="40">
        <v>698.9</v>
      </c>
      <c r="F91" s="40">
        <v>696.30000000000007</v>
      </c>
      <c r="G91" s="41">
        <v>682.60000000000014</v>
      </c>
      <c r="H91" s="41">
        <v>666.30000000000007</v>
      </c>
      <c r="I91" s="41">
        <v>652.60000000000014</v>
      </c>
      <c r="J91" s="41">
        <v>712.60000000000014</v>
      </c>
      <c r="K91" s="41">
        <v>726.30000000000018</v>
      </c>
      <c r="L91" s="41">
        <v>742.60000000000014</v>
      </c>
      <c r="M91" s="31">
        <v>710</v>
      </c>
      <c r="N91" s="31">
        <v>680</v>
      </c>
      <c r="O91" s="42">
        <v>7017000</v>
      </c>
      <c r="P91" s="43">
        <v>-2.9661895872225678E-2</v>
      </c>
    </row>
    <row r="92" spans="1:16" ht="12.75" customHeight="1">
      <c r="A92" s="31">
        <v>82</v>
      </c>
      <c r="B92" s="32" t="s">
        <v>75</v>
      </c>
      <c r="C92" s="33" t="s">
        <v>129</v>
      </c>
      <c r="D92" s="34">
        <v>44469</v>
      </c>
      <c r="E92" s="40">
        <v>7.3</v>
      </c>
      <c r="F92" s="40">
        <v>7.4499999999999993</v>
      </c>
      <c r="G92" s="41">
        <v>6.7999999999999989</v>
      </c>
      <c r="H92" s="41">
        <v>6.3</v>
      </c>
      <c r="I92" s="41">
        <v>5.6499999999999995</v>
      </c>
      <c r="J92" s="41">
        <v>7.9499999999999984</v>
      </c>
      <c r="K92" s="41">
        <v>8.5999999999999979</v>
      </c>
      <c r="L92" s="41">
        <v>9.0999999999999979</v>
      </c>
      <c r="M92" s="31">
        <v>8.1</v>
      </c>
      <c r="N92" s="31">
        <v>6.95</v>
      </c>
      <c r="O92" s="42">
        <v>582960000</v>
      </c>
      <c r="P92" s="43">
        <v>0.10217046056114346</v>
      </c>
    </row>
    <row r="93" spans="1:16" ht="12.75" customHeight="1">
      <c r="A93" s="31">
        <v>83</v>
      </c>
      <c r="B93" s="32" t="s">
        <v>59</v>
      </c>
      <c r="C93" s="33" t="s">
        <v>130</v>
      </c>
      <c r="D93" s="34">
        <v>44469</v>
      </c>
      <c r="E93" s="40">
        <v>45.7</v>
      </c>
      <c r="F93" s="40">
        <v>45.733333333333327</v>
      </c>
      <c r="G93" s="41">
        <v>45.016666666666652</v>
      </c>
      <c r="H93" s="41">
        <v>44.333333333333321</v>
      </c>
      <c r="I93" s="41">
        <v>43.616666666666646</v>
      </c>
      <c r="J93" s="41">
        <v>46.416666666666657</v>
      </c>
      <c r="K93" s="41">
        <v>47.13333333333334</v>
      </c>
      <c r="L93" s="41">
        <v>47.816666666666663</v>
      </c>
      <c r="M93" s="31">
        <v>46.45</v>
      </c>
      <c r="N93" s="31">
        <v>45.05</v>
      </c>
      <c r="O93" s="42">
        <v>175560000</v>
      </c>
      <c r="P93" s="43">
        <v>-1.9420566698503661E-2</v>
      </c>
    </row>
    <row r="94" spans="1:16" ht="12.75" customHeight="1">
      <c r="A94" s="31">
        <v>84</v>
      </c>
      <c r="B94" s="32" t="s">
        <v>45</v>
      </c>
      <c r="C94" s="33" t="s">
        <v>417</v>
      </c>
      <c r="D94" s="34">
        <v>44469</v>
      </c>
      <c r="E94" s="40">
        <v>541.54999999999995</v>
      </c>
      <c r="F94" s="40">
        <v>548.85</v>
      </c>
      <c r="G94" s="41">
        <v>531.75</v>
      </c>
      <c r="H94" s="41">
        <v>521.94999999999993</v>
      </c>
      <c r="I94" s="41">
        <v>504.84999999999991</v>
      </c>
      <c r="J94" s="41">
        <v>558.65000000000009</v>
      </c>
      <c r="K94" s="41">
        <v>575.75000000000023</v>
      </c>
      <c r="L94" s="41">
        <v>585.55000000000018</v>
      </c>
      <c r="M94" s="31">
        <v>565.95000000000005</v>
      </c>
      <c r="N94" s="31">
        <v>539.04999999999995</v>
      </c>
      <c r="O94" s="42">
        <v>6831250</v>
      </c>
      <c r="P94" s="43">
        <v>0.2139049311417148</v>
      </c>
    </row>
    <row r="95" spans="1:16" ht="12.75" customHeight="1">
      <c r="A95" s="31">
        <v>85</v>
      </c>
      <c r="B95" s="32" t="s">
        <v>80</v>
      </c>
      <c r="C95" s="33" t="s">
        <v>131</v>
      </c>
      <c r="D95" s="34">
        <v>44469</v>
      </c>
      <c r="E95" s="40">
        <v>555.1</v>
      </c>
      <c r="F95" s="40">
        <v>556.68333333333328</v>
      </c>
      <c r="G95" s="41">
        <v>550.46666666666658</v>
      </c>
      <c r="H95" s="41">
        <v>545.83333333333326</v>
      </c>
      <c r="I95" s="41">
        <v>539.61666666666656</v>
      </c>
      <c r="J95" s="41">
        <v>561.31666666666661</v>
      </c>
      <c r="K95" s="41">
        <v>567.5333333333333</v>
      </c>
      <c r="L95" s="41">
        <v>572.16666666666663</v>
      </c>
      <c r="M95" s="31">
        <v>562.9</v>
      </c>
      <c r="N95" s="31">
        <v>552.04999999999995</v>
      </c>
      <c r="O95" s="42">
        <v>8969125</v>
      </c>
      <c r="P95" s="43">
        <v>1.399036219493238E-2</v>
      </c>
    </row>
    <row r="96" spans="1:16" ht="12.75" customHeight="1">
      <c r="A96" s="31">
        <v>86</v>
      </c>
      <c r="B96" s="32" t="s">
        <v>107</v>
      </c>
      <c r="C96" s="33" t="s">
        <v>132</v>
      </c>
      <c r="D96" s="34">
        <v>44469</v>
      </c>
      <c r="E96" s="40">
        <v>147.6</v>
      </c>
      <c r="F96" s="40">
        <v>148.61666666666667</v>
      </c>
      <c r="G96" s="41">
        <v>145.33333333333334</v>
      </c>
      <c r="H96" s="41">
        <v>143.06666666666666</v>
      </c>
      <c r="I96" s="41">
        <v>139.78333333333333</v>
      </c>
      <c r="J96" s="41">
        <v>150.88333333333335</v>
      </c>
      <c r="K96" s="41">
        <v>154.16666666666666</v>
      </c>
      <c r="L96" s="41">
        <v>156.43333333333337</v>
      </c>
      <c r="M96" s="31">
        <v>151.9</v>
      </c>
      <c r="N96" s="31">
        <v>146.35</v>
      </c>
      <c r="O96" s="42">
        <v>10229700</v>
      </c>
      <c r="P96" s="43">
        <v>6.3665855636658553E-2</v>
      </c>
    </row>
    <row r="97" spans="1:16" ht="12.75" customHeight="1">
      <c r="A97" s="31">
        <v>87</v>
      </c>
      <c r="B97" s="32" t="s">
        <v>45</v>
      </c>
      <c r="C97" s="33" t="s">
        <v>266</v>
      </c>
      <c r="D97" s="34">
        <v>44469</v>
      </c>
      <c r="E97" s="40">
        <v>8155.5</v>
      </c>
      <c r="F97" s="40">
        <v>8153.6000000000013</v>
      </c>
      <c r="G97" s="41">
        <v>8028.3000000000029</v>
      </c>
      <c r="H97" s="41">
        <v>7901.1000000000013</v>
      </c>
      <c r="I97" s="41">
        <v>7775.8000000000029</v>
      </c>
      <c r="J97" s="41">
        <v>8280.8000000000029</v>
      </c>
      <c r="K97" s="41">
        <v>8406.1</v>
      </c>
      <c r="L97" s="41">
        <v>8533.3000000000029</v>
      </c>
      <c r="M97" s="31">
        <v>8278.9</v>
      </c>
      <c r="N97" s="31">
        <v>8026.4</v>
      </c>
      <c r="O97" s="42">
        <v>153375</v>
      </c>
      <c r="P97" s="43">
        <v>1.0375494071146246E-2</v>
      </c>
    </row>
    <row r="98" spans="1:16" ht="12.75" customHeight="1">
      <c r="A98" s="31">
        <v>88</v>
      </c>
      <c r="B98" s="32" t="s">
        <v>45</v>
      </c>
      <c r="C98" s="33" t="s">
        <v>133</v>
      </c>
      <c r="D98" s="34">
        <v>44469</v>
      </c>
      <c r="E98" s="40">
        <v>1973.35</v>
      </c>
      <c r="F98" s="40">
        <v>1968.05</v>
      </c>
      <c r="G98" s="41">
        <v>1940.3</v>
      </c>
      <c r="H98" s="41">
        <v>1907.25</v>
      </c>
      <c r="I98" s="41">
        <v>1879.5</v>
      </c>
      <c r="J98" s="41">
        <v>2001.1</v>
      </c>
      <c r="K98" s="41">
        <v>2028.85</v>
      </c>
      <c r="L98" s="41">
        <v>2061.8999999999996</v>
      </c>
      <c r="M98" s="31">
        <v>1995.8</v>
      </c>
      <c r="N98" s="31">
        <v>1935</v>
      </c>
      <c r="O98" s="42">
        <v>2692000</v>
      </c>
      <c r="P98" s="43">
        <v>2.6893000190730498E-2</v>
      </c>
    </row>
    <row r="99" spans="1:16" ht="12.75" customHeight="1">
      <c r="A99" s="31">
        <v>89</v>
      </c>
      <c r="B99" s="32" t="s">
        <v>59</v>
      </c>
      <c r="C99" s="33" t="s">
        <v>134</v>
      </c>
      <c r="D99" s="34">
        <v>44469</v>
      </c>
      <c r="E99" s="40">
        <v>1008.15</v>
      </c>
      <c r="F99" s="40">
        <v>1013.5833333333334</v>
      </c>
      <c r="G99" s="41">
        <v>994.16666666666674</v>
      </c>
      <c r="H99" s="41">
        <v>980.18333333333339</v>
      </c>
      <c r="I99" s="41">
        <v>960.76666666666677</v>
      </c>
      <c r="J99" s="41">
        <v>1027.5666666666666</v>
      </c>
      <c r="K99" s="41">
        <v>1046.9833333333336</v>
      </c>
      <c r="L99" s="41">
        <v>1060.9666666666667</v>
      </c>
      <c r="M99" s="31">
        <v>1033</v>
      </c>
      <c r="N99" s="31">
        <v>999.6</v>
      </c>
      <c r="O99" s="42">
        <v>14235300</v>
      </c>
      <c r="P99" s="43">
        <v>4.4854009776720834E-2</v>
      </c>
    </row>
    <row r="100" spans="1:16" ht="12.75" customHeight="1">
      <c r="A100" s="31">
        <v>90</v>
      </c>
      <c r="B100" s="32" t="s">
        <v>75</v>
      </c>
      <c r="C100" s="33" t="s">
        <v>135</v>
      </c>
      <c r="D100" s="34">
        <v>44469</v>
      </c>
      <c r="E100" s="40">
        <v>225.65</v>
      </c>
      <c r="F100" s="40">
        <v>226.03333333333333</v>
      </c>
      <c r="G100" s="41">
        <v>220.51666666666665</v>
      </c>
      <c r="H100" s="41">
        <v>215.38333333333333</v>
      </c>
      <c r="I100" s="41">
        <v>209.86666666666665</v>
      </c>
      <c r="J100" s="41">
        <v>231.16666666666666</v>
      </c>
      <c r="K100" s="41">
        <v>236.68333333333337</v>
      </c>
      <c r="L100" s="41">
        <v>241.81666666666666</v>
      </c>
      <c r="M100" s="31">
        <v>231.55</v>
      </c>
      <c r="N100" s="31">
        <v>220.9</v>
      </c>
      <c r="O100" s="42">
        <v>13711600</v>
      </c>
      <c r="P100" s="43">
        <v>-3.1830763147489123E-2</v>
      </c>
    </row>
    <row r="101" spans="1:16" ht="12.75" customHeight="1">
      <c r="A101" s="31">
        <v>91</v>
      </c>
      <c r="B101" s="32" t="s">
        <v>88</v>
      </c>
      <c r="C101" s="33" t="s">
        <v>136</v>
      </c>
      <c r="D101" s="34">
        <v>44469</v>
      </c>
      <c r="E101" s="40">
        <v>1702.5</v>
      </c>
      <c r="F101" s="40">
        <v>1699.1833333333334</v>
      </c>
      <c r="G101" s="41">
        <v>1690.3166666666668</v>
      </c>
      <c r="H101" s="41">
        <v>1678.1333333333334</v>
      </c>
      <c r="I101" s="41">
        <v>1669.2666666666669</v>
      </c>
      <c r="J101" s="41">
        <v>1711.3666666666668</v>
      </c>
      <c r="K101" s="41">
        <v>1720.2333333333336</v>
      </c>
      <c r="L101" s="41">
        <v>1732.4166666666667</v>
      </c>
      <c r="M101" s="31">
        <v>1708.05</v>
      </c>
      <c r="N101" s="31">
        <v>1687</v>
      </c>
      <c r="O101" s="42">
        <v>31413000</v>
      </c>
      <c r="P101" s="43">
        <v>-2.1548179711445018E-2</v>
      </c>
    </row>
    <row r="102" spans="1:16" ht="12.75" customHeight="1">
      <c r="A102" s="31">
        <v>92</v>
      </c>
      <c r="B102" s="32" t="s">
        <v>80</v>
      </c>
      <c r="C102" s="33" t="s">
        <v>137</v>
      </c>
      <c r="D102" s="34">
        <v>44469</v>
      </c>
      <c r="E102" s="40">
        <v>113.55</v>
      </c>
      <c r="F102" s="40">
        <v>112.45</v>
      </c>
      <c r="G102" s="41">
        <v>110.9</v>
      </c>
      <c r="H102" s="41">
        <v>108.25</v>
      </c>
      <c r="I102" s="41">
        <v>106.7</v>
      </c>
      <c r="J102" s="41">
        <v>115.10000000000001</v>
      </c>
      <c r="K102" s="41">
        <v>116.64999999999999</v>
      </c>
      <c r="L102" s="41">
        <v>119.30000000000001</v>
      </c>
      <c r="M102" s="31">
        <v>114</v>
      </c>
      <c r="N102" s="31">
        <v>109.8</v>
      </c>
      <c r="O102" s="42">
        <v>56030000</v>
      </c>
      <c r="P102" s="43">
        <v>3.9599347775448402E-3</v>
      </c>
    </row>
    <row r="103" spans="1:16" ht="12.75" customHeight="1">
      <c r="A103" s="31">
        <v>93</v>
      </c>
      <c r="B103" s="32" t="s">
        <v>48</v>
      </c>
      <c r="C103" s="33" t="s">
        <v>267</v>
      </c>
      <c r="D103" s="34">
        <v>44469</v>
      </c>
      <c r="E103" s="40">
        <v>2545.15</v>
      </c>
      <c r="F103" s="40">
        <v>2537.1166666666663</v>
      </c>
      <c r="G103" s="41">
        <v>2510.2333333333327</v>
      </c>
      <c r="H103" s="41">
        <v>2475.3166666666662</v>
      </c>
      <c r="I103" s="41">
        <v>2448.4333333333325</v>
      </c>
      <c r="J103" s="41">
        <v>2572.0333333333328</v>
      </c>
      <c r="K103" s="41">
        <v>2598.916666666667</v>
      </c>
      <c r="L103" s="41">
        <v>2633.833333333333</v>
      </c>
      <c r="M103" s="31">
        <v>2564</v>
      </c>
      <c r="N103" s="31">
        <v>2502.1999999999998</v>
      </c>
      <c r="O103" s="42">
        <v>162900</v>
      </c>
      <c r="P103" s="43">
        <v>-1.3793103448275861E-3</v>
      </c>
    </row>
    <row r="104" spans="1:16" ht="12.75" customHeight="1">
      <c r="A104" s="31">
        <v>94</v>
      </c>
      <c r="B104" s="32" t="s">
        <v>45</v>
      </c>
      <c r="C104" s="33" t="s">
        <v>138</v>
      </c>
      <c r="D104" s="34">
        <v>44469</v>
      </c>
      <c r="E104" s="40">
        <v>2867.3</v>
      </c>
      <c r="F104" s="40">
        <v>2866.4333333333329</v>
      </c>
      <c r="G104" s="41">
        <v>2828.8666666666659</v>
      </c>
      <c r="H104" s="41">
        <v>2790.4333333333329</v>
      </c>
      <c r="I104" s="41">
        <v>2752.8666666666659</v>
      </c>
      <c r="J104" s="41">
        <v>2904.8666666666659</v>
      </c>
      <c r="K104" s="41">
        <v>2942.4333333333325</v>
      </c>
      <c r="L104" s="41">
        <v>2980.8666666666659</v>
      </c>
      <c r="M104" s="31">
        <v>2904</v>
      </c>
      <c r="N104" s="31">
        <v>2828</v>
      </c>
      <c r="O104" s="42">
        <v>1795625</v>
      </c>
      <c r="P104" s="43">
        <v>1.0054844606946984E-2</v>
      </c>
    </row>
    <row r="105" spans="1:16" ht="12.75" customHeight="1">
      <c r="A105" s="31">
        <v>95</v>
      </c>
      <c r="B105" s="32" t="s">
        <v>57</v>
      </c>
      <c r="C105" s="33" t="s">
        <v>139</v>
      </c>
      <c r="D105" s="34">
        <v>44469</v>
      </c>
      <c r="E105" s="40">
        <v>210.95</v>
      </c>
      <c r="F105" s="40">
        <v>211.04999999999998</v>
      </c>
      <c r="G105" s="41">
        <v>210.29999999999995</v>
      </c>
      <c r="H105" s="41">
        <v>209.64999999999998</v>
      </c>
      <c r="I105" s="41">
        <v>208.89999999999995</v>
      </c>
      <c r="J105" s="41">
        <v>211.69999999999996</v>
      </c>
      <c r="K105" s="41">
        <v>212.45000000000002</v>
      </c>
      <c r="L105" s="41">
        <v>213.09999999999997</v>
      </c>
      <c r="M105" s="31">
        <v>211.8</v>
      </c>
      <c r="N105" s="31">
        <v>210.4</v>
      </c>
      <c r="O105" s="42">
        <v>170150400</v>
      </c>
      <c r="P105" s="43">
        <v>-6.9846487132558923E-3</v>
      </c>
    </row>
    <row r="106" spans="1:16" ht="12.75" customHeight="1">
      <c r="A106" s="31">
        <v>96</v>
      </c>
      <c r="B106" s="32" t="s">
        <v>121</v>
      </c>
      <c r="C106" s="33" t="s">
        <v>140</v>
      </c>
      <c r="D106" s="34">
        <v>44469</v>
      </c>
      <c r="E106" s="40">
        <v>394.2</v>
      </c>
      <c r="F106" s="40">
        <v>388.8</v>
      </c>
      <c r="G106" s="41">
        <v>381.90000000000003</v>
      </c>
      <c r="H106" s="41">
        <v>369.6</v>
      </c>
      <c r="I106" s="41">
        <v>362.70000000000005</v>
      </c>
      <c r="J106" s="41">
        <v>401.1</v>
      </c>
      <c r="K106" s="41">
        <v>408</v>
      </c>
      <c r="L106" s="41">
        <v>420.3</v>
      </c>
      <c r="M106" s="31">
        <v>395.7</v>
      </c>
      <c r="N106" s="31">
        <v>376.5</v>
      </c>
      <c r="O106" s="42">
        <v>38937500</v>
      </c>
      <c r="P106" s="43">
        <v>2.2921318796794956E-2</v>
      </c>
    </row>
    <row r="107" spans="1:16" ht="12.75" customHeight="1">
      <c r="A107" s="31">
        <v>97</v>
      </c>
      <c r="B107" s="32" t="s">
        <v>121</v>
      </c>
      <c r="C107" s="33" t="s">
        <v>141</v>
      </c>
      <c r="D107" s="34">
        <v>44469</v>
      </c>
      <c r="E107" s="40">
        <v>693.75</v>
      </c>
      <c r="F107" s="40">
        <v>692.01666666666677</v>
      </c>
      <c r="G107" s="41">
        <v>685.73333333333358</v>
      </c>
      <c r="H107" s="41">
        <v>677.71666666666681</v>
      </c>
      <c r="I107" s="41">
        <v>671.43333333333362</v>
      </c>
      <c r="J107" s="41">
        <v>700.03333333333353</v>
      </c>
      <c r="K107" s="41">
        <v>706.31666666666661</v>
      </c>
      <c r="L107" s="41">
        <v>714.33333333333348</v>
      </c>
      <c r="M107" s="31">
        <v>698.3</v>
      </c>
      <c r="N107" s="31">
        <v>684</v>
      </c>
      <c r="O107" s="42">
        <v>47364750</v>
      </c>
      <c r="P107" s="43">
        <v>5.6466406787434075E-3</v>
      </c>
    </row>
    <row r="108" spans="1:16" ht="12.75" customHeight="1">
      <c r="A108" s="31">
        <v>98</v>
      </c>
      <c r="B108" s="32" t="s">
        <v>45</v>
      </c>
      <c r="C108" s="33" t="s">
        <v>142</v>
      </c>
      <c r="D108" s="34">
        <v>44469</v>
      </c>
      <c r="E108" s="40">
        <v>4117.5</v>
      </c>
      <c r="F108" s="40">
        <v>4118.0166666666664</v>
      </c>
      <c r="G108" s="41">
        <v>4057.0333333333328</v>
      </c>
      <c r="H108" s="41">
        <v>3996.5666666666666</v>
      </c>
      <c r="I108" s="41">
        <v>3935.583333333333</v>
      </c>
      <c r="J108" s="41">
        <v>4178.4833333333327</v>
      </c>
      <c r="K108" s="41">
        <v>4239.4666666666662</v>
      </c>
      <c r="L108" s="41">
        <v>4299.9333333333325</v>
      </c>
      <c r="M108" s="31">
        <v>4179</v>
      </c>
      <c r="N108" s="31">
        <v>4057.55</v>
      </c>
      <c r="O108" s="42">
        <v>1571250</v>
      </c>
      <c r="P108" s="43">
        <v>-2.7992576554283947E-2</v>
      </c>
    </row>
    <row r="109" spans="1:16" ht="12.75" customHeight="1">
      <c r="A109" s="31">
        <v>99</v>
      </c>
      <c r="B109" s="32" t="s">
        <v>59</v>
      </c>
      <c r="C109" s="33" t="s">
        <v>143</v>
      </c>
      <c r="D109" s="34">
        <v>44469</v>
      </c>
      <c r="E109" s="40">
        <v>1796.45</v>
      </c>
      <c r="F109" s="40">
        <v>1798.9333333333334</v>
      </c>
      <c r="G109" s="41">
        <v>1780.1666666666667</v>
      </c>
      <c r="H109" s="41">
        <v>1763.8833333333334</v>
      </c>
      <c r="I109" s="41">
        <v>1745.1166666666668</v>
      </c>
      <c r="J109" s="41">
        <v>1815.2166666666667</v>
      </c>
      <c r="K109" s="41">
        <v>1833.9833333333331</v>
      </c>
      <c r="L109" s="41">
        <v>1850.2666666666667</v>
      </c>
      <c r="M109" s="31">
        <v>1817.7</v>
      </c>
      <c r="N109" s="31">
        <v>1782.65</v>
      </c>
      <c r="O109" s="42">
        <v>17568000</v>
      </c>
      <c r="P109" s="43">
        <v>-3.7791652974038775E-2</v>
      </c>
    </row>
    <row r="110" spans="1:16" ht="12.75" customHeight="1">
      <c r="A110" s="31">
        <v>100</v>
      </c>
      <c r="B110" s="32" t="s">
        <v>64</v>
      </c>
      <c r="C110" s="33" t="s">
        <v>144</v>
      </c>
      <c r="D110" s="34">
        <v>44469</v>
      </c>
      <c r="E110" s="40">
        <v>84.6</v>
      </c>
      <c r="F110" s="40">
        <v>84.833333333333329</v>
      </c>
      <c r="G110" s="41">
        <v>83.416666666666657</v>
      </c>
      <c r="H110" s="41">
        <v>82.233333333333334</v>
      </c>
      <c r="I110" s="41">
        <v>80.816666666666663</v>
      </c>
      <c r="J110" s="41">
        <v>86.016666666666652</v>
      </c>
      <c r="K110" s="41">
        <v>87.433333333333309</v>
      </c>
      <c r="L110" s="41">
        <v>88.616666666666646</v>
      </c>
      <c r="M110" s="31">
        <v>86.25</v>
      </c>
      <c r="N110" s="31">
        <v>83.65</v>
      </c>
      <c r="O110" s="42">
        <v>56819108</v>
      </c>
      <c r="P110" s="43">
        <v>6.1630847029077122E-3</v>
      </c>
    </row>
    <row r="111" spans="1:16" ht="12.75" customHeight="1">
      <c r="A111" s="31">
        <v>101</v>
      </c>
      <c r="B111" s="32" t="s">
        <v>45</v>
      </c>
      <c r="C111" s="33" t="s">
        <v>145</v>
      </c>
      <c r="D111" s="34">
        <v>44469</v>
      </c>
      <c r="E111" s="40">
        <v>4102.5</v>
      </c>
      <c r="F111" s="40">
        <v>4127.6333333333332</v>
      </c>
      <c r="G111" s="41">
        <v>4055.7166666666662</v>
      </c>
      <c r="H111" s="41">
        <v>4008.9333333333329</v>
      </c>
      <c r="I111" s="41">
        <v>3937.016666666666</v>
      </c>
      <c r="J111" s="41">
        <v>4174.4166666666661</v>
      </c>
      <c r="K111" s="41">
        <v>4246.3333333333339</v>
      </c>
      <c r="L111" s="41">
        <v>4293.1166666666668</v>
      </c>
      <c r="M111" s="31">
        <v>4199.55</v>
      </c>
      <c r="N111" s="31">
        <v>4080.85</v>
      </c>
      <c r="O111" s="42">
        <v>379250</v>
      </c>
      <c r="P111" s="43">
        <v>5.6406685236768804E-2</v>
      </c>
    </row>
    <row r="112" spans="1:16" ht="12.75" customHeight="1">
      <c r="A112" s="31">
        <v>102</v>
      </c>
      <c r="B112" s="32" t="s">
        <v>64</v>
      </c>
      <c r="C112" s="33" t="s">
        <v>146</v>
      </c>
      <c r="D112" s="34">
        <v>44469</v>
      </c>
      <c r="E112" s="40">
        <v>399.35</v>
      </c>
      <c r="F112" s="40">
        <v>401.43333333333339</v>
      </c>
      <c r="G112" s="41">
        <v>395.81666666666678</v>
      </c>
      <c r="H112" s="41">
        <v>392.28333333333336</v>
      </c>
      <c r="I112" s="41">
        <v>386.66666666666674</v>
      </c>
      <c r="J112" s="41">
        <v>404.96666666666681</v>
      </c>
      <c r="K112" s="41">
        <v>410.58333333333337</v>
      </c>
      <c r="L112" s="41">
        <v>414.11666666666684</v>
      </c>
      <c r="M112" s="31">
        <v>407.05</v>
      </c>
      <c r="N112" s="31">
        <v>397.9</v>
      </c>
      <c r="O112" s="42">
        <v>21998000</v>
      </c>
      <c r="P112" s="43">
        <v>3.1007751937984496E-3</v>
      </c>
    </row>
    <row r="113" spans="1:16" ht="12.75" customHeight="1">
      <c r="A113" s="31">
        <v>103</v>
      </c>
      <c r="B113" s="32" t="s">
        <v>71</v>
      </c>
      <c r="C113" s="33" t="s">
        <v>147</v>
      </c>
      <c r="D113" s="34">
        <v>44469</v>
      </c>
      <c r="E113" s="40">
        <v>1693.85</v>
      </c>
      <c r="F113" s="40">
        <v>1692</v>
      </c>
      <c r="G113" s="41">
        <v>1677</v>
      </c>
      <c r="H113" s="41">
        <v>1660.15</v>
      </c>
      <c r="I113" s="41">
        <v>1645.15</v>
      </c>
      <c r="J113" s="41">
        <v>1708.85</v>
      </c>
      <c r="K113" s="41">
        <v>1723.85</v>
      </c>
      <c r="L113" s="41">
        <v>1740.6999999999998</v>
      </c>
      <c r="M113" s="31">
        <v>1707</v>
      </c>
      <c r="N113" s="31">
        <v>1675.15</v>
      </c>
      <c r="O113" s="42">
        <v>14508400</v>
      </c>
      <c r="P113" s="43">
        <v>-6.8878655488644859E-3</v>
      </c>
    </row>
    <row r="114" spans="1:16" ht="12.75" customHeight="1">
      <c r="A114" s="31">
        <v>104</v>
      </c>
      <c r="B114" s="32" t="s">
        <v>88</v>
      </c>
      <c r="C114" s="33" t="s">
        <v>148</v>
      </c>
      <c r="D114" s="34">
        <v>44469</v>
      </c>
      <c r="E114" s="40">
        <v>5485.55</v>
      </c>
      <c r="F114" s="40">
        <v>5466.833333333333</v>
      </c>
      <c r="G114" s="41">
        <v>5408.7166666666662</v>
      </c>
      <c r="H114" s="41">
        <v>5331.8833333333332</v>
      </c>
      <c r="I114" s="41">
        <v>5273.7666666666664</v>
      </c>
      <c r="J114" s="41">
        <v>5543.6666666666661</v>
      </c>
      <c r="K114" s="41">
        <v>5601.7833333333328</v>
      </c>
      <c r="L114" s="41">
        <v>5678.6166666666659</v>
      </c>
      <c r="M114" s="31">
        <v>5524.95</v>
      </c>
      <c r="N114" s="31">
        <v>5390</v>
      </c>
      <c r="O114" s="42">
        <v>789750</v>
      </c>
      <c r="P114" s="43">
        <v>4.3607532210109018E-2</v>
      </c>
    </row>
    <row r="115" spans="1:16" ht="12.75" customHeight="1">
      <c r="A115" s="31">
        <v>105</v>
      </c>
      <c r="B115" s="32" t="s">
        <v>88</v>
      </c>
      <c r="C115" s="33" t="s">
        <v>149</v>
      </c>
      <c r="D115" s="34">
        <v>44469</v>
      </c>
      <c r="E115" s="40">
        <v>4354.3999999999996</v>
      </c>
      <c r="F115" s="40">
        <v>4301.7666666666664</v>
      </c>
      <c r="G115" s="41">
        <v>4153.5333333333328</v>
      </c>
      <c r="H115" s="41">
        <v>3952.6666666666661</v>
      </c>
      <c r="I115" s="41">
        <v>3804.4333333333325</v>
      </c>
      <c r="J115" s="41">
        <v>4502.6333333333332</v>
      </c>
      <c r="K115" s="41">
        <v>4650.8666666666668</v>
      </c>
      <c r="L115" s="41">
        <v>4851.7333333333336</v>
      </c>
      <c r="M115" s="31">
        <v>4450</v>
      </c>
      <c r="N115" s="31">
        <v>4100.8999999999996</v>
      </c>
      <c r="O115" s="42">
        <v>592200</v>
      </c>
      <c r="P115" s="43">
        <v>-2.5666337611056269E-2</v>
      </c>
    </row>
    <row r="116" spans="1:16" ht="12.75" customHeight="1">
      <c r="A116" s="31">
        <v>106</v>
      </c>
      <c r="B116" s="32" t="s">
        <v>48</v>
      </c>
      <c r="C116" s="33" t="s">
        <v>150</v>
      </c>
      <c r="D116" s="34">
        <v>44469</v>
      </c>
      <c r="E116" s="40">
        <v>971.75</v>
      </c>
      <c r="F116" s="40">
        <v>970.83333333333337</v>
      </c>
      <c r="G116" s="41">
        <v>966.86666666666679</v>
      </c>
      <c r="H116" s="41">
        <v>961.98333333333346</v>
      </c>
      <c r="I116" s="41">
        <v>958.01666666666688</v>
      </c>
      <c r="J116" s="41">
        <v>975.7166666666667</v>
      </c>
      <c r="K116" s="41">
        <v>979.68333333333317</v>
      </c>
      <c r="L116" s="41">
        <v>984.56666666666661</v>
      </c>
      <c r="M116" s="31">
        <v>974.8</v>
      </c>
      <c r="N116" s="31">
        <v>965.95</v>
      </c>
      <c r="O116" s="42">
        <v>10328350</v>
      </c>
      <c r="P116" s="43">
        <v>-6.5407570926334724E-3</v>
      </c>
    </row>
    <row r="117" spans="1:16" ht="12.75" customHeight="1">
      <c r="A117" s="31">
        <v>107</v>
      </c>
      <c r="B117" s="32" t="s">
        <v>50</v>
      </c>
      <c r="C117" s="33" t="s">
        <v>151</v>
      </c>
      <c r="D117" s="34">
        <v>44469</v>
      </c>
      <c r="E117" s="40">
        <v>753.15</v>
      </c>
      <c r="F117" s="40">
        <v>753.46666666666658</v>
      </c>
      <c r="G117" s="41">
        <v>747.23333333333312</v>
      </c>
      <c r="H117" s="41">
        <v>741.31666666666649</v>
      </c>
      <c r="I117" s="41">
        <v>735.08333333333303</v>
      </c>
      <c r="J117" s="41">
        <v>759.38333333333321</v>
      </c>
      <c r="K117" s="41">
        <v>765.61666666666656</v>
      </c>
      <c r="L117" s="41">
        <v>771.5333333333333</v>
      </c>
      <c r="M117" s="31">
        <v>759.7</v>
      </c>
      <c r="N117" s="31">
        <v>747.55</v>
      </c>
      <c r="O117" s="42">
        <v>13694100</v>
      </c>
      <c r="P117" s="43">
        <v>4.9235720032180207E-2</v>
      </c>
    </row>
    <row r="118" spans="1:16" ht="12.75" customHeight="1">
      <c r="A118" s="31">
        <v>108</v>
      </c>
      <c r="B118" s="32" t="s">
        <v>64</v>
      </c>
      <c r="C118" s="33" t="s">
        <v>152</v>
      </c>
      <c r="D118" s="34">
        <v>44469</v>
      </c>
      <c r="E118" s="40">
        <v>165.85</v>
      </c>
      <c r="F118" s="40">
        <v>166.23333333333332</v>
      </c>
      <c r="G118" s="41">
        <v>164.16666666666663</v>
      </c>
      <c r="H118" s="41">
        <v>162.48333333333332</v>
      </c>
      <c r="I118" s="41">
        <v>160.41666666666663</v>
      </c>
      <c r="J118" s="41">
        <v>167.91666666666663</v>
      </c>
      <c r="K118" s="41">
        <v>169.98333333333329</v>
      </c>
      <c r="L118" s="41">
        <v>171.66666666666663</v>
      </c>
      <c r="M118" s="31">
        <v>168.3</v>
      </c>
      <c r="N118" s="31">
        <v>164.55</v>
      </c>
      <c r="O118" s="42">
        <v>30468000</v>
      </c>
      <c r="P118" s="43">
        <v>-2.6332608973539562E-2</v>
      </c>
    </row>
    <row r="119" spans="1:16" ht="12.75" customHeight="1">
      <c r="A119" s="31">
        <v>109</v>
      </c>
      <c r="B119" s="32" t="s">
        <v>64</v>
      </c>
      <c r="C119" s="33" t="s">
        <v>153</v>
      </c>
      <c r="D119" s="34">
        <v>44469</v>
      </c>
      <c r="E119" s="40">
        <v>164.1</v>
      </c>
      <c r="F119" s="40">
        <v>164.46666666666667</v>
      </c>
      <c r="G119" s="41">
        <v>162.73333333333335</v>
      </c>
      <c r="H119" s="41">
        <v>161.36666666666667</v>
      </c>
      <c r="I119" s="41">
        <v>159.63333333333335</v>
      </c>
      <c r="J119" s="41">
        <v>165.83333333333334</v>
      </c>
      <c r="K119" s="41">
        <v>167.56666666666663</v>
      </c>
      <c r="L119" s="41">
        <v>168.93333333333334</v>
      </c>
      <c r="M119" s="31">
        <v>166.2</v>
      </c>
      <c r="N119" s="31">
        <v>163.1</v>
      </c>
      <c r="O119" s="42">
        <v>26028000</v>
      </c>
      <c r="P119" s="43">
        <v>9.3066542577943234E-3</v>
      </c>
    </row>
    <row r="120" spans="1:16" ht="12.75" customHeight="1">
      <c r="A120" s="31">
        <v>110</v>
      </c>
      <c r="B120" s="32" t="s">
        <v>57</v>
      </c>
      <c r="C120" s="33" t="s">
        <v>154</v>
      </c>
      <c r="D120" s="34">
        <v>44469</v>
      </c>
      <c r="E120" s="40">
        <v>562.75</v>
      </c>
      <c r="F120" s="40">
        <v>563.58333333333337</v>
      </c>
      <c r="G120" s="41">
        <v>558.86666666666679</v>
      </c>
      <c r="H120" s="41">
        <v>554.98333333333346</v>
      </c>
      <c r="I120" s="41">
        <v>550.26666666666688</v>
      </c>
      <c r="J120" s="41">
        <v>567.4666666666667</v>
      </c>
      <c r="K120" s="41">
        <v>572.18333333333317</v>
      </c>
      <c r="L120" s="41">
        <v>576.06666666666661</v>
      </c>
      <c r="M120" s="31">
        <v>568.29999999999995</v>
      </c>
      <c r="N120" s="31">
        <v>559.70000000000005</v>
      </c>
      <c r="O120" s="42">
        <v>10416000</v>
      </c>
      <c r="P120" s="43">
        <v>-9.5093191327500944E-3</v>
      </c>
    </row>
    <row r="121" spans="1:16" ht="12.75" customHeight="1">
      <c r="A121" s="31">
        <v>111</v>
      </c>
      <c r="B121" s="32" t="s">
        <v>50</v>
      </c>
      <c r="C121" s="33" t="s">
        <v>155</v>
      </c>
      <c r="D121" s="34">
        <v>44469</v>
      </c>
      <c r="E121" s="40">
        <v>6884.05</v>
      </c>
      <c r="F121" s="40">
        <v>6877.083333333333</v>
      </c>
      <c r="G121" s="41">
        <v>6771.1666666666661</v>
      </c>
      <c r="H121" s="41">
        <v>6658.2833333333328</v>
      </c>
      <c r="I121" s="41">
        <v>6552.3666666666659</v>
      </c>
      <c r="J121" s="41">
        <v>6989.9666666666662</v>
      </c>
      <c r="K121" s="41">
        <v>7095.8833333333323</v>
      </c>
      <c r="L121" s="41">
        <v>7208.7666666666664</v>
      </c>
      <c r="M121" s="31">
        <v>6983</v>
      </c>
      <c r="N121" s="31">
        <v>6764.2</v>
      </c>
      <c r="O121" s="42">
        <v>3319300</v>
      </c>
      <c r="P121" s="43">
        <v>-1.9380188484150195E-2</v>
      </c>
    </row>
    <row r="122" spans="1:16" ht="12.75" customHeight="1">
      <c r="A122" s="31">
        <v>112</v>
      </c>
      <c r="B122" s="32" t="s">
        <v>57</v>
      </c>
      <c r="C122" s="33" t="s">
        <v>156</v>
      </c>
      <c r="D122" s="34">
        <v>44469</v>
      </c>
      <c r="E122" s="40">
        <v>756.15</v>
      </c>
      <c r="F122" s="40">
        <v>761.76666666666654</v>
      </c>
      <c r="G122" s="41">
        <v>744.73333333333312</v>
      </c>
      <c r="H122" s="41">
        <v>733.31666666666661</v>
      </c>
      <c r="I122" s="41">
        <v>716.28333333333319</v>
      </c>
      <c r="J122" s="41">
        <v>773.18333333333305</v>
      </c>
      <c r="K122" s="41">
        <v>790.21666666666658</v>
      </c>
      <c r="L122" s="41">
        <v>801.63333333333298</v>
      </c>
      <c r="M122" s="31">
        <v>778.8</v>
      </c>
      <c r="N122" s="31">
        <v>750.35</v>
      </c>
      <c r="O122" s="42">
        <v>15101250</v>
      </c>
      <c r="P122" s="43">
        <v>-3.0495144851938046E-2</v>
      </c>
    </row>
    <row r="123" spans="1:16" ht="12.75" customHeight="1">
      <c r="A123" s="31">
        <v>113</v>
      </c>
      <c r="B123" s="32" t="s">
        <v>45</v>
      </c>
      <c r="C123" s="33" t="s">
        <v>471</v>
      </c>
      <c r="D123" s="34">
        <v>44469</v>
      </c>
      <c r="E123" s="40">
        <v>1602.7</v>
      </c>
      <c r="F123" s="40">
        <v>1598.4666666666665</v>
      </c>
      <c r="G123" s="41">
        <v>1564.2333333333329</v>
      </c>
      <c r="H123" s="41">
        <v>1525.7666666666664</v>
      </c>
      <c r="I123" s="41">
        <v>1491.5333333333328</v>
      </c>
      <c r="J123" s="41">
        <v>1636.9333333333329</v>
      </c>
      <c r="K123" s="41">
        <v>1671.1666666666665</v>
      </c>
      <c r="L123" s="41">
        <v>1709.633333333333</v>
      </c>
      <c r="M123" s="31">
        <v>1632.7</v>
      </c>
      <c r="N123" s="31">
        <v>1560</v>
      </c>
      <c r="O123" s="42">
        <v>1753150</v>
      </c>
      <c r="P123" s="43">
        <v>0.62788430289242769</v>
      </c>
    </row>
    <row r="124" spans="1:16" ht="12.75" customHeight="1">
      <c r="A124" s="31">
        <v>114</v>
      </c>
      <c r="B124" s="32" t="s">
        <v>48</v>
      </c>
      <c r="C124" s="33" t="s">
        <v>157</v>
      </c>
      <c r="D124" s="34">
        <v>44469</v>
      </c>
      <c r="E124" s="40">
        <v>2848.3</v>
      </c>
      <c r="F124" s="40">
        <v>2867.7833333333333</v>
      </c>
      <c r="G124" s="41">
        <v>2815.5666666666666</v>
      </c>
      <c r="H124" s="41">
        <v>2782.8333333333335</v>
      </c>
      <c r="I124" s="41">
        <v>2730.6166666666668</v>
      </c>
      <c r="J124" s="41">
        <v>2900.5166666666664</v>
      </c>
      <c r="K124" s="41">
        <v>2952.7333333333327</v>
      </c>
      <c r="L124" s="41">
        <v>2985.4666666666662</v>
      </c>
      <c r="M124" s="31">
        <v>2920</v>
      </c>
      <c r="N124" s="31">
        <v>2835.05</v>
      </c>
      <c r="O124" s="42">
        <v>299600</v>
      </c>
      <c r="P124" s="43">
        <v>2.6027397260273973E-2</v>
      </c>
    </row>
    <row r="125" spans="1:16" ht="12.75" customHeight="1">
      <c r="A125" s="31">
        <v>115</v>
      </c>
      <c r="B125" s="32" t="s">
        <v>64</v>
      </c>
      <c r="C125" s="33" t="s">
        <v>158</v>
      </c>
      <c r="D125" s="34">
        <v>44469</v>
      </c>
      <c r="E125" s="40">
        <v>1071.55</v>
      </c>
      <c r="F125" s="40">
        <v>1061.8666666666666</v>
      </c>
      <c r="G125" s="41">
        <v>1019.833333333333</v>
      </c>
      <c r="H125" s="41">
        <v>968.11666666666645</v>
      </c>
      <c r="I125" s="41">
        <v>926.08333333333292</v>
      </c>
      <c r="J125" s="41">
        <v>1113.583333333333</v>
      </c>
      <c r="K125" s="41">
        <v>1155.6166666666663</v>
      </c>
      <c r="L125" s="41">
        <v>1207.3333333333333</v>
      </c>
      <c r="M125" s="31">
        <v>1103.9000000000001</v>
      </c>
      <c r="N125" s="31">
        <v>1010.15</v>
      </c>
      <c r="O125" s="42">
        <v>3181750</v>
      </c>
      <c r="P125" s="43">
        <v>-2.0387359836901123E-3</v>
      </c>
    </row>
    <row r="126" spans="1:16" ht="12.75" customHeight="1">
      <c r="A126" s="31">
        <v>116</v>
      </c>
      <c r="B126" s="32" t="s">
        <v>80</v>
      </c>
      <c r="C126" s="33" t="s">
        <v>159</v>
      </c>
      <c r="D126" s="34">
        <v>44469</v>
      </c>
      <c r="E126" s="40">
        <v>1161.7</v>
      </c>
      <c r="F126" s="40">
        <v>1165.3666666666666</v>
      </c>
      <c r="G126" s="41">
        <v>1145.1833333333332</v>
      </c>
      <c r="H126" s="41">
        <v>1128.6666666666665</v>
      </c>
      <c r="I126" s="41">
        <v>1108.4833333333331</v>
      </c>
      <c r="J126" s="41">
        <v>1181.8833333333332</v>
      </c>
      <c r="K126" s="41">
        <v>1202.0666666666666</v>
      </c>
      <c r="L126" s="41">
        <v>1218.5833333333333</v>
      </c>
      <c r="M126" s="31">
        <v>1185.55</v>
      </c>
      <c r="N126" s="31">
        <v>1148.8499999999999</v>
      </c>
      <c r="O126" s="42">
        <v>1869000</v>
      </c>
      <c r="P126" s="43">
        <v>3.6260811709913507E-2</v>
      </c>
    </row>
    <row r="127" spans="1:16" ht="12.75" customHeight="1">
      <c r="A127" s="31">
        <v>117</v>
      </c>
      <c r="B127" s="32" t="s">
        <v>88</v>
      </c>
      <c r="C127" s="33" t="s">
        <v>160</v>
      </c>
      <c r="D127" s="34">
        <v>44469</v>
      </c>
      <c r="E127" s="40">
        <v>3775.55</v>
      </c>
      <c r="F127" s="40">
        <v>3755.9333333333329</v>
      </c>
      <c r="G127" s="41">
        <v>3697.016666666666</v>
      </c>
      <c r="H127" s="41">
        <v>3618.4833333333331</v>
      </c>
      <c r="I127" s="41">
        <v>3559.5666666666662</v>
      </c>
      <c r="J127" s="41">
        <v>3834.4666666666658</v>
      </c>
      <c r="K127" s="41">
        <v>3893.3833333333328</v>
      </c>
      <c r="L127" s="41">
        <v>3971.9166666666656</v>
      </c>
      <c r="M127" s="31">
        <v>3814.85</v>
      </c>
      <c r="N127" s="31">
        <v>3677.4</v>
      </c>
      <c r="O127" s="42">
        <v>2084400</v>
      </c>
      <c r="P127" s="43">
        <v>3.0798845043310875E-3</v>
      </c>
    </row>
    <row r="128" spans="1:16" ht="12.75" customHeight="1">
      <c r="A128" s="31">
        <v>118</v>
      </c>
      <c r="B128" s="32" t="s">
        <v>50</v>
      </c>
      <c r="C128" s="33" t="s">
        <v>161</v>
      </c>
      <c r="D128" s="34">
        <v>44469</v>
      </c>
      <c r="E128" s="40">
        <v>218.75</v>
      </c>
      <c r="F128" s="40">
        <v>218.18333333333331</v>
      </c>
      <c r="G128" s="41">
        <v>216.56666666666661</v>
      </c>
      <c r="H128" s="41">
        <v>214.3833333333333</v>
      </c>
      <c r="I128" s="41">
        <v>212.76666666666659</v>
      </c>
      <c r="J128" s="41">
        <v>220.36666666666662</v>
      </c>
      <c r="K128" s="41">
        <v>221.98333333333335</v>
      </c>
      <c r="L128" s="41">
        <v>224.16666666666663</v>
      </c>
      <c r="M128" s="31">
        <v>219.8</v>
      </c>
      <c r="N128" s="31">
        <v>216</v>
      </c>
      <c r="O128" s="42">
        <v>32938500</v>
      </c>
      <c r="P128" s="43">
        <v>-1.8460575719649562E-2</v>
      </c>
    </row>
    <row r="129" spans="1:16" ht="12.75" customHeight="1">
      <c r="A129" s="31">
        <v>119</v>
      </c>
      <c r="B129" s="32" t="s">
        <v>88</v>
      </c>
      <c r="C129" s="33" t="s">
        <v>162</v>
      </c>
      <c r="D129" s="34">
        <v>44469</v>
      </c>
      <c r="E129" s="40">
        <v>2898.75</v>
      </c>
      <c r="F129" s="40">
        <v>2879.4666666666667</v>
      </c>
      <c r="G129" s="41">
        <v>2835.1833333333334</v>
      </c>
      <c r="H129" s="41">
        <v>2771.6166666666668</v>
      </c>
      <c r="I129" s="41">
        <v>2727.3333333333335</v>
      </c>
      <c r="J129" s="41">
        <v>2943.0333333333333</v>
      </c>
      <c r="K129" s="41">
        <v>2987.3166666666671</v>
      </c>
      <c r="L129" s="41">
        <v>3050.8833333333332</v>
      </c>
      <c r="M129" s="31">
        <v>2923.75</v>
      </c>
      <c r="N129" s="31">
        <v>2815.9</v>
      </c>
      <c r="O129" s="42">
        <v>1712100</v>
      </c>
      <c r="P129" s="43">
        <v>8.640956898329552E-2</v>
      </c>
    </row>
    <row r="130" spans="1:16" ht="12.75" customHeight="1">
      <c r="A130" s="31">
        <v>120</v>
      </c>
      <c r="B130" s="32" t="s">
        <v>50</v>
      </c>
      <c r="C130" s="33" t="s">
        <v>163</v>
      </c>
      <c r="D130" s="34">
        <v>44469</v>
      </c>
      <c r="E130" s="40">
        <v>82608.5</v>
      </c>
      <c r="F130" s="40">
        <v>82377.5</v>
      </c>
      <c r="G130" s="41">
        <v>81906.100000000006</v>
      </c>
      <c r="H130" s="41">
        <v>81203.700000000012</v>
      </c>
      <c r="I130" s="41">
        <v>80732.300000000017</v>
      </c>
      <c r="J130" s="41">
        <v>83079.899999999994</v>
      </c>
      <c r="K130" s="41">
        <v>83551.299999999988</v>
      </c>
      <c r="L130" s="41">
        <v>84253.699999999983</v>
      </c>
      <c r="M130" s="31">
        <v>82848.899999999994</v>
      </c>
      <c r="N130" s="31">
        <v>81675.100000000006</v>
      </c>
      <c r="O130" s="42">
        <v>40650</v>
      </c>
      <c r="P130" s="43">
        <v>-1.2630556230264756E-2</v>
      </c>
    </row>
    <row r="131" spans="1:16" ht="12.75" customHeight="1">
      <c r="A131" s="31">
        <v>121</v>
      </c>
      <c r="B131" s="32" t="s">
        <v>64</v>
      </c>
      <c r="C131" s="33" t="s">
        <v>164</v>
      </c>
      <c r="D131" s="34">
        <v>44469</v>
      </c>
      <c r="E131" s="40">
        <v>1509.1</v>
      </c>
      <c r="F131" s="40">
        <v>1516.9333333333334</v>
      </c>
      <c r="G131" s="41">
        <v>1492.1666666666667</v>
      </c>
      <c r="H131" s="41">
        <v>1475.2333333333333</v>
      </c>
      <c r="I131" s="41">
        <v>1450.4666666666667</v>
      </c>
      <c r="J131" s="41">
        <v>1533.8666666666668</v>
      </c>
      <c r="K131" s="41">
        <v>1558.6333333333332</v>
      </c>
      <c r="L131" s="41">
        <v>1575.5666666666668</v>
      </c>
      <c r="M131" s="31">
        <v>1541.7</v>
      </c>
      <c r="N131" s="31">
        <v>1500</v>
      </c>
      <c r="O131" s="42">
        <v>2988750</v>
      </c>
      <c r="P131" s="43">
        <v>-4.4966275293529855E-3</v>
      </c>
    </row>
    <row r="132" spans="1:16" ht="12.75" customHeight="1">
      <c r="A132" s="31">
        <v>122</v>
      </c>
      <c r="B132" s="32" t="s">
        <v>45</v>
      </c>
      <c r="C132" s="33" t="s">
        <v>165</v>
      </c>
      <c r="D132" s="34">
        <v>44469</v>
      </c>
      <c r="E132" s="40">
        <v>420.8</v>
      </c>
      <c r="F132" s="40">
        <v>418.25</v>
      </c>
      <c r="G132" s="41">
        <v>414</v>
      </c>
      <c r="H132" s="41">
        <v>407.2</v>
      </c>
      <c r="I132" s="41">
        <v>402.95</v>
      </c>
      <c r="J132" s="41">
        <v>425.05</v>
      </c>
      <c r="K132" s="41">
        <v>429.3</v>
      </c>
      <c r="L132" s="41">
        <v>436.1</v>
      </c>
      <c r="M132" s="31">
        <v>422.5</v>
      </c>
      <c r="N132" s="31">
        <v>411.45</v>
      </c>
      <c r="O132" s="42">
        <v>3704000</v>
      </c>
      <c r="P132" s="43">
        <v>-2.6492851135407905E-2</v>
      </c>
    </row>
    <row r="133" spans="1:16" ht="12.75" customHeight="1">
      <c r="A133" s="31">
        <v>123</v>
      </c>
      <c r="B133" s="32" t="s">
        <v>121</v>
      </c>
      <c r="C133" s="33" t="s">
        <v>166</v>
      </c>
      <c r="D133" s="34">
        <v>44469</v>
      </c>
      <c r="E133" s="40">
        <v>93.15</v>
      </c>
      <c r="F133" s="40">
        <v>92.083333333333329</v>
      </c>
      <c r="G133" s="41">
        <v>89.466666666666654</v>
      </c>
      <c r="H133" s="41">
        <v>85.783333333333331</v>
      </c>
      <c r="I133" s="41">
        <v>83.166666666666657</v>
      </c>
      <c r="J133" s="41">
        <v>95.766666666666652</v>
      </c>
      <c r="K133" s="41">
        <v>98.383333333333326</v>
      </c>
      <c r="L133" s="41">
        <v>102.06666666666665</v>
      </c>
      <c r="M133" s="31">
        <v>94.7</v>
      </c>
      <c r="N133" s="31">
        <v>88.4</v>
      </c>
      <c r="O133" s="42">
        <v>106624000</v>
      </c>
      <c r="P133" s="43">
        <v>0.14036363636363636</v>
      </c>
    </row>
    <row r="134" spans="1:16" ht="12.75" customHeight="1">
      <c r="A134" s="31">
        <v>124</v>
      </c>
      <c r="B134" s="32" t="s">
        <v>45</v>
      </c>
      <c r="C134" s="33" t="s">
        <v>167</v>
      </c>
      <c r="D134" s="34">
        <v>44469</v>
      </c>
      <c r="E134" s="40">
        <v>6207.2</v>
      </c>
      <c r="F134" s="40">
        <v>6215.95</v>
      </c>
      <c r="G134" s="41">
        <v>6141.9</v>
      </c>
      <c r="H134" s="41">
        <v>6076.5999999999995</v>
      </c>
      <c r="I134" s="41">
        <v>6002.5499999999993</v>
      </c>
      <c r="J134" s="41">
        <v>6281.25</v>
      </c>
      <c r="K134" s="41">
        <v>6355.3000000000011</v>
      </c>
      <c r="L134" s="41">
        <v>6420.6</v>
      </c>
      <c r="M134" s="31">
        <v>6290</v>
      </c>
      <c r="N134" s="31">
        <v>6150.65</v>
      </c>
      <c r="O134" s="42">
        <v>1000375</v>
      </c>
      <c r="P134" s="43">
        <v>-2.9115613247604026E-2</v>
      </c>
    </row>
    <row r="135" spans="1:16" ht="12.75" customHeight="1">
      <c r="A135" s="31">
        <v>125</v>
      </c>
      <c r="B135" s="32" t="s">
        <v>39</v>
      </c>
      <c r="C135" s="33" t="s">
        <v>168</v>
      </c>
      <c r="D135" s="34">
        <v>44469</v>
      </c>
      <c r="E135" s="40">
        <v>4106.95</v>
      </c>
      <c r="F135" s="40">
        <v>4115.95</v>
      </c>
      <c r="G135" s="41">
        <v>4041.95</v>
      </c>
      <c r="H135" s="41">
        <v>3976.95</v>
      </c>
      <c r="I135" s="41">
        <v>3902.95</v>
      </c>
      <c r="J135" s="41">
        <v>4180.95</v>
      </c>
      <c r="K135" s="41">
        <v>4254.95</v>
      </c>
      <c r="L135" s="41">
        <v>4319.95</v>
      </c>
      <c r="M135" s="31">
        <v>4189.95</v>
      </c>
      <c r="N135" s="31">
        <v>4050.95</v>
      </c>
      <c r="O135" s="42">
        <v>429075</v>
      </c>
      <c r="P135" s="43">
        <v>-5.7351407716371219E-3</v>
      </c>
    </row>
    <row r="136" spans="1:16" ht="12.75" customHeight="1">
      <c r="A136" s="31">
        <v>126</v>
      </c>
      <c r="B136" s="32" t="s">
        <v>57</v>
      </c>
      <c r="C136" s="33" t="s">
        <v>169</v>
      </c>
      <c r="D136" s="34">
        <v>44469</v>
      </c>
      <c r="E136" s="40">
        <v>20272.05</v>
      </c>
      <c r="F136" s="40">
        <v>20256.516666666666</v>
      </c>
      <c r="G136" s="41">
        <v>20140.883333333331</v>
      </c>
      <c r="H136" s="41">
        <v>20009.716666666664</v>
      </c>
      <c r="I136" s="41">
        <v>19894.083333333328</v>
      </c>
      <c r="J136" s="41">
        <v>20387.683333333334</v>
      </c>
      <c r="K136" s="41">
        <v>20503.316666666673</v>
      </c>
      <c r="L136" s="41">
        <v>20634.483333333337</v>
      </c>
      <c r="M136" s="31">
        <v>20372.150000000001</v>
      </c>
      <c r="N136" s="31">
        <v>20125.349999999999</v>
      </c>
      <c r="O136" s="42">
        <v>409250</v>
      </c>
      <c r="P136" s="43">
        <v>-9.799177353012339E-3</v>
      </c>
    </row>
    <row r="137" spans="1:16" ht="12.75" customHeight="1">
      <c r="A137" s="31">
        <v>127</v>
      </c>
      <c r="B137" s="32" t="s">
        <v>121</v>
      </c>
      <c r="C137" s="33" t="s">
        <v>170</v>
      </c>
      <c r="D137" s="34">
        <v>44469</v>
      </c>
      <c r="E137" s="40">
        <v>155.19999999999999</v>
      </c>
      <c r="F137" s="40">
        <v>155.33333333333334</v>
      </c>
      <c r="G137" s="41">
        <v>153.26666666666668</v>
      </c>
      <c r="H137" s="41">
        <v>151.33333333333334</v>
      </c>
      <c r="I137" s="41">
        <v>149.26666666666668</v>
      </c>
      <c r="J137" s="41">
        <v>157.26666666666668</v>
      </c>
      <c r="K137" s="41">
        <v>159.33333333333334</v>
      </c>
      <c r="L137" s="41">
        <v>161.26666666666668</v>
      </c>
      <c r="M137" s="31">
        <v>157.4</v>
      </c>
      <c r="N137" s="31">
        <v>153.4</v>
      </c>
      <c r="O137" s="42">
        <v>91314300</v>
      </c>
      <c r="P137" s="43">
        <v>2.9225192569098325E-2</v>
      </c>
    </row>
    <row r="138" spans="1:16" ht="12.75" customHeight="1">
      <c r="A138" s="31">
        <v>128</v>
      </c>
      <c r="B138" s="32" t="s">
        <v>171</v>
      </c>
      <c r="C138" s="33" t="s">
        <v>172</v>
      </c>
      <c r="D138" s="34">
        <v>44469</v>
      </c>
      <c r="E138" s="40">
        <v>114.3</v>
      </c>
      <c r="F138" s="40">
        <v>114.45</v>
      </c>
      <c r="G138" s="41">
        <v>113.75</v>
      </c>
      <c r="H138" s="41">
        <v>113.2</v>
      </c>
      <c r="I138" s="41">
        <v>112.5</v>
      </c>
      <c r="J138" s="41">
        <v>115</v>
      </c>
      <c r="K138" s="41">
        <v>115.70000000000002</v>
      </c>
      <c r="L138" s="41">
        <v>116.25</v>
      </c>
      <c r="M138" s="31">
        <v>115.15</v>
      </c>
      <c r="N138" s="31">
        <v>113.9</v>
      </c>
      <c r="O138" s="42">
        <v>66131400</v>
      </c>
      <c r="P138" s="43">
        <v>1.3806361412093673E-2</v>
      </c>
    </row>
    <row r="139" spans="1:16" ht="12.75" customHeight="1">
      <c r="A139" s="31">
        <v>129</v>
      </c>
      <c r="B139" s="32" t="s">
        <v>88</v>
      </c>
      <c r="C139" s="33" t="s">
        <v>482</v>
      </c>
      <c r="D139" s="34">
        <v>44469</v>
      </c>
      <c r="E139" s="40">
        <v>4767.3999999999996</v>
      </c>
      <c r="F139" s="40">
        <v>4767.4333333333334</v>
      </c>
      <c r="G139" s="41">
        <v>4704.8666666666668</v>
      </c>
      <c r="H139" s="41">
        <v>4642.333333333333</v>
      </c>
      <c r="I139" s="41">
        <v>4579.7666666666664</v>
      </c>
      <c r="J139" s="41">
        <v>4829.9666666666672</v>
      </c>
      <c r="K139" s="41">
        <v>4892.5333333333347</v>
      </c>
      <c r="L139" s="41">
        <v>4955.0666666666675</v>
      </c>
      <c r="M139" s="31">
        <v>4830</v>
      </c>
      <c r="N139" s="31">
        <v>4704.8999999999996</v>
      </c>
      <c r="O139" s="42">
        <v>266250</v>
      </c>
      <c r="P139" s="43">
        <v>0.29483282674772038</v>
      </c>
    </row>
    <row r="140" spans="1:16" ht="12.75" customHeight="1">
      <c r="A140" s="31">
        <v>130</v>
      </c>
      <c r="B140" s="32" t="s">
        <v>80</v>
      </c>
      <c r="C140" s="33" t="s">
        <v>173</v>
      </c>
      <c r="D140" s="34">
        <v>44469</v>
      </c>
      <c r="E140" s="40">
        <v>121.8</v>
      </c>
      <c r="F140" s="40">
        <v>120.36666666666667</v>
      </c>
      <c r="G140" s="41">
        <v>118.53333333333335</v>
      </c>
      <c r="H140" s="41">
        <v>115.26666666666667</v>
      </c>
      <c r="I140" s="41">
        <v>113.43333333333334</v>
      </c>
      <c r="J140" s="41">
        <v>123.63333333333335</v>
      </c>
      <c r="K140" s="41">
        <v>125.46666666666667</v>
      </c>
      <c r="L140" s="41">
        <v>128.73333333333335</v>
      </c>
      <c r="M140" s="31">
        <v>122.2</v>
      </c>
      <c r="N140" s="31">
        <v>117.1</v>
      </c>
      <c r="O140" s="42">
        <v>58188900</v>
      </c>
      <c r="P140" s="43">
        <v>0.13366336633663367</v>
      </c>
    </row>
    <row r="141" spans="1:16" ht="12.75" customHeight="1">
      <c r="A141" s="31">
        <v>131</v>
      </c>
      <c r="B141" s="32" t="s">
        <v>41</v>
      </c>
      <c r="C141" s="33" t="s">
        <v>174</v>
      </c>
      <c r="D141" s="34">
        <v>44469</v>
      </c>
      <c r="E141" s="40">
        <v>32592.55</v>
      </c>
      <c r="F141" s="40">
        <v>32629.683333333334</v>
      </c>
      <c r="G141" s="41">
        <v>32162.866666666669</v>
      </c>
      <c r="H141" s="41">
        <v>31733.183333333334</v>
      </c>
      <c r="I141" s="41">
        <v>31266.366666666669</v>
      </c>
      <c r="J141" s="41">
        <v>33059.366666666669</v>
      </c>
      <c r="K141" s="41">
        <v>33526.183333333334</v>
      </c>
      <c r="L141" s="41">
        <v>33955.866666666669</v>
      </c>
      <c r="M141" s="31">
        <v>33096.5</v>
      </c>
      <c r="N141" s="31">
        <v>32200</v>
      </c>
      <c r="O141" s="42">
        <v>87930</v>
      </c>
      <c r="P141" s="43">
        <v>-7.4500507958008806E-3</v>
      </c>
    </row>
    <row r="142" spans="1:16" ht="12.75" customHeight="1">
      <c r="A142" s="31">
        <v>132</v>
      </c>
      <c r="B142" s="32" t="s">
        <v>48</v>
      </c>
      <c r="C142" s="33" t="s">
        <v>175</v>
      </c>
      <c r="D142" s="34">
        <v>44469</v>
      </c>
      <c r="E142" s="40">
        <v>2626.2</v>
      </c>
      <c r="F142" s="40">
        <v>2651.3833333333332</v>
      </c>
      <c r="G142" s="41">
        <v>2577.7666666666664</v>
      </c>
      <c r="H142" s="41">
        <v>2529.333333333333</v>
      </c>
      <c r="I142" s="41">
        <v>2455.7166666666662</v>
      </c>
      <c r="J142" s="41">
        <v>2699.8166666666666</v>
      </c>
      <c r="K142" s="41">
        <v>2773.4333333333334</v>
      </c>
      <c r="L142" s="41">
        <v>2821.8666666666668</v>
      </c>
      <c r="M142" s="31">
        <v>2725</v>
      </c>
      <c r="N142" s="31">
        <v>2602.9499999999998</v>
      </c>
      <c r="O142" s="42">
        <v>3612400</v>
      </c>
      <c r="P142" s="43">
        <v>0.11030344011495224</v>
      </c>
    </row>
    <row r="143" spans="1:16" ht="12.75" customHeight="1">
      <c r="A143" s="31">
        <v>133</v>
      </c>
      <c r="B143" s="32" t="s">
        <v>80</v>
      </c>
      <c r="C143" s="33" t="s">
        <v>176</v>
      </c>
      <c r="D143" s="34">
        <v>44469</v>
      </c>
      <c r="E143" s="40">
        <v>230.7</v>
      </c>
      <c r="F143" s="40">
        <v>229.54999999999998</v>
      </c>
      <c r="G143" s="41">
        <v>228.09999999999997</v>
      </c>
      <c r="H143" s="41">
        <v>225.49999999999997</v>
      </c>
      <c r="I143" s="41">
        <v>224.04999999999995</v>
      </c>
      <c r="J143" s="41">
        <v>232.14999999999998</v>
      </c>
      <c r="K143" s="41">
        <v>233.59999999999997</v>
      </c>
      <c r="L143" s="41">
        <v>236.2</v>
      </c>
      <c r="M143" s="31">
        <v>231</v>
      </c>
      <c r="N143" s="31">
        <v>226.95</v>
      </c>
      <c r="O143" s="42">
        <v>22218000</v>
      </c>
      <c r="P143" s="43">
        <v>-9.3632958801498131E-3</v>
      </c>
    </row>
    <row r="144" spans="1:16" ht="12.75" customHeight="1">
      <c r="A144" s="31">
        <v>134</v>
      </c>
      <c r="B144" s="32" t="s">
        <v>64</v>
      </c>
      <c r="C144" s="33" t="s">
        <v>177</v>
      </c>
      <c r="D144" s="34">
        <v>44469</v>
      </c>
      <c r="E144" s="40">
        <v>129.15</v>
      </c>
      <c r="F144" s="40">
        <v>129.58333333333334</v>
      </c>
      <c r="G144" s="41">
        <v>127.86666666666667</v>
      </c>
      <c r="H144" s="41">
        <v>126.58333333333334</v>
      </c>
      <c r="I144" s="41">
        <v>124.86666666666667</v>
      </c>
      <c r="J144" s="41">
        <v>130.86666666666667</v>
      </c>
      <c r="K144" s="41">
        <v>132.58333333333331</v>
      </c>
      <c r="L144" s="41">
        <v>133.86666666666667</v>
      </c>
      <c r="M144" s="31">
        <v>131.30000000000001</v>
      </c>
      <c r="N144" s="31">
        <v>128.30000000000001</v>
      </c>
      <c r="O144" s="42">
        <v>29456200</v>
      </c>
      <c r="P144" s="43">
        <v>2.4143134296184521E-2</v>
      </c>
    </row>
    <row r="145" spans="1:16" ht="12.75" customHeight="1">
      <c r="A145" s="31">
        <v>135</v>
      </c>
      <c r="B145" s="32" t="s">
        <v>48</v>
      </c>
      <c r="C145" s="33" t="s">
        <v>178</v>
      </c>
      <c r="D145" s="34">
        <v>44469</v>
      </c>
      <c r="E145" s="40">
        <v>6058.6</v>
      </c>
      <c r="F145" s="40">
        <v>6057.55</v>
      </c>
      <c r="G145" s="41">
        <v>6001.1</v>
      </c>
      <c r="H145" s="41">
        <v>5943.6</v>
      </c>
      <c r="I145" s="41">
        <v>5887.1500000000005</v>
      </c>
      <c r="J145" s="41">
        <v>6115.05</v>
      </c>
      <c r="K145" s="41">
        <v>6171.4999999999991</v>
      </c>
      <c r="L145" s="41">
        <v>6229</v>
      </c>
      <c r="M145" s="31">
        <v>6114</v>
      </c>
      <c r="N145" s="31">
        <v>6000.05</v>
      </c>
      <c r="O145" s="42">
        <v>267500</v>
      </c>
      <c r="P145" s="43">
        <v>9.0723751274209993E-2</v>
      </c>
    </row>
    <row r="146" spans="1:16" ht="12.75" customHeight="1">
      <c r="A146" s="31">
        <v>136</v>
      </c>
      <c r="B146" s="32" t="s">
        <v>57</v>
      </c>
      <c r="C146" s="33" t="s">
        <v>179</v>
      </c>
      <c r="D146" s="34">
        <v>44469</v>
      </c>
      <c r="E146" s="40">
        <v>2336.65</v>
      </c>
      <c r="F146" s="40">
        <v>2340.5333333333333</v>
      </c>
      <c r="G146" s="41">
        <v>2316.1166666666668</v>
      </c>
      <c r="H146" s="41">
        <v>2295.5833333333335</v>
      </c>
      <c r="I146" s="41">
        <v>2271.166666666667</v>
      </c>
      <c r="J146" s="41">
        <v>2361.0666666666666</v>
      </c>
      <c r="K146" s="41">
        <v>2385.4833333333336</v>
      </c>
      <c r="L146" s="41">
        <v>2406.0166666666664</v>
      </c>
      <c r="M146" s="31">
        <v>2364.9499999999998</v>
      </c>
      <c r="N146" s="31">
        <v>2320</v>
      </c>
      <c r="O146" s="42">
        <v>3128500</v>
      </c>
      <c r="P146" s="43">
        <v>1.2459546925566342E-2</v>
      </c>
    </row>
    <row r="147" spans="1:16" ht="12.75" customHeight="1">
      <c r="A147" s="31">
        <v>137</v>
      </c>
      <c r="B147" s="32" t="s">
        <v>39</v>
      </c>
      <c r="C147" s="33" t="s">
        <v>180</v>
      </c>
      <c r="D147" s="34">
        <v>44469</v>
      </c>
      <c r="E147" s="40">
        <v>3431.95</v>
      </c>
      <c r="F147" s="40">
        <v>3414.6</v>
      </c>
      <c r="G147" s="41">
        <v>3388.85</v>
      </c>
      <c r="H147" s="41">
        <v>3345.75</v>
      </c>
      <c r="I147" s="41">
        <v>3320</v>
      </c>
      <c r="J147" s="41">
        <v>3457.7</v>
      </c>
      <c r="K147" s="41">
        <v>3483.45</v>
      </c>
      <c r="L147" s="41">
        <v>3526.5499999999997</v>
      </c>
      <c r="M147" s="31">
        <v>3440.35</v>
      </c>
      <c r="N147" s="31">
        <v>3371.5</v>
      </c>
      <c r="O147" s="42">
        <v>1023500</v>
      </c>
      <c r="P147" s="43">
        <v>8.3743842364532011E-3</v>
      </c>
    </row>
    <row r="148" spans="1:16" ht="12.75" customHeight="1">
      <c r="A148" s="31">
        <v>138</v>
      </c>
      <c r="B148" s="32" t="s">
        <v>59</v>
      </c>
      <c r="C148" s="33" t="s">
        <v>181</v>
      </c>
      <c r="D148" s="34">
        <v>44469</v>
      </c>
      <c r="E148" s="40">
        <v>38.25</v>
      </c>
      <c r="F148" s="40">
        <v>38.199999999999996</v>
      </c>
      <c r="G148" s="41">
        <v>37.699999999999989</v>
      </c>
      <c r="H148" s="41">
        <v>37.149999999999991</v>
      </c>
      <c r="I148" s="41">
        <v>36.649999999999984</v>
      </c>
      <c r="J148" s="41">
        <v>38.749999999999993</v>
      </c>
      <c r="K148" s="41">
        <v>39.250000000000007</v>
      </c>
      <c r="L148" s="41">
        <v>39.799999999999997</v>
      </c>
      <c r="M148" s="31">
        <v>38.700000000000003</v>
      </c>
      <c r="N148" s="31">
        <v>37.65</v>
      </c>
      <c r="O148" s="42">
        <v>289744000</v>
      </c>
      <c r="P148" s="43">
        <v>9.7580015612802502E-3</v>
      </c>
    </row>
    <row r="149" spans="1:16" ht="12.75" customHeight="1">
      <c r="A149" s="31">
        <v>139</v>
      </c>
      <c r="B149" s="32" t="s">
        <v>45</v>
      </c>
      <c r="C149" s="33" t="s">
        <v>273</v>
      </c>
      <c r="D149" s="34">
        <v>44469</v>
      </c>
      <c r="E149" s="40">
        <v>2231.9</v>
      </c>
      <c r="F149" s="40">
        <v>2230.0833333333335</v>
      </c>
      <c r="G149" s="41">
        <v>2205.8166666666671</v>
      </c>
      <c r="H149" s="41">
        <v>2179.7333333333336</v>
      </c>
      <c r="I149" s="41">
        <v>2155.4666666666672</v>
      </c>
      <c r="J149" s="41">
        <v>2256.166666666667</v>
      </c>
      <c r="K149" s="41">
        <v>2280.4333333333334</v>
      </c>
      <c r="L149" s="41">
        <v>2306.5166666666669</v>
      </c>
      <c r="M149" s="31">
        <v>2254.35</v>
      </c>
      <c r="N149" s="31">
        <v>2204</v>
      </c>
      <c r="O149" s="42">
        <v>411900</v>
      </c>
      <c r="P149" s="43">
        <v>-5.1795580110497237E-2</v>
      </c>
    </row>
    <row r="150" spans="1:16" ht="12.75" customHeight="1">
      <c r="A150" s="31">
        <v>140</v>
      </c>
      <c r="B150" s="32" t="s">
        <v>171</v>
      </c>
      <c r="C150" s="33" t="s">
        <v>182</v>
      </c>
      <c r="D150" s="34">
        <v>44469</v>
      </c>
      <c r="E150" s="40">
        <v>173.05</v>
      </c>
      <c r="F150" s="40">
        <v>173.15</v>
      </c>
      <c r="G150" s="41">
        <v>171.9</v>
      </c>
      <c r="H150" s="41">
        <v>170.75</v>
      </c>
      <c r="I150" s="41">
        <v>169.5</v>
      </c>
      <c r="J150" s="41">
        <v>174.3</v>
      </c>
      <c r="K150" s="41">
        <v>175.55</v>
      </c>
      <c r="L150" s="41">
        <v>176.70000000000002</v>
      </c>
      <c r="M150" s="31">
        <v>174.4</v>
      </c>
      <c r="N150" s="31">
        <v>172</v>
      </c>
      <c r="O150" s="42">
        <v>30110118</v>
      </c>
      <c r="P150" s="43">
        <v>6.596541272954181E-3</v>
      </c>
    </row>
    <row r="151" spans="1:16" ht="12.75" customHeight="1">
      <c r="A151" s="31">
        <v>141</v>
      </c>
      <c r="B151" s="32" t="s">
        <v>183</v>
      </c>
      <c r="C151" s="33" t="s">
        <v>184</v>
      </c>
      <c r="D151" s="34">
        <v>44469</v>
      </c>
      <c r="E151" s="40">
        <v>1344.75</v>
      </c>
      <c r="F151" s="40">
        <v>1344.2666666666667</v>
      </c>
      <c r="G151" s="41">
        <v>1332.5833333333333</v>
      </c>
      <c r="H151" s="41">
        <v>1320.4166666666665</v>
      </c>
      <c r="I151" s="41">
        <v>1308.7333333333331</v>
      </c>
      <c r="J151" s="41">
        <v>1356.4333333333334</v>
      </c>
      <c r="K151" s="41">
        <v>1368.1166666666668</v>
      </c>
      <c r="L151" s="41">
        <v>1380.2833333333335</v>
      </c>
      <c r="M151" s="31">
        <v>1355.95</v>
      </c>
      <c r="N151" s="31">
        <v>1332.1</v>
      </c>
      <c r="O151" s="42">
        <v>2078956</v>
      </c>
      <c r="P151" s="43">
        <v>6.5720842895889836E-2</v>
      </c>
    </row>
    <row r="152" spans="1:16" ht="12.75" customHeight="1">
      <c r="A152" s="31">
        <v>142</v>
      </c>
      <c r="B152" s="32" t="s">
        <v>43</v>
      </c>
      <c r="C152" s="33" t="s">
        <v>185</v>
      </c>
      <c r="D152" s="34">
        <v>44469</v>
      </c>
      <c r="E152" s="40">
        <v>1047.3499999999999</v>
      </c>
      <c r="F152" s="40">
        <v>1042</v>
      </c>
      <c r="G152" s="41">
        <v>1034.0999999999999</v>
      </c>
      <c r="H152" s="41">
        <v>1020.8499999999999</v>
      </c>
      <c r="I152" s="41">
        <v>1012.9499999999998</v>
      </c>
      <c r="J152" s="41">
        <v>1055.25</v>
      </c>
      <c r="K152" s="41">
        <v>1063.1500000000001</v>
      </c>
      <c r="L152" s="41">
        <v>1076.4000000000001</v>
      </c>
      <c r="M152" s="31">
        <v>1049.9000000000001</v>
      </c>
      <c r="N152" s="31">
        <v>1028.75</v>
      </c>
      <c r="O152" s="42">
        <v>1877650</v>
      </c>
      <c r="P152" s="43">
        <v>-2.7300748568912372E-2</v>
      </c>
    </row>
    <row r="153" spans="1:16" ht="12.75" customHeight="1">
      <c r="A153" s="31">
        <v>143</v>
      </c>
      <c r="B153" s="32" t="s">
        <v>59</v>
      </c>
      <c r="C153" s="33" t="s">
        <v>186</v>
      </c>
      <c r="D153" s="34">
        <v>44469</v>
      </c>
      <c r="E153" s="40">
        <v>172.75</v>
      </c>
      <c r="F153" s="40">
        <v>172.85</v>
      </c>
      <c r="G153" s="41">
        <v>171.1</v>
      </c>
      <c r="H153" s="41">
        <v>169.45</v>
      </c>
      <c r="I153" s="41">
        <v>167.7</v>
      </c>
      <c r="J153" s="41">
        <v>174.5</v>
      </c>
      <c r="K153" s="41">
        <v>176.25</v>
      </c>
      <c r="L153" s="41">
        <v>177.9</v>
      </c>
      <c r="M153" s="31">
        <v>174.6</v>
      </c>
      <c r="N153" s="31">
        <v>171.2</v>
      </c>
      <c r="O153" s="42">
        <v>32688800</v>
      </c>
      <c r="P153" s="43">
        <v>-8.8707531269404774E-5</v>
      </c>
    </row>
    <row r="154" spans="1:16" ht="12.75" customHeight="1">
      <c r="A154" s="31">
        <v>144</v>
      </c>
      <c r="B154" s="32" t="s">
        <v>171</v>
      </c>
      <c r="C154" s="33" t="s">
        <v>187</v>
      </c>
      <c r="D154" s="34">
        <v>44469</v>
      </c>
      <c r="E154" s="40">
        <v>152.85</v>
      </c>
      <c r="F154" s="40">
        <v>152.88333333333333</v>
      </c>
      <c r="G154" s="41">
        <v>151.31666666666666</v>
      </c>
      <c r="H154" s="41">
        <v>149.78333333333333</v>
      </c>
      <c r="I154" s="41">
        <v>148.21666666666667</v>
      </c>
      <c r="J154" s="41">
        <v>154.41666666666666</v>
      </c>
      <c r="K154" s="41">
        <v>155.98333333333332</v>
      </c>
      <c r="L154" s="41">
        <v>157.51666666666665</v>
      </c>
      <c r="M154" s="31">
        <v>154.44999999999999</v>
      </c>
      <c r="N154" s="31">
        <v>151.35</v>
      </c>
      <c r="O154" s="42">
        <v>21942000</v>
      </c>
      <c r="P154" s="43">
        <v>1.0949904188338351E-3</v>
      </c>
    </row>
    <row r="155" spans="1:16" ht="12.75" customHeight="1">
      <c r="A155" s="31">
        <v>145</v>
      </c>
      <c r="B155" s="296" t="s">
        <v>80</v>
      </c>
      <c r="C155" s="33" t="s">
        <v>188</v>
      </c>
      <c r="D155" s="34">
        <v>44469</v>
      </c>
      <c r="E155" s="40">
        <v>2396.35</v>
      </c>
      <c r="F155" s="40">
        <v>2368.1166666666668</v>
      </c>
      <c r="G155" s="41">
        <v>2334.2333333333336</v>
      </c>
      <c r="H155" s="41">
        <v>2272.1166666666668</v>
      </c>
      <c r="I155" s="41">
        <v>2238.2333333333336</v>
      </c>
      <c r="J155" s="41">
        <v>2430.2333333333336</v>
      </c>
      <c r="K155" s="41">
        <v>2464.1166666666668</v>
      </c>
      <c r="L155" s="41">
        <v>2526.2333333333336</v>
      </c>
      <c r="M155" s="31">
        <v>2402</v>
      </c>
      <c r="N155" s="31">
        <v>2306</v>
      </c>
      <c r="O155" s="42">
        <v>33889750</v>
      </c>
      <c r="P155" s="43">
        <v>3.7947060940407187E-2</v>
      </c>
    </row>
    <row r="156" spans="1:16" ht="12.75" customHeight="1">
      <c r="A156" s="31">
        <v>146</v>
      </c>
      <c r="B156" s="32" t="s">
        <v>121</v>
      </c>
      <c r="C156" s="33" t="s">
        <v>189</v>
      </c>
      <c r="D156" s="34">
        <v>44469</v>
      </c>
      <c r="E156" s="40">
        <v>121.25</v>
      </c>
      <c r="F156" s="40">
        <v>121.13333333333333</v>
      </c>
      <c r="G156" s="41">
        <v>118.41666666666666</v>
      </c>
      <c r="H156" s="41">
        <v>115.58333333333333</v>
      </c>
      <c r="I156" s="41">
        <v>112.86666666666666</v>
      </c>
      <c r="J156" s="41">
        <v>123.96666666666665</v>
      </c>
      <c r="K156" s="41">
        <v>126.68333333333332</v>
      </c>
      <c r="L156" s="41">
        <v>129.51666666666665</v>
      </c>
      <c r="M156" s="31">
        <v>123.85</v>
      </c>
      <c r="N156" s="31">
        <v>118.3</v>
      </c>
      <c r="O156" s="42">
        <v>163837000</v>
      </c>
      <c r="P156" s="43">
        <v>4.3378304797628407E-2</v>
      </c>
    </row>
    <row r="157" spans="1:16" ht="12.75" customHeight="1">
      <c r="A157" s="31">
        <v>147</v>
      </c>
      <c r="B157" s="32" t="s">
        <v>64</v>
      </c>
      <c r="C157" s="33" t="s">
        <v>190</v>
      </c>
      <c r="D157" s="34">
        <v>44469</v>
      </c>
      <c r="E157" s="40">
        <v>1244.25</v>
      </c>
      <c r="F157" s="40">
        <v>1242.1166666666668</v>
      </c>
      <c r="G157" s="41">
        <v>1230.3333333333335</v>
      </c>
      <c r="H157" s="41">
        <v>1216.4166666666667</v>
      </c>
      <c r="I157" s="41">
        <v>1204.6333333333334</v>
      </c>
      <c r="J157" s="41">
        <v>1256.0333333333335</v>
      </c>
      <c r="K157" s="41">
        <v>1267.8166666666668</v>
      </c>
      <c r="L157" s="41">
        <v>1281.7333333333336</v>
      </c>
      <c r="M157" s="31">
        <v>1253.9000000000001</v>
      </c>
      <c r="N157" s="31">
        <v>1228.2</v>
      </c>
      <c r="O157" s="42">
        <v>6855000</v>
      </c>
      <c r="P157" s="43">
        <v>7.6645133034052341E-4</v>
      </c>
    </row>
    <row r="158" spans="1:16" ht="12.75" customHeight="1">
      <c r="A158" s="31">
        <v>148</v>
      </c>
      <c r="B158" s="32" t="s">
        <v>59</v>
      </c>
      <c r="C158" s="33" t="s">
        <v>191</v>
      </c>
      <c r="D158" s="34">
        <v>44469</v>
      </c>
      <c r="E158" s="40">
        <v>432.4</v>
      </c>
      <c r="F158" s="40">
        <v>432.3</v>
      </c>
      <c r="G158" s="41">
        <v>428.85</v>
      </c>
      <c r="H158" s="41">
        <v>425.3</v>
      </c>
      <c r="I158" s="41">
        <v>421.85</v>
      </c>
      <c r="J158" s="41">
        <v>435.85</v>
      </c>
      <c r="K158" s="41">
        <v>439.29999999999995</v>
      </c>
      <c r="L158" s="41">
        <v>442.85</v>
      </c>
      <c r="M158" s="31">
        <v>435.75</v>
      </c>
      <c r="N158" s="31">
        <v>428.75</v>
      </c>
      <c r="O158" s="42">
        <v>90633000</v>
      </c>
      <c r="P158" s="43">
        <v>-2.8127533546220158E-4</v>
      </c>
    </row>
    <row r="159" spans="1:16" ht="12.75" customHeight="1">
      <c r="A159" s="31">
        <v>149</v>
      </c>
      <c r="B159" s="32" t="s">
        <v>43</v>
      </c>
      <c r="C159" s="33" t="s">
        <v>192</v>
      </c>
      <c r="D159" s="34">
        <v>44469</v>
      </c>
      <c r="E159" s="40">
        <v>30408</v>
      </c>
      <c r="F159" s="40">
        <v>30309.683333333331</v>
      </c>
      <c r="G159" s="41">
        <v>30024.416666666661</v>
      </c>
      <c r="H159" s="41">
        <v>29640.833333333328</v>
      </c>
      <c r="I159" s="41">
        <v>29355.566666666658</v>
      </c>
      <c r="J159" s="41">
        <v>30693.266666666663</v>
      </c>
      <c r="K159" s="41">
        <v>30978.533333333333</v>
      </c>
      <c r="L159" s="41">
        <v>31362.116666666665</v>
      </c>
      <c r="M159" s="31">
        <v>30594.95</v>
      </c>
      <c r="N159" s="31">
        <v>29926.1</v>
      </c>
      <c r="O159" s="42">
        <v>177450</v>
      </c>
      <c r="P159" s="43">
        <v>-4.1975975165339449E-2</v>
      </c>
    </row>
    <row r="160" spans="1:16" ht="12.75" customHeight="1">
      <c r="A160" s="31">
        <v>150</v>
      </c>
      <c r="B160" s="32" t="s">
        <v>71</v>
      </c>
      <c r="C160" s="33" t="s">
        <v>193</v>
      </c>
      <c r="D160" s="34">
        <v>44469</v>
      </c>
      <c r="E160" s="40">
        <v>2276.5</v>
      </c>
      <c r="F160" s="40">
        <v>2280.8333333333335</v>
      </c>
      <c r="G160" s="41">
        <v>2252.3666666666668</v>
      </c>
      <c r="H160" s="41">
        <v>2228.2333333333331</v>
      </c>
      <c r="I160" s="41">
        <v>2199.7666666666664</v>
      </c>
      <c r="J160" s="41">
        <v>2304.9666666666672</v>
      </c>
      <c r="K160" s="41">
        <v>2333.4333333333334</v>
      </c>
      <c r="L160" s="41">
        <v>2357.5666666666675</v>
      </c>
      <c r="M160" s="31">
        <v>2309.3000000000002</v>
      </c>
      <c r="N160" s="31">
        <v>2256.6999999999998</v>
      </c>
      <c r="O160" s="42">
        <v>1928300</v>
      </c>
      <c r="P160" s="43">
        <v>2.9964747356051705E-2</v>
      </c>
    </row>
    <row r="161" spans="1:16" ht="12.75" customHeight="1">
      <c r="A161" s="31">
        <v>151</v>
      </c>
      <c r="B161" s="32" t="s">
        <v>41</v>
      </c>
      <c r="C161" s="33" t="s">
        <v>194</v>
      </c>
      <c r="D161" s="34">
        <v>44469</v>
      </c>
      <c r="E161" s="40">
        <v>10368.35</v>
      </c>
      <c r="F161" s="40">
        <v>10294.433333333334</v>
      </c>
      <c r="G161" s="41">
        <v>10173.916666666668</v>
      </c>
      <c r="H161" s="41">
        <v>9979.4833333333336</v>
      </c>
      <c r="I161" s="41">
        <v>9858.9666666666672</v>
      </c>
      <c r="J161" s="41">
        <v>10488.866666666669</v>
      </c>
      <c r="K161" s="41">
        <v>10609.383333333335</v>
      </c>
      <c r="L161" s="41">
        <v>10803.816666666669</v>
      </c>
      <c r="M161" s="31">
        <v>10414.950000000001</v>
      </c>
      <c r="N161" s="31">
        <v>10100</v>
      </c>
      <c r="O161" s="42">
        <v>618000</v>
      </c>
      <c r="P161" s="43">
        <v>3.3444816053511704E-2</v>
      </c>
    </row>
    <row r="162" spans="1:16" ht="12.75" customHeight="1">
      <c r="A162" s="31">
        <v>152</v>
      </c>
      <c r="B162" s="32" t="s">
        <v>64</v>
      </c>
      <c r="C162" s="33" t="s">
        <v>195</v>
      </c>
      <c r="D162" s="34">
        <v>44469</v>
      </c>
      <c r="E162" s="40">
        <v>1355.35</v>
      </c>
      <c r="F162" s="40">
        <v>1362.9333333333334</v>
      </c>
      <c r="G162" s="41">
        <v>1331.8666666666668</v>
      </c>
      <c r="H162" s="41">
        <v>1308.3833333333334</v>
      </c>
      <c r="I162" s="41">
        <v>1277.3166666666668</v>
      </c>
      <c r="J162" s="41">
        <v>1386.4166666666667</v>
      </c>
      <c r="K162" s="41">
        <v>1417.4833333333333</v>
      </c>
      <c r="L162" s="41">
        <v>1440.9666666666667</v>
      </c>
      <c r="M162" s="31">
        <v>1394</v>
      </c>
      <c r="N162" s="31">
        <v>1339.45</v>
      </c>
      <c r="O162" s="42">
        <v>4611200</v>
      </c>
      <c r="P162" s="43">
        <v>3.4086831718693936E-2</v>
      </c>
    </row>
    <row r="163" spans="1:16" ht="12.75" customHeight="1">
      <c r="A163" s="31">
        <v>153</v>
      </c>
      <c r="B163" s="32" t="s">
        <v>48</v>
      </c>
      <c r="C163" s="33" t="s">
        <v>531</v>
      </c>
      <c r="D163" s="34">
        <v>44469</v>
      </c>
      <c r="E163" s="40">
        <v>615.9</v>
      </c>
      <c r="F163" s="40">
        <v>616.38333333333333</v>
      </c>
      <c r="G163" s="41">
        <v>611.56666666666661</v>
      </c>
      <c r="H163" s="41">
        <v>607.23333333333323</v>
      </c>
      <c r="I163" s="41">
        <v>602.41666666666652</v>
      </c>
      <c r="J163" s="41">
        <v>620.7166666666667</v>
      </c>
      <c r="K163" s="41">
        <v>625.53333333333353</v>
      </c>
      <c r="L163" s="41">
        <v>629.86666666666679</v>
      </c>
      <c r="M163" s="31">
        <v>621.20000000000005</v>
      </c>
      <c r="N163" s="31">
        <v>612.04999999999995</v>
      </c>
      <c r="O163" s="42">
        <v>2070225</v>
      </c>
      <c r="P163" s="43">
        <v>-1.1283043197936816E-2</v>
      </c>
    </row>
    <row r="164" spans="1:16" ht="12.75" customHeight="1">
      <c r="A164" s="31">
        <v>154</v>
      </c>
      <c r="B164" s="32" t="s">
        <v>48</v>
      </c>
      <c r="C164" s="33" t="s">
        <v>196</v>
      </c>
      <c r="D164" s="34">
        <v>44469</v>
      </c>
      <c r="E164" s="40">
        <v>790.2</v>
      </c>
      <c r="F164" s="40">
        <v>791.31666666666661</v>
      </c>
      <c r="G164" s="41">
        <v>783.88333333333321</v>
      </c>
      <c r="H164" s="41">
        <v>777.56666666666661</v>
      </c>
      <c r="I164" s="41">
        <v>770.13333333333321</v>
      </c>
      <c r="J164" s="41">
        <v>797.63333333333321</v>
      </c>
      <c r="K164" s="41">
        <v>805.06666666666661</v>
      </c>
      <c r="L164" s="41">
        <v>811.38333333333321</v>
      </c>
      <c r="M164" s="31">
        <v>798.75</v>
      </c>
      <c r="N164" s="31">
        <v>785</v>
      </c>
      <c r="O164" s="42">
        <v>35439600</v>
      </c>
      <c r="P164" s="43">
        <v>-2.3643306205885756E-2</v>
      </c>
    </row>
    <row r="165" spans="1:16" ht="12.75" customHeight="1">
      <c r="A165" s="31">
        <v>155</v>
      </c>
      <c r="B165" s="32" t="s">
        <v>183</v>
      </c>
      <c r="C165" s="33" t="s">
        <v>197</v>
      </c>
      <c r="D165" s="34">
        <v>44469</v>
      </c>
      <c r="E165" s="40">
        <v>492.9</v>
      </c>
      <c r="F165" s="40">
        <v>498.15000000000003</v>
      </c>
      <c r="G165" s="41">
        <v>485.75000000000006</v>
      </c>
      <c r="H165" s="41">
        <v>478.6</v>
      </c>
      <c r="I165" s="41">
        <v>466.20000000000005</v>
      </c>
      <c r="J165" s="41">
        <v>505.30000000000007</v>
      </c>
      <c r="K165" s="41">
        <v>517.70000000000005</v>
      </c>
      <c r="L165" s="41">
        <v>524.85000000000014</v>
      </c>
      <c r="M165" s="31">
        <v>510.55</v>
      </c>
      <c r="N165" s="31">
        <v>491</v>
      </c>
      <c r="O165" s="42">
        <v>14113500</v>
      </c>
      <c r="P165" s="43">
        <v>3.0107291438581124E-2</v>
      </c>
    </row>
    <row r="166" spans="1:16" ht="12.75" customHeight="1">
      <c r="A166" s="31">
        <v>156</v>
      </c>
      <c r="B166" s="32" t="s">
        <v>48</v>
      </c>
      <c r="C166" s="33" t="s">
        <v>278</v>
      </c>
      <c r="D166" s="34">
        <v>44469</v>
      </c>
      <c r="E166" s="40">
        <v>630.75</v>
      </c>
      <c r="F166" s="40">
        <v>632.63333333333333</v>
      </c>
      <c r="G166" s="41">
        <v>623.26666666666665</v>
      </c>
      <c r="H166" s="41">
        <v>615.7833333333333</v>
      </c>
      <c r="I166" s="41">
        <v>606.41666666666663</v>
      </c>
      <c r="J166" s="41">
        <v>640.11666666666667</v>
      </c>
      <c r="K166" s="41">
        <v>649.48333333333323</v>
      </c>
      <c r="L166" s="41">
        <v>656.9666666666667</v>
      </c>
      <c r="M166" s="31">
        <v>642</v>
      </c>
      <c r="N166" s="31">
        <v>625.15</v>
      </c>
      <c r="O166" s="42">
        <v>842350</v>
      </c>
      <c r="P166" s="43">
        <v>-1.3930348258706468E-2</v>
      </c>
    </row>
    <row r="167" spans="1:16" ht="12.75" customHeight="1">
      <c r="A167" s="31">
        <v>157</v>
      </c>
      <c r="B167" s="32" t="s">
        <v>39</v>
      </c>
      <c r="C167" s="33" t="s">
        <v>198</v>
      </c>
      <c r="D167" s="34">
        <v>44469</v>
      </c>
      <c r="E167" s="40">
        <v>844.75</v>
      </c>
      <c r="F167" s="40">
        <v>846.15</v>
      </c>
      <c r="G167" s="41">
        <v>835.94999999999993</v>
      </c>
      <c r="H167" s="41">
        <v>827.15</v>
      </c>
      <c r="I167" s="41">
        <v>816.94999999999993</v>
      </c>
      <c r="J167" s="41">
        <v>854.94999999999993</v>
      </c>
      <c r="K167" s="41">
        <v>865.15</v>
      </c>
      <c r="L167" s="41">
        <v>873.94999999999993</v>
      </c>
      <c r="M167" s="31">
        <v>856.35</v>
      </c>
      <c r="N167" s="31">
        <v>837.35</v>
      </c>
      <c r="O167" s="42">
        <v>11614000</v>
      </c>
      <c r="P167" s="43">
        <v>1.4854945823138763E-2</v>
      </c>
    </row>
    <row r="168" spans="1:16" ht="12.75" customHeight="1">
      <c r="A168" s="31">
        <v>158</v>
      </c>
      <c r="B168" s="32" t="s">
        <v>57</v>
      </c>
      <c r="C168" s="33" t="s">
        <v>199</v>
      </c>
      <c r="D168" s="34">
        <v>44469</v>
      </c>
      <c r="E168" s="40">
        <v>872.6</v>
      </c>
      <c r="F168" s="40">
        <v>870.81666666666661</v>
      </c>
      <c r="G168" s="41">
        <v>866.88333333333321</v>
      </c>
      <c r="H168" s="41">
        <v>861.16666666666663</v>
      </c>
      <c r="I168" s="41">
        <v>857.23333333333323</v>
      </c>
      <c r="J168" s="41">
        <v>876.53333333333319</v>
      </c>
      <c r="K168" s="41">
        <v>880.46666666666658</v>
      </c>
      <c r="L168" s="41">
        <v>886.18333333333317</v>
      </c>
      <c r="M168" s="31">
        <v>874.75</v>
      </c>
      <c r="N168" s="31">
        <v>865.1</v>
      </c>
      <c r="O168" s="42">
        <v>8006850</v>
      </c>
      <c r="P168" s="43">
        <v>-6.5326633165829146E-3</v>
      </c>
    </row>
    <row r="169" spans="1:16" ht="12.75" customHeight="1">
      <c r="A169" s="31">
        <v>159</v>
      </c>
      <c r="B169" s="32" t="s">
        <v>50</v>
      </c>
      <c r="C169" s="33" t="s">
        <v>200</v>
      </c>
      <c r="D169" s="34">
        <v>44469</v>
      </c>
      <c r="E169" s="40">
        <v>295.89999999999998</v>
      </c>
      <c r="F169" s="40">
        <v>295.16666666666663</v>
      </c>
      <c r="G169" s="41">
        <v>293.13333333333327</v>
      </c>
      <c r="H169" s="41">
        <v>290.36666666666662</v>
      </c>
      <c r="I169" s="41">
        <v>288.33333333333326</v>
      </c>
      <c r="J169" s="41">
        <v>297.93333333333328</v>
      </c>
      <c r="K169" s="41">
        <v>299.96666666666658</v>
      </c>
      <c r="L169" s="41">
        <v>302.73333333333329</v>
      </c>
      <c r="M169" s="31">
        <v>297.2</v>
      </c>
      <c r="N169" s="31">
        <v>292.39999999999998</v>
      </c>
      <c r="O169" s="42">
        <v>107926650</v>
      </c>
      <c r="P169" s="43">
        <v>-1.2902721301219893E-2</v>
      </c>
    </row>
    <row r="170" spans="1:16" ht="12.75" customHeight="1">
      <c r="A170" s="31">
        <v>160</v>
      </c>
      <c r="B170" s="32" t="s">
        <v>171</v>
      </c>
      <c r="C170" s="33" t="s">
        <v>201</v>
      </c>
      <c r="D170" s="34">
        <v>44469</v>
      </c>
      <c r="E170" s="40">
        <v>134.19999999999999</v>
      </c>
      <c r="F170" s="40">
        <v>134.41666666666666</v>
      </c>
      <c r="G170" s="41">
        <v>133.13333333333333</v>
      </c>
      <c r="H170" s="41">
        <v>132.06666666666666</v>
      </c>
      <c r="I170" s="41">
        <v>130.78333333333333</v>
      </c>
      <c r="J170" s="41">
        <v>135.48333333333332</v>
      </c>
      <c r="K170" s="41">
        <v>136.76666666666668</v>
      </c>
      <c r="L170" s="41">
        <v>137.83333333333331</v>
      </c>
      <c r="M170" s="31">
        <v>135.69999999999999</v>
      </c>
      <c r="N170" s="31">
        <v>133.35</v>
      </c>
      <c r="O170" s="42">
        <v>126697500</v>
      </c>
      <c r="P170" s="43">
        <v>-1.0647269660552393E-2</v>
      </c>
    </row>
    <row r="171" spans="1:16" ht="12.75" customHeight="1">
      <c r="A171" s="31">
        <v>161</v>
      </c>
      <c r="B171" s="32" t="s">
        <v>121</v>
      </c>
      <c r="C171" s="33" t="s">
        <v>202</v>
      </c>
      <c r="D171" s="34">
        <v>44469</v>
      </c>
      <c r="E171" s="40">
        <v>1449.2</v>
      </c>
      <c r="F171" s="40">
        <v>1442.3499999999997</v>
      </c>
      <c r="G171" s="41">
        <v>1425.6999999999994</v>
      </c>
      <c r="H171" s="41">
        <v>1402.1999999999996</v>
      </c>
      <c r="I171" s="41">
        <v>1385.5499999999993</v>
      </c>
      <c r="J171" s="41">
        <v>1465.8499999999995</v>
      </c>
      <c r="K171" s="41">
        <v>1482.4999999999995</v>
      </c>
      <c r="L171" s="41">
        <v>1505.9999999999995</v>
      </c>
      <c r="M171" s="31">
        <v>1459</v>
      </c>
      <c r="N171" s="31">
        <v>1418.85</v>
      </c>
      <c r="O171" s="42">
        <v>41034600</v>
      </c>
      <c r="P171" s="43">
        <v>-2.4589317078210558E-3</v>
      </c>
    </row>
    <row r="172" spans="1:16" ht="12.75" customHeight="1">
      <c r="A172" s="31">
        <v>162</v>
      </c>
      <c r="B172" s="32" t="s">
        <v>88</v>
      </c>
      <c r="C172" s="33" t="s">
        <v>203</v>
      </c>
      <c r="D172" s="34">
        <v>44469</v>
      </c>
      <c r="E172" s="40">
        <v>3846</v>
      </c>
      <c r="F172" s="40">
        <v>3839.7000000000003</v>
      </c>
      <c r="G172" s="41">
        <v>3816.8000000000006</v>
      </c>
      <c r="H172" s="41">
        <v>3787.6000000000004</v>
      </c>
      <c r="I172" s="41">
        <v>3764.7000000000007</v>
      </c>
      <c r="J172" s="41">
        <v>3868.9000000000005</v>
      </c>
      <c r="K172" s="41">
        <v>3891.8</v>
      </c>
      <c r="L172" s="41">
        <v>3921.0000000000005</v>
      </c>
      <c r="M172" s="31">
        <v>3862.6</v>
      </c>
      <c r="N172" s="31">
        <v>3810.5</v>
      </c>
      <c r="O172" s="42">
        <v>10043400</v>
      </c>
      <c r="P172" s="43">
        <v>-6.5285773636417589E-3</v>
      </c>
    </row>
    <row r="173" spans="1:16" ht="12.75" customHeight="1">
      <c r="A173" s="31">
        <v>163</v>
      </c>
      <c r="B173" s="32" t="s">
        <v>88</v>
      </c>
      <c r="C173" s="33" t="s">
        <v>204</v>
      </c>
      <c r="D173" s="34">
        <v>44469</v>
      </c>
      <c r="E173" s="40">
        <v>1446.3</v>
      </c>
      <c r="F173" s="40">
        <v>1443.3666666666668</v>
      </c>
      <c r="G173" s="41">
        <v>1432.9333333333336</v>
      </c>
      <c r="H173" s="41">
        <v>1419.5666666666668</v>
      </c>
      <c r="I173" s="41">
        <v>1409.1333333333337</v>
      </c>
      <c r="J173" s="41">
        <v>1456.7333333333336</v>
      </c>
      <c r="K173" s="41">
        <v>1467.166666666667</v>
      </c>
      <c r="L173" s="41">
        <v>1480.5333333333335</v>
      </c>
      <c r="M173" s="31">
        <v>1453.8</v>
      </c>
      <c r="N173" s="31">
        <v>1430</v>
      </c>
      <c r="O173" s="42">
        <v>10173000</v>
      </c>
      <c r="P173" s="43">
        <v>-5.5718475073313787E-3</v>
      </c>
    </row>
    <row r="174" spans="1:16" ht="12.75" customHeight="1">
      <c r="A174" s="31">
        <v>164</v>
      </c>
      <c r="B174" s="32" t="s">
        <v>57</v>
      </c>
      <c r="C174" s="33" t="s">
        <v>205</v>
      </c>
      <c r="D174" s="34">
        <v>44469</v>
      </c>
      <c r="E174" s="40">
        <v>2020.75</v>
      </c>
      <c r="F174" s="40">
        <v>2007.2333333333333</v>
      </c>
      <c r="G174" s="41">
        <v>1989.4666666666667</v>
      </c>
      <c r="H174" s="41">
        <v>1958.1833333333334</v>
      </c>
      <c r="I174" s="41">
        <v>1940.4166666666667</v>
      </c>
      <c r="J174" s="41">
        <v>2038.5166666666667</v>
      </c>
      <c r="K174" s="41">
        <v>2056.2833333333338</v>
      </c>
      <c r="L174" s="41">
        <v>2087.5666666666666</v>
      </c>
      <c r="M174" s="31">
        <v>2025</v>
      </c>
      <c r="N174" s="31">
        <v>1975.95</v>
      </c>
      <c r="O174" s="42">
        <v>5296500</v>
      </c>
      <c r="P174" s="43">
        <v>1.1892821321106176E-2</v>
      </c>
    </row>
    <row r="175" spans="1:16" ht="12.75" customHeight="1">
      <c r="A175" s="31">
        <v>165</v>
      </c>
      <c r="B175" s="32" t="s">
        <v>48</v>
      </c>
      <c r="C175" s="33" t="s">
        <v>206</v>
      </c>
      <c r="D175" s="34">
        <v>44469</v>
      </c>
      <c r="E175" s="40">
        <v>3192.3</v>
      </c>
      <c r="F175" s="40">
        <v>3192.7833333333333</v>
      </c>
      <c r="G175" s="41">
        <v>3144.7666666666664</v>
      </c>
      <c r="H175" s="41">
        <v>3097.2333333333331</v>
      </c>
      <c r="I175" s="41">
        <v>3049.2166666666662</v>
      </c>
      <c r="J175" s="41">
        <v>3240.3166666666666</v>
      </c>
      <c r="K175" s="41">
        <v>3288.3333333333339</v>
      </c>
      <c r="L175" s="41">
        <v>3335.8666666666668</v>
      </c>
      <c r="M175" s="31">
        <v>3240.8</v>
      </c>
      <c r="N175" s="31">
        <v>3145.25</v>
      </c>
      <c r="O175" s="42">
        <v>831500</v>
      </c>
      <c r="P175" s="43">
        <v>2.7177269919703522E-2</v>
      </c>
    </row>
    <row r="176" spans="1:16" ht="12.75" customHeight="1">
      <c r="A176" s="31">
        <v>166</v>
      </c>
      <c r="B176" s="32" t="s">
        <v>171</v>
      </c>
      <c r="C176" s="33" t="s">
        <v>207</v>
      </c>
      <c r="D176" s="34">
        <v>44469</v>
      </c>
      <c r="E176" s="40">
        <v>488.05</v>
      </c>
      <c r="F176" s="40">
        <v>488.56666666666661</v>
      </c>
      <c r="G176" s="41">
        <v>485.13333333333321</v>
      </c>
      <c r="H176" s="41">
        <v>482.21666666666658</v>
      </c>
      <c r="I176" s="41">
        <v>478.78333333333319</v>
      </c>
      <c r="J176" s="41">
        <v>491.48333333333323</v>
      </c>
      <c r="K176" s="41">
        <v>494.91666666666663</v>
      </c>
      <c r="L176" s="41">
        <v>497.83333333333326</v>
      </c>
      <c r="M176" s="31">
        <v>492</v>
      </c>
      <c r="N176" s="31">
        <v>485.65</v>
      </c>
      <c r="O176" s="42">
        <v>3594000</v>
      </c>
      <c r="P176" s="43">
        <v>-1.6016427104722793E-2</v>
      </c>
    </row>
    <row r="177" spans="1:16" ht="12.75" customHeight="1">
      <c r="A177" s="31">
        <v>167</v>
      </c>
      <c r="B177" s="32" t="s">
        <v>45</v>
      </c>
      <c r="C177" s="33" t="s">
        <v>208</v>
      </c>
      <c r="D177" s="34">
        <v>44469</v>
      </c>
      <c r="E177" s="40">
        <v>1000</v>
      </c>
      <c r="F177" s="40">
        <v>1001.9666666666667</v>
      </c>
      <c r="G177" s="41">
        <v>985.43333333333339</v>
      </c>
      <c r="H177" s="41">
        <v>970.86666666666667</v>
      </c>
      <c r="I177" s="41">
        <v>954.33333333333337</v>
      </c>
      <c r="J177" s="41">
        <v>1016.5333333333334</v>
      </c>
      <c r="K177" s="41">
        <v>1033.0666666666666</v>
      </c>
      <c r="L177" s="41">
        <v>1047.6333333333334</v>
      </c>
      <c r="M177" s="31">
        <v>1018.5</v>
      </c>
      <c r="N177" s="31">
        <v>987.4</v>
      </c>
      <c r="O177" s="42">
        <v>1414475</v>
      </c>
      <c r="P177" s="43">
        <v>-2.8386454183266931E-2</v>
      </c>
    </row>
    <row r="178" spans="1:16" ht="12.75" customHeight="1">
      <c r="A178" s="31">
        <v>168</v>
      </c>
      <c r="B178" s="32" t="s">
        <v>50</v>
      </c>
      <c r="C178" s="33" t="s">
        <v>209</v>
      </c>
      <c r="D178" s="34">
        <v>44469</v>
      </c>
      <c r="E178" s="40">
        <v>540.79999999999995</v>
      </c>
      <c r="F178" s="40">
        <v>538.4</v>
      </c>
      <c r="G178" s="41">
        <v>529.84999999999991</v>
      </c>
      <c r="H178" s="41">
        <v>518.9</v>
      </c>
      <c r="I178" s="41">
        <v>510.34999999999991</v>
      </c>
      <c r="J178" s="41">
        <v>549.34999999999991</v>
      </c>
      <c r="K178" s="41">
        <v>557.89999999999986</v>
      </c>
      <c r="L178" s="41">
        <v>568.84999999999991</v>
      </c>
      <c r="M178" s="31">
        <v>546.95000000000005</v>
      </c>
      <c r="N178" s="31">
        <v>527.45000000000005</v>
      </c>
      <c r="O178" s="42">
        <v>5061000</v>
      </c>
      <c r="P178" s="43">
        <v>-0.11070110701107011</v>
      </c>
    </row>
    <row r="179" spans="1:16" ht="12.75" customHeight="1">
      <c r="A179" s="31">
        <v>169</v>
      </c>
      <c r="B179" s="32" t="s">
        <v>57</v>
      </c>
      <c r="C179" s="33" t="s">
        <v>210</v>
      </c>
      <c r="D179" s="34">
        <v>44469</v>
      </c>
      <c r="E179" s="40">
        <v>1575.55</v>
      </c>
      <c r="F179" s="40">
        <v>1579.3</v>
      </c>
      <c r="G179" s="41">
        <v>1560.1999999999998</v>
      </c>
      <c r="H179" s="41">
        <v>1544.85</v>
      </c>
      <c r="I179" s="41">
        <v>1525.7499999999998</v>
      </c>
      <c r="J179" s="41">
        <v>1594.6499999999999</v>
      </c>
      <c r="K179" s="41">
        <v>1613.7499999999998</v>
      </c>
      <c r="L179" s="41">
        <v>1629.1</v>
      </c>
      <c r="M179" s="31">
        <v>1598.4</v>
      </c>
      <c r="N179" s="31">
        <v>1563.95</v>
      </c>
      <c r="O179" s="42">
        <v>1726200</v>
      </c>
      <c r="P179" s="43">
        <v>-5.153846153846154E-2</v>
      </c>
    </row>
    <row r="180" spans="1:16" ht="12.75" customHeight="1">
      <c r="A180" s="31">
        <v>170</v>
      </c>
      <c r="B180" s="32" t="s">
        <v>43</v>
      </c>
      <c r="C180" s="33" t="s">
        <v>211</v>
      </c>
      <c r="D180" s="34">
        <v>44469</v>
      </c>
      <c r="E180" s="40">
        <v>7937.9</v>
      </c>
      <c r="F180" s="40">
        <v>7952.3499999999995</v>
      </c>
      <c r="G180" s="41">
        <v>7871.0499999999993</v>
      </c>
      <c r="H180" s="41">
        <v>7804.2</v>
      </c>
      <c r="I180" s="41">
        <v>7722.9</v>
      </c>
      <c r="J180" s="41">
        <v>8019.1999999999989</v>
      </c>
      <c r="K180" s="41">
        <v>8100.5</v>
      </c>
      <c r="L180" s="41">
        <v>8167.3499999999985</v>
      </c>
      <c r="M180" s="31">
        <v>8033.65</v>
      </c>
      <c r="N180" s="31">
        <v>7885.5</v>
      </c>
      <c r="O180" s="42">
        <v>1734500</v>
      </c>
      <c r="P180" s="43">
        <v>-2.1824949244304084E-2</v>
      </c>
    </row>
    <row r="181" spans="1:16" ht="12.75" customHeight="1">
      <c r="A181" s="31">
        <v>171</v>
      </c>
      <c r="B181" s="32" t="s">
        <v>39</v>
      </c>
      <c r="C181" s="33" t="s">
        <v>212</v>
      </c>
      <c r="D181" s="34">
        <v>44469</v>
      </c>
      <c r="E181" s="40">
        <v>754.5</v>
      </c>
      <c r="F181" s="40">
        <v>755.16666666666663</v>
      </c>
      <c r="G181" s="41">
        <v>748.83333333333326</v>
      </c>
      <c r="H181" s="41">
        <v>743.16666666666663</v>
      </c>
      <c r="I181" s="41">
        <v>736.83333333333326</v>
      </c>
      <c r="J181" s="41">
        <v>760.83333333333326</v>
      </c>
      <c r="K181" s="41">
        <v>767.16666666666652</v>
      </c>
      <c r="L181" s="41">
        <v>772.83333333333326</v>
      </c>
      <c r="M181" s="31">
        <v>761.5</v>
      </c>
      <c r="N181" s="31">
        <v>749.5</v>
      </c>
      <c r="O181" s="42">
        <v>23674300</v>
      </c>
      <c r="P181" s="43">
        <v>8.193544815368433E-3</v>
      </c>
    </row>
    <row r="182" spans="1:16" ht="12.75" customHeight="1">
      <c r="A182" s="31">
        <v>172</v>
      </c>
      <c r="B182" s="32" t="s">
        <v>121</v>
      </c>
      <c r="C182" s="33" t="s">
        <v>213</v>
      </c>
      <c r="D182" s="34">
        <v>44469</v>
      </c>
      <c r="E182" s="40">
        <v>309.45</v>
      </c>
      <c r="F182" s="40">
        <v>308.45</v>
      </c>
      <c r="G182" s="41">
        <v>304.79999999999995</v>
      </c>
      <c r="H182" s="41">
        <v>300.14999999999998</v>
      </c>
      <c r="I182" s="41">
        <v>296.49999999999994</v>
      </c>
      <c r="J182" s="41">
        <v>313.09999999999997</v>
      </c>
      <c r="K182" s="41">
        <v>316.74999999999994</v>
      </c>
      <c r="L182" s="41">
        <v>321.39999999999998</v>
      </c>
      <c r="M182" s="31">
        <v>312.10000000000002</v>
      </c>
      <c r="N182" s="31">
        <v>303.8</v>
      </c>
      <c r="O182" s="42">
        <v>130866500</v>
      </c>
      <c r="P182" s="43">
        <v>-1.3414662646941971E-2</v>
      </c>
    </row>
    <row r="183" spans="1:16" ht="12.75" customHeight="1">
      <c r="A183" s="31">
        <v>173</v>
      </c>
      <c r="B183" s="32" t="s">
        <v>71</v>
      </c>
      <c r="C183" s="33" t="s">
        <v>214</v>
      </c>
      <c r="D183" s="34">
        <v>44469</v>
      </c>
      <c r="E183" s="40">
        <v>1091.45</v>
      </c>
      <c r="F183" s="40">
        <v>1090.8333333333333</v>
      </c>
      <c r="G183" s="41">
        <v>1083.6666666666665</v>
      </c>
      <c r="H183" s="41">
        <v>1075.8833333333332</v>
      </c>
      <c r="I183" s="41">
        <v>1068.7166666666665</v>
      </c>
      <c r="J183" s="41">
        <v>1098.6166666666666</v>
      </c>
      <c r="K183" s="41">
        <v>1105.7833333333331</v>
      </c>
      <c r="L183" s="41">
        <v>1113.5666666666666</v>
      </c>
      <c r="M183" s="31">
        <v>1098</v>
      </c>
      <c r="N183" s="31">
        <v>1083.05</v>
      </c>
      <c r="O183" s="42">
        <v>3324500</v>
      </c>
      <c r="P183" s="43">
        <v>3.5186050132336916E-2</v>
      </c>
    </row>
    <row r="184" spans="1:16" ht="12.75" customHeight="1">
      <c r="A184" s="31">
        <v>174</v>
      </c>
      <c r="B184" s="32" t="s">
        <v>88</v>
      </c>
      <c r="C184" s="33" t="s">
        <v>215</v>
      </c>
      <c r="D184" s="34">
        <v>44469</v>
      </c>
      <c r="E184" s="40">
        <v>655.20000000000005</v>
      </c>
      <c r="F184" s="40">
        <v>653.9666666666667</v>
      </c>
      <c r="G184" s="41">
        <v>650.93333333333339</v>
      </c>
      <c r="H184" s="41">
        <v>646.66666666666674</v>
      </c>
      <c r="I184" s="41">
        <v>643.63333333333344</v>
      </c>
      <c r="J184" s="41">
        <v>658.23333333333335</v>
      </c>
      <c r="K184" s="41">
        <v>661.26666666666665</v>
      </c>
      <c r="L184" s="41">
        <v>665.5333333333333</v>
      </c>
      <c r="M184" s="31">
        <v>657</v>
      </c>
      <c r="N184" s="31">
        <v>649.70000000000005</v>
      </c>
      <c r="O184" s="42">
        <v>27049600</v>
      </c>
      <c r="P184" s="43">
        <v>-2.9488086812927577E-3</v>
      </c>
    </row>
    <row r="185" spans="1:16" ht="12.75" customHeight="1">
      <c r="A185" s="31">
        <v>175</v>
      </c>
      <c r="B185" s="32" t="s">
        <v>183</v>
      </c>
      <c r="C185" s="33" t="s">
        <v>216</v>
      </c>
      <c r="D185" s="34">
        <v>44469</v>
      </c>
      <c r="E185" s="40">
        <v>177.05</v>
      </c>
      <c r="F185" s="40">
        <v>176.38333333333335</v>
      </c>
      <c r="G185" s="41">
        <v>173.9666666666667</v>
      </c>
      <c r="H185" s="41">
        <v>170.88333333333335</v>
      </c>
      <c r="I185" s="41">
        <v>168.4666666666667</v>
      </c>
      <c r="J185" s="41">
        <v>179.4666666666667</v>
      </c>
      <c r="K185" s="41">
        <v>181.88333333333338</v>
      </c>
      <c r="L185" s="41">
        <v>184.9666666666667</v>
      </c>
      <c r="M185" s="31">
        <v>178.8</v>
      </c>
      <c r="N185" s="31">
        <v>173.3</v>
      </c>
      <c r="O185" s="42">
        <v>72696000</v>
      </c>
      <c r="P185" s="43">
        <v>2.7912106558072452E-2</v>
      </c>
    </row>
    <row r="186" spans="1:16" ht="12.75" customHeight="1">
      <c r="L186" s="1"/>
      <c r="M186" s="1"/>
      <c r="N186" s="1"/>
      <c r="O186" s="1"/>
      <c r="P186" s="1"/>
    </row>
    <row r="187" spans="1:16" ht="12.75" customHeight="1">
      <c r="L187" s="1"/>
      <c r="M187" s="1"/>
      <c r="N187" s="1"/>
      <c r="O187" s="1"/>
      <c r="P187" s="1"/>
    </row>
    <row r="188" spans="1:16" ht="12.75" customHeight="1">
      <c r="L188" s="1"/>
      <c r="M188" s="1"/>
      <c r="N188" s="1"/>
      <c r="O188" s="1"/>
      <c r="P188" s="1"/>
    </row>
    <row r="189" spans="1:16" ht="12.75" customHeight="1">
      <c r="L189" s="1"/>
      <c r="M189" s="1"/>
      <c r="N189" s="1"/>
      <c r="O189" s="1"/>
      <c r="P189" s="1"/>
    </row>
    <row r="190" spans="1:16" ht="12.75" customHeight="1">
      <c r="L190" s="1"/>
      <c r="M190" s="1"/>
      <c r="N190" s="1"/>
      <c r="O190" s="1"/>
      <c r="P190" s="1"/>
    </row>
    <row r="191" spans="1:16" ht="12.75" customHeight="1">
      <c r="L191" s="1"/>
      <c r="M191" s="1"/>
      <c r="N191" s="1"/>
      <c r="O191" s="1"/>
      <c r="P191" s="1"/>
    </row>
    <row r="192" spans="1:16" ht="12.75" customHeight="1">
      <c r="L192" s="1"/>
      <c r="M192" s="1"/>
      <c r="N192" s="1"/>
      <c r="O192" s="1"/>
      <c r="P192" s="1"/>
    </row>
    <row r="193" spans="1:16" ht="12.75" customHeight="1">
      <c r="L193" s="1"/>
      <c r="M193" s="1"/>
      <c r="N193" s="1"/>
      <c r="O193" s="1"/>
      <c r="P193" s="1"/>
    </row>
    <row r="194" spans="1:16" ht="12.75" customHeight="1"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1" sqref="C11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44445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38" t="s">
        <v>16</v>
      </c>
      <c r="B8" s="440"/>
      <c r="C8" s="444" t="s">
        <v>20</v>
      </c>
      <c r="D8" s="444" t="s">
        <v>21</v>
      </c>
      <c r="E8" s="435" t="s">
        <v>22</v>
      </c>
      <c r="F8" s="436"/>
      <c r="G8" s="437"/>
      <c r="H8" s="435" t="s">
        <v>23</v>
      </c>
      <c r="I8" s="436"/>
      <c r="J8" s="437"/>
      <c r="K8" s="26"/>
      <c r="L8" s="53"/>
      <c r="M8" s="53"/>
      <c r="N8" s="1"/>
      <c r="O8" s="1"/>
    </row>
    <row r="9" spans="1:15" ht="36" customHeight="1">
      <c r="A9" s="442"/>
      <c r="B9" s="443"/>
      <c r="C9" s="443"/>
      <c r="D9" s="44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17323.599999999999</v>
      </c>
      <c r="D10" s="35">
        <v>17291.966666666664</v>
      </c>
      <c r="E10" s="35">
        <v>17243.833333333328</v>
      </c>
      <c r="F10" s="35">
        <v>17164.066666666666</v>
      </c>
      <c r="G10" s="35">
        <v>17115.933333333331</v>
      </c>
      <c r="H10" s="35">
        <v>17371.733333333326</v>
      </c>
      <c r="I10" s="35">
        <v>17419.866666666665</v>
      </c>
      <c r="J10" s="35">
        <v>17499.633333333324</v>
      </c>
      <c r="K10" s="37">
        <v>17340.099999999999</v>
      </c>
      <c r="L10" s="37">
        <v>17212.2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36761.15</v>
      </c>
      <c r="D11" s="40">
        <v>36821.449999999997</v>
      </c>
      <c r="E11" s="40">
        <v>36502.899999999994</v>
      </c>
      <c r="F11" s="40">
        <v>36244.649999999994</v>
      </c>
      <c r="G11" s="40">
        <v>35926.099999999991</v>
      </c>
      <c r="H11" s="40">
        <v>37079.699999999997</v>
      </c>
      <c r="I11" s="40">
        <v>37398.25</v>
      </c>
      <c r="J11" s="40">
        <v>37656.5</v>
      </c>
      <c r="K11" s="31">
        <v>37140</v>
      </c>
      <c r="L11" s="31">
        <v>36563.199999999997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2070.15</v>
      </c>
      <c r="D12" s="40">
        <v>2062.1333333333332</v>
      </c>
      <c r="E12" s="40">
        <v>2050.4166666666665</v>
      </c>
      <c r="F12" s="40">
        <v>2030.6833333333334</v>
      </c>
      <c r="G12" s="40">
        <v>2018.9666666666667</v>
      </c>
      <c r="H12" s="40">
        <v>2081.8666666666663</v>
      </c>
      <c r="I12" s="40">
        <v>2093.5833333333335</v>
      </c>
      <c r="J12" s="40">
        <v>2113.3166666666662</v>
      </c>
      <c r="K12" s="31">
        <v>2073.85</v>
      </c>
      <c r="L12" s="31">
        <v>2042.4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4830.7</v>
      </c>
      <c r="D13" s="40">
        <v>4816.3666666666659</v>
      </c>
      <c r="E13" s="40">
        <v>4797.2833333333319</v>
      </c>
      <c r="F13" s="40">
        <v>4763.8666666666659</v>
      </c>
      <c r="G13" s="40">
        <v>4744.7833333333319</v>
      </c>
      <c r="H13" s="40">
        <v>4849.7833333333319</v>
      </c>
      <c r="I13" s="40">
        <v>4868.8666666666659</v>
      </c>
      <c r="J13" s="40">
        <v>4902.2833333333319</v>
      </c>
      <c r="K13" s="31">
        <v>4835.45</v>
      </c>
      <c r="L13" s="31">
        <v>4782.95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34891.15</v>
      </c>
      <c r="D14" s="40">
        <v>34793.166666666664</v>
      </c>
      <c r="E14" s="40">
        <v>34588.633333333331</v>
      </c>
      <c r="F14" s="40">
        <v>34286.116666666669</v>
      </c>
      <c r="G14" s="40">
        <v>34081.583333333336</v>
      </c>
      <c r="H14" s="40">
        <v>35095.683333333327</v>
      </c>
      <c r="I14" s="40">
        <v>35300.216666666667</v>
      </c>
      <c r="J14" s="40">
        <v>35602.733333333323</v>
      </c>
      <c r="K14" s="31">
        <v>34997.699999999997</v>
      </c>
      <c r="L14" s="31">
        <v>34490.65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3720.8</v>
      </c>
      <c r="D15" s="40">
        <v>3707.2333333333336</v>
      </c>
      <c r="E15" s="40">
        <v>3689.8166666666671</v>
      </c>
      <c r="F15" s="40">
        <v>3658.8333333333335</v>
      </c>
      <c r="G15" s="40">
        <v>3641.416666666667</v>
      </c>
      <c r="H15" s="40">
        <v>3738.2166666666672</v>
      </c>
      <c r="I15" s="40">
        <v>3755.6333333333332</v>
      </c>
      <c r="J15" s="40">
        <v>3786.6166666666672</v>
      </c>
      <c r="K15" s="31">
        <v>3724.65</v>
      </c>
      <c r="L15" s="31">
        <v>3676.25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7733.8</v>
      </c>
      <c r="D16" s="40">
        <v>7728.2</v>
      </c>
      <c r="E16" s="40">
        <v>7685.25</v>
      </c>
      <c r="F16" s="40">
        <v>7636.7</v>
      </c>
      <c r="G16" s="40">
        <v>7593.75</v>
      </c>
      <c r="H16" s="40">
        <v>7776.75</v>
      </c>
      <c r="I16" s="40">
        <v>7819.6999999999989</v>
      </c>
      <c r="J16" s="40">
        <v>7868.25</v>
      </c>
      <c r="K16" s="31">
        <v>7771.15</v>
      </c>
      <c r="L16" s="31">
        <v>7679.65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2469</v>
      </c>
      <c r="D17" s="40">
        <v>2463.4333333333334</v>
      </c>
      <c r="E17" s="40">
        <v>2441.8666666666668</v>
      </c>
      <c r="F17" s="40">
        <v>2414.7333333333336</v>
      </c>
      <c r="G17" s="40">
        <v>2393.166666666667</v>
      </c>
      <c r="H17" s="40">
        <v>2490.5666666666666</v>
      </c>
      <c r="I17" s="40">
        <v>2512.1333333333332</v>
      </c>
      <c r="J17" s="40">
        <v>2539.2666666666664</v>
      </c>
      <c r="K17" s="31">
        <v>2485</v>
      </c>
      <c r="L17" s="31">
        <v>2436.3000000000002</v>
      </c>
      <c r="M17" s="31">
        <v>4.4425600000000003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1169.9000000000001</v>
      </c>
      <c r="D18" s="40">
        <v>1178.0166666666667</v>
      </c>
      <c r="E18" s="40">
        <v>1143.0333333333333</v>
      </c>
      <c r="F18" s="40">
        <v>1116.1666666666667</v>
      </c>
      <c r="G18" s="40">
        <v>1081.1833333333334</v>
      </c>
      <c r="H18" s="40">
        <v>1204.8833333333332</v>
      </c>
      <c r="I18" s="40">
        <v>1239.8666666666663</v>
      </c>
      <c r="J18" s="40">
        <v>1266.7333333333331</v>
      </c>
      <c r="K18" s="31">
        <v>1213</v>
      </c>
      <c r="L18" s="31">
        <v>1151.1500000000001</v>
      </c>
      <c r="M18" s="31">
        <v>37.008009999999999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913.3</v>
      </c>
      <c r="D19" s="40">
        <v>918.19999999999993</v>
      </c>
      <c r="E19" s="40">
        <v>905.39999999999986</v>
      </c>
      <c r="F19" s="40">
        <v>897.49999999999989</v>
      </c>
      <c r="G19" s="40">
        <v>884.69999999999982</v>
      </c>
      <c r="H19" s="40">
        <v>926.09999999999991</v>
      </c>
      <c r="I19" s="40">
        <v>938.89999999999986</v>
      </c>
      <c r="J19" s="40">
        <v>946.8</v>
      </c>
      <c r="K19" s="31">
        <v>931</v>
      </c>
      <c r="L19" s="31">
        <v>910.3</v>
      </c>
      <c r="M19" s="31">
        <v>7.3166000000000002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19850.8</v>
      </c>
      <c r="D20" s="40">
        <v>19917.600000000002</v>
      </c>
      <c r="E20" s="40">
        <v>19713.200000000004</v>
      </c>
      <c r="F20" s="40">
        <v>19575.600000000002</v>
      </c>
      <c r="G20" s="40">
        <v>19371.200000000004</v>
      </c>
      <c r="H20" s="40">
        <v>20055.200000000004</v>
      </c>
      <c r="I20" s="40">
        <v>20259.600000000006</v>
      </c>
      <c r="J20" s="40">
        <v>20397.200000000004</v>
      </c>
      <c r="K20" s="31">
        <v>20122</v>
      </c>
      <c r="L20" s="31">
        <v>19780</v>
      </c>
      <c r="M20" s="31">
        <v>0.10014000000000001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1565.55</v>
      </c>
      <c r="D21" s="40">
        <v>1566.1666666666667</v>
      </c>
      <c r="E21" s="40">
        <v>1550.9333333333334</v>
      </c>
      <c r="F21" s="40">
        <v>1536.3166666666666</v>
      </c>
      <c r="G21" s="40">
        <v>1521.0833333333333</v>
      </c>
      <c r="H21" s="40">
        <v>1580.7833333333335</v>
      </c>
      <c r="I21" s="40">
        <v>1596.0166666666667</v>
      </c>
      <c r="J21" s="40">
        <v>1610.6333333333337</v>
      </c>
      <c r="K21" s="31">
        <v>1581.4</v>
      </c>
      <c r="L21" s="31">
        <v>1551.55</v>
      </c>
      <c r="M21" s="31">
        <v>16.879989999999999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1081.3499999999999</v>
      </c>
      <c r="D22" s="40">
        <v>1080.0166666666667</v>
      </c>
      <c r="E22" s="40">
        <v>1062.5333333333333</v>
      </c>
      <c r="F22" s="40">
        <v>1043.7166666666667</v>
      </c>
      <c r="G22" s="40">
        <v>1026.2333333333333</v>
      </c>
      <c r="H22" s="40">
        <v>1098.8333333333333</v>
      </c>
      <c r="I22" s="40">
        <v>1116.3166666666664</v>
      </c>
      <c r="J22" s="40">
        <v>1135.1333333333332</v>
      </c>
      <c r="K22" s="31">
        <v>1097.5</v>
      </c>
      <c r="L22" s="31">
        <v>1061.2</v>
      </c>
      <c r="M22" s="31">
        <v>10.934699999999999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754.9</v>
      </c>
      <c r="D23" s="40">
        <v>754.06666666666661</v>
      </c>
      <c r="E23" s="40">
        <v>746.13333333333321</v>
      </c>
      <c r="F23" s="40">
        <v>737.36666666666656</v>
      </c>
      <c r="G23" s="40">
        <v>729.43333333333317</v>
      </c>
      <c r="H23" s="40">
        <v>762.83333333333326</v>
      </c>
      <c r="I23" s="40">
        <v>770.76666666666665</v>
      </c>
      <c r="J23" s="40">
        <v>779.5333333333333</v>
      </c>
      <c r="K23" s="31">
        <v>762</v>
      </c>
      <c r="L23" s="31">
        <v>745.3</v>
      </c>
      <c r="M23" s="31">
        <v>44.91254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1477.4</v>
      </c>
      <c r="D24" s="40">
        <v>1455.9833333333333</v>
      </c>
      <c r="E24" s="40">
        <v>1426.9666666666667</v>
      </c>
      <c r="F24" s="40">
        <v>1376.5333333333333</v>
      </c>
      <c r="G24" s="40">
        <v>1347.5166666666667</v>
      </c>
      <c r="H24" s="40">
        <v>1506.4166666666667</v>
      </c>
      <c r="I24" s="40">
        <v>1535.4333333333336</v>
      </c>
      <c r="J24" s="40">
        <v>1585.8666666666668</v>
      </c>
      <c r="K24" s="31">
        <v>1485</v>
      </c>
      <c r="L24" s="31">
        <v>1405.55</v>
      </c>
      <c r="M24" s="31">
        <v>3.36192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1750.5</v>
      </c>
      <c r="D25" s="40">
        <v>1698.8500000000001</v>
      </c>
      <c r="E25" s="40">
        <v>1641.9500000000003</v>
      </c>
      <c r="F25" s="40">
        <v>1533.4</v>
      </c>
      <c r="G25" s="40">
        <v>1476.5000000000002</v>
      </c>
      <c r="H25" s="40">
        <v>1807.4000000000003</v>
      </c>
      <c r="I25" s="40">
        <v>1864.3000000000004</v>
      </c>
      <c r="J25" s="40">
        <v>1972.8500000000004</v>
      </c>
      <c r="K25" s="31">
        <v>1755.75</v>
      </c>
      <c r="L25" s="31">
        <v>1590.3</v>
      </c>
      <c r="M25" s="31">
        <v>6.7764800000000003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106.05</v>
      </c>
      <c r="D26" s="40">
        <v>106.88333333333333</v>
      </c>
      <c r="E26" s="40">
        <v>104.96666666666665</v>
      </c>
      <c r="F26" s="40">
        <v>103.88333333333333</v>
      </c>
      <c r="G26" s="40">
        <v>101.96666666666665</v>
      </c>
      <c r="H26" s="40">
        <v>107.96666666666665</v>
      </c>
      <c r="I26" s="40">
        <v>109.88333333333334</v>
      </c>
      <c r="J26" s="40">
        <v>110.96666666666665</v>
      </c>
      <c r="K26" s="31">
        <v>108.8</v>
      </c>
      <c r="L26" s="31">
        <v>105.8</v>
      </c>
      <c r="M26" s="31">
        <v>23.848929999999999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219.4</v>
      </c>
      <c r="D27" s="40">
        <v>218.73333333333335</v>
      </c>
      <c r="E27" s="40">
        <v>215.51666666666671</v>
      </c>
      <c r="F27" s="40">
        <v>211.63333333333335</v>
      </c>
      <c r="G27" s="40">
        <v>208.41666666666671</v>
      </c>
      <c r="H27" s="40">
        <v>222.6166666666667</v>
      </c>
      <c r="I27" s="40">
        <v>225.83333333333334</v>
      </c>
      <c r="J27" s="40">
        <v>229.7166666666667</v>
      </c>
      <c r="K27" s="31">
        <v>221.95</v>
      </c>
      <c r="L27" s="31">
        <v>214.85</v>
      </c>
      <c r="M27" s="31">
        <v>35.15504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2213.65</v>
      </c>
      <c r="D28" s="40">
        <v>2214.4666666666667</v>
      </c>
      <c r="E28" s="40">
        <v>2201.0833333333335</v>
      </c>
      <c r="F28" s="40">
        <v>2188.5166666666669</v>
      </c>
      <c r="G28" s="40">
        <v>2175.1333333333337</v>
      </c>
      <c r="H28" s="40">
        <v>2227.0333333333333</v>
      </c>
      <c r="I28" s="40">
        <v>2240.4166666666665</v>
      </c>
      <c r="J28" s="40">
        <v>2252.9833333333331</v>
      </c>
      <c r="K28" s="31">
        <v>2227.85</v>
      </c>
      <c r="L28" s="31">
        <v>2201.9</v>
      </c>
      <c r="M28" s="31">
        <v>0.27827000000000002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774.75</v>
      </c>
      <c r="D29" s="40">
        <v>777.36666666666667</v>
      </c>
      <c r="E29" s="40">
        <v>764.88333333333333</v>
      </c>
      <c r="F29" s="40">
        <v>755.01666666666665</v>
      </c>
      <c r="G29" s="40">
        <v>742.5333333333333</v>
      </c>
      <c r="H29" s="40">
        <v>787.23333333333335</v>
      </c>
      <c r="I29" s="40">
        <v>799.7166666666667</v>
      </c>
      <c r="J29" s="40">
        <v>809.58333333333337</v>
      </c>
      <c r="K29" s="31">
        <v>789.85</v>
      </c>
      <c r="L29" s="31">
        <v>767.5</v>
      </c>
      <c r="M29" s="31">
        <v>4.3985599999999998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3834.9</v>
      </c>
      <c r="D30" s="40">
        <v>3856.6833333333329</v>
      </c>
      <c r="E30" s="40">
        <v>3789.4666666666658</v>
      </c>
      <c r="F30" s="40">
        <v>3744.0333333333328</v>
      </c>
      <c r="G30" s="40">
        <v>3676.8166666666657</v>
      </c>
      <c r="H30" s="40">
        <v>3902.1166666666659</v>
      </c>
      <c r="I30" s="40">
        <v>3969.333333333333</v>
      </c>
      <c r="J30" s="40">
        <v>4014.766666666666</v>
      </c>
      <c r="K30" s="31">
        <v>3923.9</v>
      </c>
      <c r="L30" s="31">
        <v>3811.25</v>
      </c>
      <c r="M30" s="31">
        <v>1.2486999999999999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721.65</v>
      </c>
      <c r="D31" s="40">
        <v>722.51666666666677</v>
      </c>
      <c r="E31" s="40">
        <v>717.38333333333355</v>
      </c>
      <c r="F31" s="40">
        <v>713.11666666666679</v>
      </c>
      <c r="G31" s="40">
        <v>707.98333333333358</v>
      </c>
      <c r="H31" s="40">
        <v>726.78333333333353</v>
      </c>
      <c r="I31" s="40">
        <v>731.91666666666674</v>
      </c>
      <c r="J31" s="40">
        <v>736.18333333333351</v>
      </c>
      <c r="K31" s="31">
        <v>727.65</v>
      </c>
      <c r="L31" s="31">
        <v>718.25</v>
      </c>
      <c r="M31" s="31">
        <v>10.74765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437.1</v>
      </c>
      <c r="D32" s="40">
        <v>433.48333333333335</v>
      </c>
      <c r="E32" s="40">
        <v>429.11666666666667</v>
      </c>
      <c r="F32" s="40">
        <v>421.13333333333333</v>
      </c>
      <c r="G32" s="40">
        <v>416.76666666666665</v>
      </c>
      <c r="H32" s="40">
        <v>441.4666666666667</v>
      </c>
      <c r="I32" s="40">
        <v>445.83333333333337</v>
      </c>
      <c r="J32" s="40">
        <v>453.81666666666672</v>
      </c>
      <c r="K32" s="31">
        <v>437.85</v>
      </c>
      <c r="L32" s="31">
        <v>425.5</v>
      </c>
      <c r="M32" s="31">
        <v>45.072119999999998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5014.55</v>
      </c>
      <c r="D33" s="40">
        <v>5018.2833333333338</v>
      </c>
      <c r="E33" s="40">
        <v>4963.2666666666673</v>
      </c>
      <c r="F33" s="40">
        <v>4911.9833333333336</v>
      </c>
      <c r="G33" s="40">
        <v>4856.9666666666672</v>
      </c>
      <c r="H33" s="40">
        <v>5069.5666666666675</v>
      </c>
      <c r="I33" s="40">
        <v>5124.5833333333339</v>
      </c>
      <c r="J33" s="40">
        <v>5175.8666666666677</v>
      </c>
      <c r="K33" s="31">
        <v>5073.3</v>
      </c>
      <c r="L33" s="31">
        <v>4967</v>
      </c>
      <c r="M33" s="31">
        <v>5.6796100000000003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223.05</v>
      </c>
      <c r="D34" s="40">
        <v>222.45000000000002</v>
      </c>
      <c r="E34" s="40">
        <v>220.40000000000003</v>
      </c>
      <c r="F34" s="40">
        <v>217.75000000000003</v>
      </c>
      <c r="G34" s="40">
        <v>215.70000000000005</v>
      </c>
      <c r="H34" s="40">
        <v>225.10000000000002</v>
      </c>
      <c r="I34" s="40">
        <v>227.15000000000003</v>
      </c>
      <c r="J34" s="40">
        <v>229.8</v>
      </c>
      <c r="K34" s="31">
        <v>224.5</v>
      </c>
      <c r="L34" s="31">
        <v>219.8</v>
      </c>
      <c r="M34" s="31">
        <v>22.176600000000001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120.6</v>
      </c>
      <c r="D35" s="40">
        <v>121.10000000000001</v>
      </c>
      <c r="E35" s="40">
        <v>119.20000000000002</v>
      </c>
      <c r="F35" s="40">
        <v>117.80000000000001</v>
      </c>
      <c r="G35" s="40">
        <v>115.90000000000002</v>
      </c>
      <c r="H35" s="40">
        <v>122.50000000000001</v>
      </c>
      <c r="I35" s="40">
        <v>124.40000000000002</v>
      </c>
      <c r="J35" s="40">
        <v>125.80000000000001</v>
      </c>
      <c r="K35" s="31">
        <v>123</v>
      </c>
      <c r="L35" s="31">
        <v>119.7</v>
      </c>
      <c r="M35" s="31">
        <v>319.62511000000001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3338.8</v>
      </c>
      <c r="D36" s="40">
        <v>3323.4166666666665</v>
      </c>
      <c r="E36" s="40">
        <v>3301.8833333333332</v>
      </c>
      <c r="F36" s="40">
        <v>3264.9666666666667</v>
      </c>
      <c r="G36" s="40">
        <v>3243.4333333333334</v>
      </c>
      <c r="H36" s="40">
        <v>3360.333333333333</v>
      </c>
      <c r="I36" s="40">
        <v>3381.8666666666668</v>
      </c>
      <c r="J36" s="40">
        <v>3418.7833333333328</v>
      </c>
      <c r="K36" s="31">
        <v>3344.95</v>
      </c>
      <c r="L36" s="31">
        <v>3286.5</v>
      </c>
      <c r="M36" s="31">
        <v>8.3203899999999997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757.9</v>
      </c>
      <c r="D37" s="40">
        <v>753.23333333333323</v>
      </c>
      <c r="E37" s="40">
        <v>746.56666666666649</v>
      </c>
      <c r="F37" s="40">
        <v>735.23333333333323</v>
      </c>
      <c r="G37" s="40">
        <v>728.56666666666649</v>
      </c>
      <c r="H37" s="40">
        <v>764.56666666666649</v>
      </c>
      <c r="I37" s="40">
        <v>771.23333333333323</v>
      </c>
      <c r="J37" s="40">
        <v>782.56666666666649</v>
      </c>
      <c r="K37" s="31">
        <v>759.9</v>
      </c>
      <c r="L37" s="31">
        <v>741.9</v>
      </c>
      <c r="M37" s="31">
        <v>26.500920000000001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3938.9</v>
      </c>
      <c r="D38" s="40">
        <v>3941.8833333333337</v>
      </c>
      <c r="E38" s="40">
        <v>3922.0666666666675</v>
      </c>
      <c r="F38" s="40">
        <v>3905.233333333334</v>
      </c>
      <c r="G38" s="40">
        <v>3885.4166666666679</v>
      </c>
      <c r="H38" s="40">
        <v>3958.7166666666672</v>
      </c>
      <c r="I38" s="40">
        <v>3978.5333333333338</v>
      </c>
      <c r="J38" s="40">
        <v>3995.3666666666668</v>
      </c>
      <c r="K38" s="31">
        <v>3961.7</v>
      </c>
      <c r="L38" s="31">
        <v>3925.05</v>
      </c>
      <c r="M38" s="31">
        <v>2.6298900000000001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798</v>
      </c>
      <c r="D39" s="40">
        <v>798.53333333333342</v>
      </c>
      <c r="E39" s="40">
        <v>787.16666666666686</v>
      </c>
      <c r="F39" s="40">
        <v>776.33333333333348</v>
      </c>
      <c r="G39" s="40">
        <v>764.96666666666692</v>
      </c>
      <c r="H39" s="40">
        <v>809.36666666666679</v>
      </c>
      <c r="I39" s="40">
        <v>820.73333333333335</v>
      </c>
      <c r="J39" s="40">
        <v>831.56666666666672</v>
      </c>
      <c r="K39" s="31">
        <v>809.9</v>
      </c>
      <c r="L39" s="31">
        <v>787.7</v>
      </c>
      <c r="M39" s="31">
        <v>75.097459999999998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3757.5</v>
      </c>
      <c r="D40" s="40">
        <v>3764</v>
      </c>
      <c r="E40" s="40">
        <v>3718.5</v>
      </c>
      <c r="F40" s="40">
        <v>3679.5</v>
      </c>
      <c r="G40" s="40">
        <v>3634</v>
      </c>
      <c r="H40" s="40">
        <v>3803</v>
      </c>
      <c r="I40" s="40">
        <v>3848.5</v>
      </c>
      <c r="J40" s="40">
        <v>3887.5</v>
      </c>
      <c r="K40" s="31">
        <v>3809.5</v>
      </c>
      <c r="L40" s="31">
        <v>3725</v>
      </c>
      <c r="M40" s="31">
        <v>7.4026899999999998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7523.4</v>
      </c>
      <c r="D41" s="40">
        <v>7513.3833333333341</v>
      </c>
      <c r="E41" s="40">
        <v>7471.7666666666682</v>
      </c>
      <c r="F41" s="40">
        <v>7420.1333333333341</v>
      </c>
      <c r="G41" s="40">
        <v>7378.5166666666682</v>
      </c>
      <c r="H41" s="40">
        <v>7565.0166666666682</v>
      </c>
      <c r="I41" s="40">
        <v>7606.633333333335</v>
      </c>
      <c r="J41" s="40">
        <v>7658.2666666666682</v>
      </c>
      <c r="K41" s="31">
        <v>7555</v>
      </c>
      <c r="L41" s="31">
        <v>7461.75</v>
      </c>
      <c r="M41" s="31">
        <v>8.8024699999999996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16734.349999999999</v>
      </c>
      <c r="D42" s="40">
        <v>16718.066666666666</v>
      </c>
      <c r="E42" s="40">
        <v>16576.283333333333</v>
      </c>
      <c r="F42" s="40">
        <v>16418.216666666667</v>
      </c>
      <c r="G42" s="40">
        <v>16276.433333333334</v>
      </c>
      <c r="H42" s="40">
        <v>16876.133333333331</v>
      </c>
      <c r="I42" s="40">
        <v>17017.916666666664</v>
      </c>
      <c r="J42" s="40">
        <v>17175.98333333333</v>
      </c>
      <c r="K42" s="31">
        <v>16859.849999999999</v>
      </c>
      <c r="L42" s="31">
        <v>16560</v>
      </c>
      <c r="M42" s="31">
        <v>2.4855499999999999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4353.45</v>
      </c>
      <c r="D43" s="40">
        <v>4339.7666666666664</v>
      </c>
      <c r="E43" s="40">
        <v>4283.7333333333327</v>
      </c>
      <c r="F43" s="40">
        <v>4214.0166666666664</v>
      </c>
      <c r="G43" s="40">
        <v>4157.9833333333327</v>
      </c>
      <c r="H43" s="40">
        <v>4409.4833333333327</v>
      </c>
      <c r="I43" s="40">
        <v>4465.5166666666655</v>
      </c>
      <c r="J43" s="40">
        <v>4535.2333333333327</v>
      </c>
      <c r="K43" s="31">
        <v>4395.8</v>
      </c>
      <c r="L43" s="31">
        <v>4270.05</v>
      </c>
      <c r="M43" s="31">
        <v>0.24929999999999999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2411.15</v>
      </c>
      <c r="D44" s="40">
        <v>2400.0833333333335</v>
      </c>
      <c r="E44" s="40">
        <v>2384.2166666666672</v>
      </c>
      <c r="F44" s="40">
        <v>2357.2833333333338</v>
      </c>
      <c r="G44" s="40">
        <v>2341.4166666666674</v>
      </c>
      <c r="H44" s="40">
        <v>2427.0166666666669</v>
      </c>
      <c r="I44" s="40">
        <v>2442.8833333333328</v>
      </c>
      <c r="J44" s="40">
        <v>2469.8166666666666</v>
      </c>
      <c r="K44" s="31">
        <v>2415.9499999999998</v>
      </c>
      <c r="L44" s="31">
        <v>2373.15</v>
      </c>
      <c r="M44" s="31">
        <v>2.82897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285.7</v>
      </c>
      <c r="D45" s="40">
        <v>285.56666666666666</v>
      </c>
      <c r="E45" s="40">
        <v>282.63333333333333</v>
      </c>
      <c r="F45" s="40">
        <v>279.56666666666666</v>
      </c>
      <c r="G45" s="40">
        <v>276.63333333333333</v>
      </c>
      <c r="H45" s="40">
        <v>288.63333333333333</v>
      </c>
      <c r="I45" s="40">
        <v>291.56666666666661</v>
      </c>
      <c r="J45" s="40">
        <v>294.63333333333333</v>
      </c>
      <c r="K45" s="31">
        <v>288.5</v>
      </c>
      <c r="L45" s="31">
        <v>282.5</v>
      </c>
      <c r="M45" s="31">
        <v>33.468339999999998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79.2</v>
      </c>
      <c r="D46" s="40">
        <v>79.25</v>
      </c>
      <c r="E46" s="40">
        <v>78.2</v>
      </c>
      <c r="F46" s="40">
        <v>77.2</v>
      </c>
      <c r="G46" s="40">
        <v>76.150000000000006</v>
      </c>
      <c r="H46" s="40">
        <v>80.25</v>
      </c>
      <c r="I46" s="40">
        <v>81.300000000000011</v>
      </c>
      <c r="J46" s="40">
        <v>82.3</v>
      </c>
      <c r="K46" s="31">
        <v>80.3</v>
      </c>
      <c r="L46" s="31">
        <v>78.25</v>
      </c>
      <c r="M46" s="31">
        <v>240.39114000000001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59.3</v>
      </c>
      <c r="D47" s="40">
        <v>59.983333333333327</v>
      </c>
      <c r="E47" s="40">
        <v>58.466666666666654</v>
      </c>
      <c r="F47" s="40">
        <v>57.633333333333326</v>
      </c>
      <c r="G47" s="40">
        <v>56.116666666666653</v>
      </c>
      <c r="H47" s="40">
        <v>60.816666666666656</v>
      </c>
      <c r="I47" s="40">
        <v>62.333333333333321</v>
      </c>
      <c r="J47" s="40">
        <v>63.166666666666657</v>
      </c>
      <c r="K47" s="31">
        <v>61.5</v>
      </c>
      <c r="L47" s="31">
        <v>59.15</v>
      </c>
      <c r="M47" s="31">
        <v>109.83099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1772.5</v>
      </c>
      <c r="D48" s="40">
        <v>1780.3</v>
      </c>
      <c r="E48" s="40">
        <v>1757.1999999999998</v>
      </c>
      <c r="F48" s="40">
        <v>1741.8999999999999</v>
      </c>
      <c r="G48" s="40">
        <v>1718.7999999999997</v>
      </c>
      <c r="H48" s="40">
        <v>1795.6</v>
      </c>
      <c r="I48" s="40">
        <v>1818.6999999999998</v>
      </c>
      <c r="J48" s="40">
        <v>1834</v>
      </c>
      <c r="K48" s="31">
        <v>1803.4</v>
      </c>
      <c r="L48" s="31">
        <v>1765</v>
      </c>
      <c r="M48" s="31">
        <v>2.1955399999999998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831.35</v>
      </c>
      <c r="D49" s="40">
        <v>831.63333333333333</v>
      </c>
      <c r="E49" s="40">
        <v>824.36666666666667</v>
      </c>
      <c r="F49" s="40">
        <v>817.38333333333333</v>
      </c>
      <c r="G49" s="40">
        <v>810.11666666666667</v>
      </c>
      <c r="H49" s="40">
        <v>838.61666666666667</v>
      </c>
      <c r="I49" s="40">
        <v>845.88333333333333</v>
      </c>
      <c r="J49" s="40">
        <v>852.86666666666667</v>
      </c>
      <c r="K49" s="31">
        <v>838.9</v>
      </c>
      <c r="L49" s="31">
        <v>824.65</v>
      </c>
      <c r="M49" s="31">
        <v>6.3185099999999998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198.6</v>
      </c>
      <c r="D50" s="40">
        <v>196.23333333333335</v>
      </c>
      <c r="E50" s="40">
        <v>192.91666666666669</v>
      </c>
      <c r="F50" s="40">
        <v>187.23333333333335</v>
      </c>
      <c r="G50" s="40">
        <v>183.91666666666669</v>
      </c>
      <c r="H50" s="40">
        <v>201.91666666666669</v>
      </c>
      <c r="I50" s="40">
        <v>205.23333333333335</v>
      </c>
      <c r="J50" s="40">
        <v>210.91666666666669</v>
      </c>
      <c r="K50" s="31">
        <v>199.55</v>
      </c>
      <c r="L50" s="31">
        <v>190.55</v>
      </c>
      <c r="M50" s="31">
        <v>173.90219999999999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791.3</v>
      </c>
      <c r="D51" s="40">
        <v>796.01666666666677</v>
      </c>
      <c r="E51" s="40">
        <v>780.58333333333348</v>
      </c>
      <c r="F51" s="40">
        <v>769.86666666666667</v>
      </c>
      <c r="G51" s="40">
        <v>754.43333333333339</v>
      </c>
      <c r="H51" s="40">
        <v>806.73333333333358</v>
      </c>
      <c r="I51" s="40">
        <v>822.16666666666674</v>
      </c>
      <c r="J51" s="40">
        <v>832.88333333333367</v>
      </c>
      <c r="K51" s="31">
        <v>811.45</v>
      </c>
      <c r="L51" s="31">
        <v>785.3</v>
      </c>
      <c r="M51" s="31">
        <v>38.963729999999998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55.45</v>
      </c>
      <c r="D52" s="40">
        <v>55.216666666666669</v>
      </c>
      <c r="E52" s="40">
        <v>54.233333333333334</v>
      </c>
      <c r="F52" s="40">
        <v>53.016666666666666</v>
      </c>
      <c r="G52" s="40">
        <v>52.033333333333331</v>
      </c>
      <c r="H52" s="40">
        <v>56.433333333333337</v>
      </c>
      <c r="I52" s="40">
        <v>57.416666666666671</v>
      </c>
      <c r="J52" s="40">
        <v>58.63333333333334</v>
      </c>
      <c r="K52" s="31">
        <v>56.2</v>
      </c>
      <c r="L52" s="31">
        <v>54</v>
      </c>
      <c r="M52" s="31">
        <v>413.79799000000003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491.3</v>
      </c>
      <c r="D53" s="40">
        <v>488.5</v>
      </c>
      <c r="E53" s="40">
        <v>483</v>
      </c>
      <c r="F53" s="40">
        <v>474.7</v>
      </c>
      <c r="G53" s="40">
        <v>469.2</v>
      </c>
      <c r="H53" s="40">
        <v>496.8</v>
      </c>
      <c r="I53" s="40">
        <v>502.3</v>
      </c>
      <c r="J53" s="40">
        <v>510.6</v>
      </c>
      <c r="K53" s="31">
        <v>494</v>
      </c>
      <c r="L53" s="31">
        <v>480.2</v>
      </c>
      <c r="M53" s="31">
        <v>81.860349999999997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658.45</v>
      </c>
      <c r="D54" s="40">
        <v>660.68333333333339</v>
      </c>
      <c r="E54" s="40">
        <v>651.76666666666677</v>
      </c>
      <c r="F54" s="40">
        <v>645.08333333333337</v>
      </c>
      <c r="G54" s="40">
        <v>636.16666666666674</v>
      </c>
      <c r="H54" s="40">
        <v>667.36666666666679</v>
      </c>
      <c r="I54" s="40">
        <v>676.2833333333333</v>
      </c>
      <c r="J54" s="40">
        <v>682.96666666666681</v>
      </c>
      <c r="K54" s="31">
        <v>669.6</v>
      </c>
      <c r="L54" s="31">
        <v>654</v>
      </c>
      <c r="M54" s="31">
        <v>77.743499999999997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363.5</v>
      </c>
      <c r="D55" s="40">
        <v>362.23333333333335</v>
      </c>
      <c r="E55" s="40">
        <v>358.76666666666671</v>
      </c>
      <c r="F55" s="40">
        <v>354.03333333333336</v>
      </c>
      <c r="G55" s="40">
        <v>350.56666666666672</v>
      </c>
      <c r="H55" s="40">
        <v>366.9666666666667</v>
      </c>
      <c r="I55" s="40">
        <v>370.43333333333339</v>
      </c>
      <c r="J55" s="40">
        <v>375.16666666666669</v>
      </c>
      <c r="K55" s="31">
        <v>365.7</v>
      </c>
      <c r="L55" s="31">
        <v>357.5</v>
      </c>
      <c r="M55" s="31">
        <v>21.709980000000002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1219.1500000000001</v>
      </c>
      <c r="D56" s="40">
        <v>1223.25</v>
      </c>
      <c r="E56" s="40">
        <v>1210.9000000000001</v>
      </c>
      <c r="F56" s="40">
        <v>1202.6500000000001</v>
      </c>
      <c r="G56" s="40">
        <v>1190.3000000000002</v>
      </c>
      <c r="H56" s="40">
        <v>1231.5</v>
      </c>
      <c r="I56" s="40">
        <v>1243.8499999999999</v>
      </c>
      <c r="J56" s="40">
        <v>1252.0999999999999</v>
      </c>
      <c r="K56" s="31">
        <v>1235.5999999999999</v>
      </c>
      <c r="L56" s="31">
        <v>1215</v>
      </c>
      <c r="M56" s="31">
        <v>0.90354999999999996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14310.4</v>
      </c>
      <c r="D57" s="40">
        <v>14254.5</v>
      </c>
      <c r="E57" s="40">
        <v>14165</v>
      </c>
      <c r="F57" s="40">
        <v>14019.6</v>
      </c>
      <c r="G57" s="40">
        <v>13930.1</v>
      </c>
      <c r="H57" s="40">
        <v>14399.9</v>
      </c>
      <c r="I57" s="40">
        <v>14489.4</v>
      </c>
      <c r="J57" s="40">
        <v>14634.8</v>
      </c>
      <c r="K57" s="31">
        <v>14344</v>
      </c>
      <c r="L57" s="31">
        <v>14109.1</v>
      </c>
      <c r="M57" s="31">
        <v>0.37459999999999999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4124.2</v>
      </c>
      <c r="D58" s="40">
        <v>4110.6833333333334</v>
      </c>
      <c r="E58" s="40">
        <v>4086.666666666667</v>
      </c>
      <c r="F58" s="40">
        <v>4049.1333333333337</v>
      </c>
      <c r="G58" s="40">
        <v>4025.1166666666672</v>
      </c>
      <c r="H58" s="40">
        <v>4148.2166666666672</v>
      </c>
      <c r="I58" s="40">
        <v>4172.2333333333336</v>
      </c>
      <c r="J58" s="40">
        <v>4209.7666666666664</v>
      </c>
      <c r="K58" s="31">
        <v>4134.7</v>
      </c>
      <c r="L58" s="31">
        <v>4073.15</v>
      </c>
      <c r="M58" s="31">
        <v>4.2637700000000001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829.4</v>
      </c>
      <c r="D59" s="40">
        <v>827.5</v>
      </c>
      <c r="E59" s="40">
        <v>819</v>
      </c>
      <c r="F59" s="40">
        <v>808.6</v>
      </c>
      <c r="G59" s="40">
        <v>800.1</v>
      </c>
      <c r="H59" s="40">
        <v>837.9</v>
      </c>
      <c r="I59" s="40">
        <v>846.4</v>
      </c>
      <c r="J59" s="40">
        <v>856.8</v>
      </c>
      <c r="K59" s="31">
        <v>836</v>
      </c>
      <c r="L59" s="31">
        <v>817.1</v>
      </c>
      <c r="M59" s="31">
        <v>5.1490799999999997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555.65</v>
      </c>
      <c r="D60" s="40">
        <v>556.15</v>
      </c>
      <c r="E60" s="40">
        <v>552.5</v>
      </c>
      <c r="F60" s="40">
        <v>549.35</v>
      </c>
      <c r="G60" s="40">
        <v>545.70000000000005</v>
      </c>
      <c r="H60" s="40">
        <v>559.29999999999995</v>
      </c>
      <c r="I60" s="40">
        <v>562.94999999999982</v>
      </c>
      <c r="J60" s="40">
        <v>566.09999999999991</v>
      </c>
      <c r="K60" s="31">
        <v>559.79999999999995</v>
      </c>
      <c r="L60" s="31">
        <v>553</v>
      </c>
      <c r="M60" s="31">
        <v>14.336919999999999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160.69999999999999</v>
      </c>
      <c r="D61" s="40">
        <v>161.08333333333334</v>
      </c>
      <c r="E61" s="40">
        <v>158.7166666666667</v>
      </c>
      <c r="F61" s="40">
        <v>156.73333333333335</v>
      </c>
      <c r="G61" s="40">
        <v>154.3666666666667</v>
      </c>
      <c r="H61" s="40">
        <v>163.06666666666669</v>
      </c>
      <c r="I61" s="40">
        <v>165.43333333333331</v>
      </c>
      <c r="J61" s="40">
        <v>167.41666666666669</v>
      </c>
      <c r="K61" s="31">
        <v>163.44999999999999</v>
      </c>
      <c r="L61" s="31">
        <v>159.1</v>
      </c>
      <c r="M61" s="31">
        <v>191.59144000000001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136.05000000000001</v>
      </c>
      <c r="D62" s="40">
        <v>135.6</v>
      </c>
      <c r="E62" s="40">
        <v>134</v>
      </c>
      <c r="F62" s="40">
        <v>131.95000000000002</v>
      </c>
      <c r="G62" s="40">
        <v>130.35000000000002</v>
      </c>
      <c r="H62" s="40">
        <v>137.64999999999998</v>
      </c>
      <c r="I62" s="40">
        <v>139.24999999999994</v>
      </c>
      <c r="J62" s="40">
        <v>141.29999999999995</v>
      </c>
      <c r="K62" s="31">
        <v>137.19999999999999</v>
      </c>
      <c r="L62" s="31">
        <v>133.55000000000001</v>
      </c>
      <c r="M62" s="31">
        <v>6.6127500000000001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571.45000000000005</v>
      </c>
      <c r="D63" s="40">
        <v>579.35</v>
      </c>
      <c r="E63" s="40">
        <v>560.1</v>
      </c>
      <c r="F63" s="40">
        <v>548.75</v>
      </c>
      <c r="G63" s="40">
        <v>529.5</v>
      </c>
      <c r="H63" s="40">
        <v>590.70000000000005</v>
      </c>
      <c r="I63" s="40">
        <v>609.95000000000005</v>
      </c>
      <c r="J63" s="40">
        <v>621.30000000000007</v>
      </c>
      <c r="K63" s="31">
        <v>598.6</v>
      </c>
      <c r="L63" s="31">
        <v>568</v>
      </c>
      <c r="M63" s="31">
        <v>26.31645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941.1</v>
      </c>
      <c r="D64" s="40">
        <v>944.91666666666663</v>
      </c>
      <c r="E64" s="40">
        <v>926.83333333333326</v>
      </c>
      <c r="F64" s="40">
        <v>912.56666666666661</v>
      </c>
      <c r="G64" s="40">
        <v>894.48333333333323</v>
      </c>
      <c r="H64" s="40">
        <v>959.18333333333328</v>
      </c>
      <c r="I64" s="40">
        <v>977.26666666666654</v>
      </c>
      <c r="J64" s="40">
        <v>991.5333333333333</v>
      </c>
      <c r="K64" s="31">
        <v>963</v>
      </c>
      <c r="L64" s="31">
        <v>930.65</v>
      </c>
      <c r="M64" s="31">
        <v>31.105830000000001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154.19999999999999</v>
      </c>
      <c r="D65" s="40">
        <v>154.96666666666667</v>
      </c>
      <c r="E65" s="40">
        <v>151.98333333333335</v>
      </c>
      <c r="F65" s="40">
        <v>149.76666666666668</v>
      </c>
      <c r="G65" s="40">
        <v>146.78333333333336</v>
      </c>
      <c r="H65" s="40">
        <v>157.18333333333334</v>
      </c>
      <c r="I65" s="40">
        <v>160.16666666666663</v>
      </c>
      <c r="J65" s="40">
        <v>162.38333333333333</v>
      </c>
      <c r="K65" s="31">
        <v>157.94999999999999</v>
      </c>
      <c r="L65" s="31">
        <v>152.75</v>
      </c>
      <c r="M65" s="31">
        <v>21.177659999999999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146.35</v>
      </c>
      <c r="D66" s="40">
        <v>145.08333333333334</v>
      </c>
      <c r="E66" s="40">
        <v>143.01666666666668</v>
      </c>
      <c r="F66" s="40">
        <v>139.68333333333334</v>
      </c>
      <c r="G66" s="40">
        <v>137.61666666666667</v>
      </c>
      <c r="H66" s="40">
        <v>148.41666666666669</v>
      </c>
      <c r="I66" s="40">
        <v>150.48333333333335</v>
      </c>
      <c r="J66" s="40">
        <v>153.81666666666669</v>
      </c>
      <c r="K66" s="31">
        <v>147.15</v>
      </c>
      <c r="L66" s="31">
        <v>141.75</v>
      </c>
      <c r="M66" s="31">
        <v>127.34022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5243.25</v>
      </c>
      <c r="D67" s="40">
        <v>5229</v>
      </c>
      <c r="E67" s="40">
        <v>5145.05</v>
      </c>
      <c r="F67" s="40">
        <v>5046.8500000000004</v>
      </c>
      <c r="G67" s="40">
        <v>4962.9000000000005</v>
      </c>
      <c r="H67" s="40">
        <v>5327.2</v>
      </c>
      <c r="I67" s="40">
        <v>5411.1500000000005</v>
      </c>
      <c r="J67" s="40">
        <v>5509.3499999999995</v>
      </c>
      <c r="K67" s="31">
        <v>5312.95</v>
      </c>
      <c r="L67" s="31">
        <v>5130.8</v>
      </c>
      <c r="M67" s="31">
        <v>6.2096900000000002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1724.5</v>
      </c>
      <c r="D68" s="40">
        <v>1732.3</v>
      </c>
      <c r="E68" s="40">
        <v>1711.1999999999998</v>
      </c>
      <c r="F68" s="40">
        <v>1697.8999999999999</v>
      </c>
      <c r="G68" s="40">
        <v>1676.7999999999997</v>
      </c>
      <c r="H68" s="40">
        <v>1745.6</v>
      </c>
      <c r="I68" s="40">
        <v>1766.6999999999998</v>
      </c>
      <c r="J68" s="40">
        <v>1780</v>
      </c>
      <c r="K68" s="31">
        <v>1753.4</v>
      </c>
      <c r="L68" s="31">
        <v>1719</v>
      </c>
      <c r="M68" s="31">
        <v>6.1630000000000003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727.25</v>
      </c>
      <c r="D69" s="40">
        <v>731.94999999999993</v>
      </c>
      <c r="E69" s="40">
        <v>718.89999999999986</v>
      </c>
      <c r="F69" s="40">
        <v>710.55</v>
      </c>
      <c r="G69" s="40">
        <v>697.49999999999989</v>
      </c>
      <c r="H69" s="40">
        <v>740.29999999999984</v>
      </c>
      <c r="I69" s="40">
        <v>753.3499999999998</v>
      </c>
      <c r="J69" s="40">
        <v>761.69999999999982</v>
      </c>
      <c r="K69" s="31">
        <v>745</v>
      </c>
      <c r="L69" s="31">
        <v>723.6</v>
      </c>
      <c r="M69" s="31">
        <v>31.61373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799.25</v>
      </c>
      <c r="D70" s="40">
        <v>799.68333333333339</v>
      </c>
      <c r="E70" s="40">
        <v>791.11666666666679</v>
      </c>
      <c r="F70" s="40">
        <v>782.98333333333335</v>
      </c>
      <c r="G70" s="40">
        <v>774.41666666666674</v>
      </c>
      <c r="H70" s="40">
        <v>807.81666666666683</v>
      </c>
      <c r="I70" s="40">
        <v>816.38333333333344</v>
      </c>
      <c r="J70" s="40">
        <v>824.51666666666688</v>
      </c>
      <c r="K70" s="31">
        <v>808.25</v>
      </c>
      <c r="L70" s="31">
        <v>791.55</v>
      </c>
      <c r="M70" s="31">
        <v>3.9059900000000001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472.85</v>
      </c>
      <c r="D71" s="40">
        <v>477.13333333333338</v>
      </c>
      <c r="E71" s="40">
        <v>466.71666666666675</v>
      </c>
      <c r="F71" s="40">
        <v>460.58333333333337</v>
      </c>
      <c r="G71" s="40">
        <v>450.16666666666674</v>
      </c>
      <c r="H71" s="40">
        <v>483.26666666666677</v>
      </c>
      <c r="I71" s="40">
        <v>493.68333333333339</v>
      </c>
      <c r="J71" s="40">
        <v>499.81666666666678</v>
      </c>
      <c r="K71" s="31">
        <v>487.55</v>
      </c>
      <c r="L71" s="31">
        <v>471</v>
      </c>
      <c r="M71" s="31">
        <v>9.32043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1025.95</v>
      </c>
      <c r="D72" s="40">
        <v>1031.0000000000002</v>
      </c>
      <c r="E72" s="40">
        <v>1012.6000000000004</v>
      </c>
      <c r="F72" s="40">
        <v>999.25000000000011</v>
      </c>
      <c r="G72" s="40">
        <v>980.85000000000025</v>
      </c>
      <c r="H72" s="40">
        <v>1044.3500000000004</v>
      </c>
      <c r="I72" s="40">
        <v>1062.7500000000005</v>
      </c>
      <c r="J72" s="40">
        <v>1076.1000000000006</v>
      </c>
      <c r="K72" s="31">
        <v>1049.4000000000001</v>
      </c>
      <c r="L72" s="31">
        <v>1017.65</v>
      </c>
      <c r="M72" s="31">
        <v>9.2388600000000007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343.7</v>
      </c>
      <c r="D73" s="40">
        <v>342.89999999999992</v>
      </c>
      <c r="E73" s="40">
        <v>339.19999999999982</v>
      </c>
      <c r="F73" s="40">
        <v>334.69999999999987</v>
      </c>
      <c r="G73" s="40">
        <v>330.99999999999977</v>
      </c>
      <c r="H73" s="40">
        <v>347.39999999999986</v>
      </c>
      <c r="I73" s="40">
        <v>351.1</v>
      </c>
      <c r="J73" s="40">
        <v>355.59999999999991</v>
      </c>
      <c r="K73" s="31">
        <v>346.6</v>
      </c>
      <c r="L73" s="31">
        <v>338.4</v>
      </c>
      <c r="M73" s="31">
        <v>101.90223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641.25</v>
      </c>
      <c r="D74" s="40">
        <v>639.75</v>
      </c>
      <c r="E74" s="40">
        <v>635.5</v>
      </c>
      <c r="F74" s="40">
        <v>629.75</v>
      </c>
      <c r="G74" s="40">
        <v>625.5</v>
      </c>
      <c r="H74" s="40">
        <v>645.5</v>
      </c>
      <c r="I74" s="40">
        <v>649.75</v>
      </c>
      <c r="J74" s="40">
        <v>655.5</v>
      </c>
      <c r="K74" s="31">
        <v>644</v>
      </c>
      <c r="L74" s="31">
        <v>634</v>
      </c>
      <c r="M74" s="31">
        <v>16.762630000000001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2229.4</v>
      </c>
      <c r="D75" s="40">
        <v>2229.5500000000002</v>
      </c>
      <c r="E75" s="40">
        <v>2200.1500000000005</v>
      </c>
      <c r="F75" s="40">
        <v>2170.9000000000005</v>
      </c>
      <c r="G75" s="40">
        <v>2141.5000000000009</v>
      </c>
      <c r="H75" s="40">
        <v>2258.8000000000002</v>
      </c>
      <c r="I75" s="40">
        <v>2288.1999999999998</v>
      </c>
      <c r="J75" s="40">
        <v>2317.4499999999998</v>
      </c>
      <c r="K75" s="31">
        <v>2258.9499999999998</v>
      </c>
      <c r="L75" s="31">
        <v>2200.3000000000002</v>
      </c>
      <c r="M75" s="31">
        <v>2.8799100000000002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2348.6999999999998</v>
      </c>
      <c r="D76" s="40">
        <v>2353.8666666666668</v>
      </c>
      <c r="E76" s="40">
        <v>2302.7333333333336</v>
      </c>
      <c r="F76" s="40">
        <v>2256.7666666666669</v>
      </c>
      <c r="G76" s="40">
        <v>2205.6333333333337</v>
      </c>
      <c r="H76" s="40">
        <v>2399.8333333333335</v>
      </c>
      <c r="I76" s="40">
        <v>2450.9666666666667</v>
      </c>
      <c r="J76" s="40">
        <v>2496.9333333333334</v>
      </c>
      <c r="K76" s="31">
        <v>2405</v>
      </c>
      <c r="L76" s="31">
        <v>2307.9</v>
      </c>
      <c r="M76" s="31">
        <v>11.9939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203.05</v>
      </c>
      <c r="D77" s="40">
        <v>202.9</v>
      </c>
      <c r="E77" s="40">
        <v>194.8</v>
      </c>
      <c r="F77" s="40">
        <v>186.55</v>
      </c>
      <c r="G77" s="40">
        <v>178.45000000000002</v>
      </c>
      <c r="H77" s="40">
        <v>211.15</v>
      </c>
      <c r="I77" s="40">
        <v>219.24999999999997</v>
      </c>
      <c r="J77" s="40">
        <v>227.5</v>
      </c>
      <c r="K77" s="31">
        <v>211</v>
      </c>
      <c r="L77" s="31">
        <v>194.65</v>
      </c>
      <c r="M77" s="31">
        <v>26.83738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5208.3</v>
      </c>
      <c r="D78" s="40">
        <v>5203.0666666666666</v>
      </c>
      <c r="E78" s="40">
        <v>5141.583333333333</v>
      </c>
      <c r="F78" s="40">
        <v>5074.8666666666668</v>
      </c>
      <c r="G78" s="40">
        <v>5013.3833333333332</v>
      </c>
      <c r="H78" s="40">
        <v>5269.7833333333328</v>
      </c>
      <c r="I78" s="40">
        <v>5331.2666666666664</v>
      </c>
      <c r="J78" s="40">
        <v>5397.9833333333327</v>
      </c>
      <c r="K78" s="31">
        <v>5264.55</v>
      </c>
      <c r="L78" s="31">
        <v>5136.3500000000004</v>
      </c>
      <c r="M78" s="31">
        <v>5.4701000000000004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4240.2</v>
      </c>
      <c r="D79" s="40">
        <v>4266.2666666666664</v>
      </c>
      <c r="E79" s="40">
        <v>4195.333333333333</v>
      </c>
      <c r="F79" s="40">
        <v>4150.4666666666662</v>
      </c>
      <c r="G79" s="40">
        <v>4079.5333333333328</v>
      </c>
      <c r="H79" s="40">
        <v>4311.1333333333332</v>
      </c>
      <c r="I79" s="40">
        <v>4382.0666666666675</v>
      </c>
      <c r="J79" s="40">
        <v>4426.9333333333334</v>
      </c>
      <c r="K79" s="31">
        <v>4337.2</v>
      </c>
      <c r="L79" s="31">
        <v>4221.3999999999996</v>
      </c>
      <c r="M79" s="31">
        <v>3.11469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4093.95</v>
      </c>
      <c r="D80" s="40">
        <v>4126.25</v>
      </c>
      <c r="E80" s="40">
        <v>4037.7</v>
      </c>
      <c r="F80" s="40">
        <v>3981.45</v>
      </c>
      <c r="G80" s="40">
        <v>3892.8999999999996</v>
      </c>
      <c r="H80" s="40">
        <v>4182.5</v>
      </c>
      <c r="I80" s="40">
        <v>4271.0499999999993</v>
      </c>
      <c r="J80" s="40">
        <v>4327.3</v>
      </c>
      <c r="K80" s="31">
        <v>4214.8</v>
      </c>
      <c r="L80" s="31">
        <v>4070</v>
      </c>
      <c r="M80" s="31">
        <v>2.4321199999999998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4898.55</v>
      </c>
      <c r="D81" s="40">
        <v>4890.0333333333328</v>
      </c>
      <c r="E81" s="40">
        <v>4870.8166666666657</v>
      </c>
      <c r="F81" s="40">
        <v>4843.083333333333</v>
      </c>
      <c r="G81" s="40">
        <v>4823.8666666666659</v>
      </c>
      <c r="H81" s="40">
        <v>4917.7666666666655</v>
      </c>
      <c r="I81" s="40">
        <v>4936.9833333333327</v>
      </c>
      <c r="J81" s="40">
        <v>4964.7166666666653</v>
      </c>
      <c r="K81" s="31">
        <v>4909.25</v>
      </c>
      <c r="L81" s="31">
        <v>4862.3</v>
      </c>
      <c r="M81" s="31">
        <v>4.3131500000000003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2802.6</v>
      </c>
      <c r="D82" s="40">
        <v>2790.8666666666668</v>
      </c>
      <c r="E82" s="40">
        <v>2724.7333333333336</v>
      </c>
      <c r="F82" s="40">
        <v>2646.8666666666668</v>
      </c>
      <c r="G82" s="40">
        <v>2580.7333333333336</v>
      </c>
      <c r="H82" s="40">
        <v>2868.7333333333336</v>
      </c>
      <c r="I82" s="40">
        <v>2934.8666666666668</v>
      </c>
      <c r="J82" s="40">
        <v>3012.7333333333336</v>
      </c>
      <c r="K82" s="31">
        <v>2857</v>
      </c>
      <c r="L82" s="31">
        <v>2713</v>
      </c>
      <c r="M82" s="31">
        <v>23.058900000000001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605.65</v>
      </c>
      <c r="D83" s="40">
        <v>604.73333333333335</v>
      </c>
      <c r="E83" s="40">
        <v>599.4666666666667</v>
      </c>
      <c r="F83" s="40">
        <v>593.2833333333333</v>
      </c>
      <c r="G83" s="40">
        <v>588.01666666666665</v>
      </c>
      <c r="H83" s="40">
        <v>610.91666666666674</v>
      </c>
      <c r="I83" s="40">
        <v>616.18333333333339</v>
      </c>
      <c r="J83" s="40">
        <v>622.36666666666679</v>
      </c>
      <c r="K83" s="31">
        <v>610</v>
      </c>
      <c r="L83" s="31">
        <v>598.54999999999995</v>
      </c>
      <c r="M83" s="31">
        <v>5.0956599999999996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1612.1</v>
      </c>
      <c r="D84" s="40">
        <v>1624.5333333333335</v>
      </c>
      <c r="E84" s="40">
        <v>1593.5666666666671</v>
      </c>
      <c r="F84" s="40">
        <v>1575.0333333333335</v>
      </c>
      <c r="G84" s="40">
        <v>1544.0666666666671</v>
      </c>
      <c r="H84" s="40">
        <v>1643.0666666666671</v>
      </c>
      <c r="I84" s="40">
        <v>1674.0333333333338</v>
      </c>
      <c r="J84" s="40">
        <v>1692.5666666666671</v>
      </c>
      <c r="K84" s="31">
        <v>1655.5</v>
      </c>
      <c r="L84" s="31">
        <v>1606</v>
      </c>
      <c r="M84" s="31">
        <v>0.69133999999999995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1321.7</v>
      </c>
      <c r="D85" s="40">
        <v>1315.8666666666666</v>
      </c>
      <c r="E85" s="40">
        <v>1300.7333333333331</v>
      </c>
      <c r="F85" s="40">
        <v>1279.7666666666667</v>
      </c>
      <c r="G85" s="40">
        <v>1264.6333333333332</v>
      </c>
      <c r="H85" s="40">
        <v>1336.833333333333</v>
      </c>
      <c r="I85" s="40">
        <v>1351.9666666666667</v>
      </c>
      <c r="J85" s="40">
        <v>1372.9333333333329</v>
      </c>
      <c r="K85" s="31">
        <v>1331</v>
      </c>
      <c r="L85" s="31">
        <v>1294.9000000000001</v>
      </c>
      <c r="M85" s="31">
        <v>11.55242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189.65</v>
      </c>
      <c r="D86" s="40">
        <v>193.98333333333335</v>
      </c>
      <c r="E86" s="40">
        <v>183.06666666666669</v>
      </c>
      <c r="F86" s="40">
        <v>176.48333333333335</v>
      </c>
      <c r="G86" s="40">
        <v>165.56666666666669</v>
      </c>
      <c r="H86" s="40">
        <v>200.56666666666669</v>
      </c>
      <c r="I86" s="40">
        <v>211.48333333333332</v>
      </c>
      <c r="J86" s="40">
        <v>218.06666666666669</v>
      </c>
      <c r="K86" s="31">
        <v>204.9</v>
      </c>
      <c r="L86" s="31">
        <v>187.4</v>
      </c>
      <c r="M86" s="31">
        <v>698.16375000000005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82.85</v>
      </c>
      <c r="D87" s="40">
        <v>83.13333333333334</v>
      </c>
      <c r="E87" s="40">
        <v>81.816666666666677</v>
      </c>
      <c r="F87" s="40">
        <v>80.783333333333331</v>
      </c>
      <c r="G87" s="40">
        <v>79.466666666666669</v>
      </c>
      <c r="H87" s="40">
        <v>84.166666666666686</v>
      </c>
      <c r="I87" s="40">
        <v>85.483333333333348</v>
      </c>
      <c r="J87" s="40">
        <v>86.516666666666694</v>
      </c>
      <c r="K87" s="31">
        <v>84.45</v>
      </c>
      <c r="L87" s="31">
        <v>82.1</v>
      </c>
      <c r="M87" s="31">
        <v>117.035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287.3</v>
      </c>
      <c r="D88" s="40">
        <v>284.86666666666673</v>
      </c>
      <c r="E88" s="40">
        <v>280.88333333333344</v>
      </c>
      <c r="F88" s="40">
        <v>274.4666666666667</v>
      </c>
      <c r="G88" s="40">
        <v>270.48333333333341</v>
      </c>
      <c r="H88" s="40">
        <v>291.28333333333347</v>
      </c>
      <c r="I88" s="40">
        <v>295.26666666666671</v>
      </c>
      <c r="J88" s="40">
        <v>301.68333333333351</v>
      </c>
      <c r="K88" s="31">
        <v>288.85000000000002</v>
      </c>
      <c r="L88" s="31">
        <v>278.45</v>
      </c>
      <c r="M88" s="31">
        <v>40.437869999999997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147.4</v>
      </c>
      <c r="D89" s="40">
        <v>147.28333333333333</v>
      </c>
      <c r="E89" s="40">
        <v>145.21666666666667</v>
      </c>
      <c r="F89" s="40">
        <v>143.03333333333333</v>
      </c>
      <c r="G89" s="40">
        <v>140.96666666666667</v>
      </c>
      <c r="H89" s="40">
        <v>149.46666666666667</v>
      </c>
      <c r="I89" s="40">
        <v>151.53333333333333</v>
      </c>
      <c r="J89" s="40">
        <v>153.71666666666667</v>
      </c>
      <c r="K89" s="31">
        <v>149.35</v>
      </c>
      <c r="L89" s="31">
        <v>145.1</v>
      </c>
      <c r="M89" s="31">
        <v>142.5213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30.45</v>
      </c>
      <c r="D90" s="40">
        <v>30.466666666666669</v>
      </c>
      <c r="E90" s="40">
        <v>30.083333333333336</v>
      </c>
      <c r="F90" s="40">
        <v>29.716666666666669</v>
      </c>
      <c r="G90" s="40">
        <v>29.333333333333336</v>
      </c>
      <c r="H90" s="40">
        <v>30.833333333333336</v>
      </c>
      <c r="I90" s="40">
        <v>31.216666666666669</v>
      </c>
      <c r="J90" s="40">
        <v>31.583333333333336</v>
      </c>
      <c r="K90" s="31">
        <v>30.85</v>
      </c>
      <c r="L90" s="31">
        <v>30.1</v>
      </c>
      <c r="M90" s="31">
        <v>72.567859999999996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3989</v>
      </c>
      <c r="D91" s="40">
        <v>3961.6</v>
      </c>
      <c r="E91" s="40">
        <v>3900.2</v>
      </c>
      <c r="F91" s="40">
        <v>3811.4</v>
      </c>
      <c r="G91" s="40">
        <v>3750</v>
      </c>
      <c r="H91" s="40">
        <v>4050.3999999999996</v>
      </c>
      <c r="I91" s="40">
        <v>4111.8</v>
      </c>
      <c r="J91" s="40">
        <v>4200.5999999999995</v>
      </c>
      <c r="K91" s="31">
        <v>4023</v>
      </c>
      <c r="L91" s="31">
        <v>3872.8</v>
      </c>
      <c r="M91" s="31">
        <v>6.8134100000000002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533.75</v>
      </c>
      <c r="D92" s="40">
        <v>536.66666666666663</v>
      </c>
      <c r="E92" s="40">
        <v>529.33333333333326</v>
      </c>
      <c r="F92" s="40">
        <v>524.91666666666663</v>
      </c>
      <c r="G92" s="40">
        <v>517.58333333333326</v>
      </c>
      <c r="H92" s="40">
        <v>541.08333333333326</v>
      </c>
      <c r="I92" s="40">
        <v>548.41666666666652</v>
      </c>
      <c r="J92" s="40">
        <v>552.83333333333326</v>
      </c>
      <c r="K92" s="31">
        <v>544</v>
      </c>
      <c r="L92" s="31">
        <v>532.25</v>
      </c>
      <c r="M92" s="31">
        <v>8.2795900000000007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635.75</v>
      </c>
      <c r="D93" s="40">
        <v>637.55000000000007</v>
      </c>
      <c r="E93" s="40">
        <v>631.10000000000014</v>
      </c>
      <c r="F93" s="40">
        <v>626.45000000000005</v>
      </c>
      <c r="G93" s="40">
        <v>620.00000000000011</v>
      </c>
      <c r="H93" s="40">
        <v>642.20000000000016</v>
      </c>
      <c r="I93" s="40">
        <v>648.6500000000002</v>
      </c>
      <c r="J93" s="40">
        <v>653.30000000000018</v>
      </c>
      <c r="K93" s="31">
        <v>644</v>
      </c>
      <c r="L93" s="31">
        <v>632.9</v>
      </c>
      <c r="M93" s="31">
        <v>0.70093000000000005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1119.3499999999999</v>
      </c>
      <c r="D94" s="40">
        <v>1121.1666666666667</v>
      </c>
      <c r="E94" s="40">
        <v>1106.8333333333335</v>
      </c>
      <c r="F94" s="40">
        <v>1094.3166666666668</v>
      </c>
      <c r="G94" s="40">
        <v>1079.9833333333336</v>
      </c>
      <c r="H94" s="40">
        <v>1133.6833333333334</v>
      </c>
      <c r="I94" s="40">
        <v>1148.0166666666669</v>
      </c>
      <c r="J94" s="40">
        <v>1160.5333333333333</v>
      </c>
      <c r="K94" s="31">
        <v>1135.5</v>
      </c>
      <c r="L94" s="31">
        <v>1108.6500000000001</v>
      </c>
      <c r="M94" s="31">
        <v>12.550700000000001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571.29999999999995</v>
      </c>
      <c r="D95" s="40">
        <v>572.73333333333323</v>
      </c>
      <c r="E95" s="40">
        <v>559.46666666666647</v>
      </c>
      <c r="F95" s="40">
        <v>547.63333333333321</v>
      </c>
      <c r="G95" s="40">
        <v>534.36666666666645</v>
      </c>
      <c r="H95" s="40">
        <v>584.56666666666649</v>
      </c>
      <c r="I95" s="40">
        <v>597.83333333333314</v>
      </c>
      <c r="J95" s="40">
        <v>609.66666666666652</v>
      </c>
      <c r="K95" s="31">
        <v>586</v>
      </c>
      <c r="L95" s="31">
        <v>560.9</v>
      </c>
      <c r="M95" s="31">
        <v>10.62002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1580.4</v>
      </c>
      <c r="D96" s="40">
        <v>1587.4666666666665</v>
      </c>
      <c r="E96" s="40">
        <v>1558.9333333333329</v>
      </c>
      <c r="F96" s="40">
        <v>1537.4666666666665</v>
      </c>
      <c r="G96" s="40">
        <v>1508.9333333333329</v>
      </c>
      <c r="H96" s="40">
        <v>1608.9333333333329</v>
      </c>
      <c r="I96" s="40">
        <v>1637.4666666666662</v>
      </c>
      <c r="J96" s="40">
        <v>1658.9333333333329</v>
      </c>
      <c r="K96" s="31">
        <v>1616</v>
      </c>
      <c r="L96" s="31">
        <v>1566</v>
      </c>
      <c r="M96" s="31">
        <v>7.7202400000000004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1510.45</v>
      </c>
      <c r="D97" s="40">
        <v>1507.6333333333332</v>
      </c>
      <c r="E97" s="40">
        <v>1495.3166666666664</v>
      </c>
      <c r="F97" s="40">
        <v>1480.1833333333332</v>
      </c>
      <c r="G97" s="40">
        <v>1467.8666666666663</v>
      </c>
      <c r="H97" s="40">
        <v>1522.7666666666664</v>
      </c>
      <c r="I97" s="40">
        <v>1535.083333333333</v>
      </c>
      <c r="J97" s="40">
        <v>1550.2166666666665</v>
      </c>
      <c r="K97" s="31">
        <v>1519.95</v>
      </c>
      <c r="L97" s="31">
        <v>1492.5</v>
      </c>
      <c r="M97" s="31">
        <v>11.35652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700.55</v>
      </c>
      <c r="D98" s="40">
        <v>702.48333333333323</v>
      </c>
      <c r="E98" s="40">
        <v>694.06666666666649</v>
      </c>
      <c r="F98" s="40">
        <v>687.58333333333326</v>
      </c>
      <c r="G98" s="40">
        <v>679.16666666666652</v>
      </c>
      <c r="H98" s="40">
        <v>708.96666666666647</v>
      </c>
      <c r="I98" s="40">
        <v>717.38333333333321</v>
      </c>
      <c r="J98" s="40">
        <v>723.86666666666645</v>
      </c>
      <c r="K98" s="31">
        <v>710.9</v>
      </c>
      <c r="L98" s="31">
        <v>696</v>
      </c>
      <c r="M98" s="31">
        <v>10.767580000000001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350.4</v>
      </c>
      <c r="D99" s="40">
        <v>351.45</v>
      </c>
      <c r="E99" s="40">
        <v>347.95</v>
      </c>
      <c r="F99" s="40">
        <v>345.5</v>
      </c>
      <c r="G99" s="40">
        <v>342</v>
      </c>
      <c r="H99" s="40">
        <v>353.9</v>
      </c>
      <c r="I99" s="40">
        <v>357.4</v>
      </c>
      <c r="J99" s="40">
        <v>359.84999999999997</v>
      </c>
      <c r="K99" s="31">
        <v>354.95</v>
      </c>
      <c r="L99" s="31">
        <v>349</v>
      </c>
      <c r="M99" s="31">
        <v>17.152909999999999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1174.75</v>
      </c>
      <c r="D100" s="40">
        <v>1171.2</v>
      </c>
      <c r="E100" s="40">
        <v>1161.8000000000002</v>
      </c>
      <c r="F100" s="40">
        <v>1148.8500000000001</v>
      </c>
      <c r="G100" s="40">
        <v>1139.4500000000003</v>
      </c>
      <c r="H100" s="40">
        <v>1184.1500000000001</v>
      </c>
      <c r="I100" s="40">
        <v>1193.5500000000002</v>
      </c>
      <c r="J100" s="40">
        <v>1206.5</v>
      </c>
      <c r="K100" s="31">
        <v>1180.5999999999999</v>
      </c>
      <c r="L100" s="31">
        <v>1158.25</v>
      </c>
      <c r="M100" s="31">
        <v>45.333640000000003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3164.15</v>
      </c>
      <c r="D101" s="40">
        <v>3148.4</v>
      </c>
      <c r="E101" s="40">
        <v>3097.8</v>
      </c>
      <c r="F101" s="40">
        <v>3031.4500000000003</v>
      </c>
      <c r="G101" s="40">
        <v>2980.8500000000004</v>
      </c>
      <c r="H101" s="40">
        <v>3214.75</v>
      </c>
      <c r="I101" s="40">
        <v>3265.3499999999995</v>
      </c>
      <c r="J101" s="40">
        <v>3331.7</v>
      </c>
      <c r="K101" s="31">
        <v>3199</v>
      </c>
      <c r="L101" s="31">
        <v>3082.05</v>
      </c>
      <c r="M101" s="31">
        <v>4.2945500000000001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1576.05</v>
      </c>
      <c r="D102" s="40">
        <v>1580.7833333333335</v>
      </c>
      <c r="E102" s="40">
        <v>1563.5666666666671</v>
      </c>
      <c r="F102" s="40">
        <v>1551.0833333333335</v>
      </c>
      <c r="G102" s="40">
        <v>1533.866666666667</v>
      </c>
      <c r="H102" s="40">
        <v>1593.2666666666671</v>
      </c>
      <c r="I102" s="40">
        <v>1610.4833333333338</v>
      </c>
      <c r="J102" s="40">
        <v>1622.9666666666672</v>
      </c>
      <c r="K102" s="31">
        <v>1598</v>
      </c>
      <c r="L102" s="31">
        <v>1568.3</v>
      </c>
      <c r="M102" s="31">
        <v>53.676670000000001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734.4</v>
      </c>
      <c r="D103" s="40">
        <v>736.45000000000016</v>
      </c>
      <c r="E103" s="40">
        <v>725.15000000000032</v>
      </c>
      <c r="F103" s="40">
        <v>715.9000000000002</v>
      </c>
      <c r="G103" s="40">
        <v>704.60000000000036</v>
      </c>
      <c r="H103" s="40">
        <v>745.70000000000027</v>
      </c>
      <c r="I103" s="40">
        <v>757.00000000000023</v>
      </c>
      <c r="J103" s="40">
        <v>766.25000000000023</v>
      </c>
      <c r="K103" s="31">
        <v>747.75</v>
      </c>
      <c r="L103" s="31">
        <v>727.2</v>
      </c>
      <c r="M103" s="31">
        <v>156.00504000000001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1430.45</v>
      </c>
      <c r="D104" s="40">
        <v>1417.3666666666668</v>
      </c>
      <c r="E104" s="40">
        <v>1400.0833333333335</v>
      </c>
      <c r="F104" s="40">
        <v>1369.7166666666667</v>
      </c>
      <c r="G104" s="40">
        <v>1352.4333333333334</v>
      </c>
      <c r="H104" s="40">
        <v>1447.7333333333336</v>
      </c>
      <c r="I104" s="40">
        <v>1465.0166666666669</v>
      </c>
      <c r="J104" s="40">
        <v>1495.3833333333337</v>
      </c>
      <c r="K104" s="31">
        <v>1434.65</v>
      </c>
      <c r="L104" s="31">
        <v>1387</v>
      </c>
      <c r="M104" s="31">
        <v>27.201910000000002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2799.45</v>
      </c>
      <c r="D105" s="40">
        <v>2781.7999999999997</v>
      </c>
      <c r="E105" s="40">
        <v>2749.6499999999996</v>
      </c>
      <c r="F105" s="40">
        <v>2699.85</v>
      </c>
      <c r="G105" s="40">
        <v>2667.7</v>
      </c>
      <c r="H105" s="40">
        <v>2831.5999999999995</v>
      </c>
      <c r="I105" s="40">
        <v>2863.75</v>
      </c>
      <c r="J105" s="40">
        <v>2913.5499999999993</v>
      </c>
      <c r="K105" s="31">
        <v>2813.95</v>
      </c>
      <c r="L105" s="31">
        <v>2732</v>
      </c>
      <c r="M105" s="31">
        <v>9.8149099999999994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461.3</v>
      </c>
      <c r="D106" s="40">
        <v>458.59999999999997</v>
      </c>
      <c r="E106" s="40">
        <v>452.69999999999993</v>
      </c>
      <c r="F106" s="40">
        <v>444.09999999999997</v>
      </c>
      <c r="G106" s="40">
        <v>438.19999999999993</v>
      </c>
      <c r="H106" s="40">
        <v>467.19999999999993</v>
      </c>
      <c r="I106" s="40">
        <v>473.09999999999991</v>
      </c>
      <c r="J106" s="40">
        <v>481.69999999999993</v>
      </c>
      <c r="K106" s="31">
        <v>464.5</v>
      </c>
      <c r="L106" s="31">
        <v>450</v>
      </c>
      <c r="M106" s="31">
        <v>85.169179999999997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1394.55</v>
      </c>
      <c r="D107" s="40">
        <v>1403.3500000000001</v>
      </c>
      <c r="E107" s="40">
        <v>1376.7000000000003</v>
      </c>
      <c r="F107" s="40">
        <v>1358.8500000000001</v>
      </c>
      <c r="G107" s="40">
        <v>1332.2000000000003</v>
      </c>
      <c r="H107" s="40">
        <v>1421.2000000000003</v>
      </c>
      <c r="I107" s="40">
        <v>1447.8500000000004</v>
      </c>
      <c r="J107" s="40">
        <v>1465.7000000000003</v>
      </c>
      <c r="K107" s="31">
        <v>1430</v>
      </c>
      <c r="L107" s="31">
        <v>1385.5</v>
      </c>
      <c r="M107" s="31">
        <v>24.032070000000001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275.95</v>
      </c>
      <c r="D108" s="40">
        <v>272.96666666666664</v>
      </c>
      <c r="E108" s="40">
        <v>269.2833333333333</v>
      </c>
      <c r="F108" s="40">
        <v>262.61666666666667</v>
      </c>
      <c r="G108" s="40">
        <v>258.93333333333334</v>
      </c>
      <c r="H108" s="40">
        <v>279.63333333333327</v>
      </c>
      <c r="I108" s="40">
        <v>283.31666666666655</v>
      </c>
      <c r="J108" s="40">
        <v>289.98333333333323</v>
      </c>
      <c r="K108" s="31">
        <v>276.64999999999998</v>
      </c>
      <c r="L108" s="31">
        <v>266.3</v>
      </c>
      <c r="M108" s="31">
        <v>59.256149999999998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2766.7</v>
      </c>
      <c r="D109" s="40">
        <v>2777.15</v>
      </c>
      <c r="E109" s="40">
        <v>2745.55</v>
      </c>
      <c r="F109" s="40">
        <v>2724.4</v>
      </c>
      <c r="G109" s="40">
        <v>2692.8</v>
      </c>
      <c r="H109" s="40">
        <v>2798.3</v>
      </c>
      <c r="I109" s="40">
        <v>2829.8999999999996</v>
      </c>
      <c r="J109" s="40">
        <v>2851.05</v>
      </c>
      <c r="K109" s="31">
        <v>2808.75</v>
      </c>
      <c r="L109" s="31">
        <v>2756</v>
      </c>
      <c r="M109" s="31">
        <v>15.618230000000001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325.05</v>
      </c>
      <c r="D110" s="40">
        <v>324.7166666666667</v>
      </c>
      <c r="E110" s="40">
        <v>322.53333333333342</v>
      </c>
      <c r="F110" s="40">
        <v>320.01666666666671</v>
      </c>
      <c r="G110" s="40">
        <v>317.83333333333343</v>
      </c>
      <c r="H110" s="40">
        <v>327.23333333333341</v>
      </c>
      <c r="I110" s="40">
        <v>329.41666666666669</v>
      </c>
      <c r="J110" s="40">
        <v>331.93333333333339</v>
      </c>
      <c r="K110" s="31">
        <v>326.89999999999998</v>
      </c>
      <c r="L110" s="31">
        <v>322.2</v>
      </c>
      <c r="M110" s="31">
        <v>6.3535199999999996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2758.6</v>
      </c>
      <c r="D111" s="40">
        <v>2761.6166666666668</v>
      </c>
      <c r="E111" s="40">
        <v>2739.0833333333335</v>
      </c>
      <c r="F111" s="40">
        <v>2719.5666666666666</v>
      </c>
      <c r="G111" s="40">
        <v>2697.0333333333333</v>
      </c>
      <c r="H111" s="40">
        <v>2781.1333333333337</v>
      </c>
      <c r="I111" s="40">
        <v>2803.6666666666665</v>
      </c>
      <c r="J111" s="40">
        <v>2823.1833333333338</v>
      </c>
      <c r="K111" s="31">
        <v>2784.15</v>
      </c>
      <c r="L111" s="31">
        <v>2742.1</v>
      </c>
      <c r="M111" s="31">
        <v>19.144380000000002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724.3</v>
      </c>
      <c r="D112" s="40">
        <v>725.73333333333323</v>
      </c>
      <c r="E112" s="40">
        <v>719.66666666666652</v>
      </c>
      <c r="F112" s="40">
        <v>715.0333333333333</v>
      </c>
      <c r="G112" s="40">
        <v>708.96666666666658</v>
      </c>
      <c r="H112" s="40">
        <v>730.36666666666645</v>
      </c>
      <c r="I112" s="40">
        <v>736.43333333333328</v>
      </c>
      <c r="J112" s="40">
        <v>741.06666666666638</v>
      </c>
      <c r="K112" s="31">
        <v>731.8</v>
      </c>
      <c r="L112" s="31">
        <v>721.1</v>
      </c>
      <c r="M112" s="31">
        <v>89.938130000000001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1629.75</v>
      </c>
      <c r="D113" s="40">
        <v>1630.0166666666667</v>
      </c>
      <c r="E113" s="40">
        <v>1615.0333333333333</v>
      </c>
      <c r="F113" s="40">
        <v>1600.3166666666666</v>
      </c>
      <c r="G113" s="40">
        <v>1585.3333333333333</v>
      </c>
      <c r="H113" s="40">
        <v>1644.7333333333333</v>
      </c>
      <c r="I113" s="40">
        <v>1659.7166666666665</v>
      </c>
      <c r="J113" s="40">
        <v>1674.4333333333334</v>
      </c>
      <c r="K113" s="31">
        <v>1645</v>
      </c>
      <c r="L113" s="31">
        <v>1615.3</v>
      </c>
      <c r="M113" s="31">
        <v>4.78721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697.75</v>
      </c>
      <c r="D114" s="40">
        <v>694.93333333333339</v>
      </c>
      <c r="E114" s="40">
        <v>681.86666666666679</v>
      </c>
      <c r="F114" s="40">
        <v>665.98333333333335</v>
      </c>
      <c r="G114" s="40">
        <v>652.91666666666674</v>
      </c>
      <c r="H114" s="40">
        <v>710.81666666666683</v>
      </c>
      <c r="I114" s="40">
        <v>723.88333333333344</v>
      </c>
      <c r="J114" s="40">
        <v>739.76666666666688</v>
      </c>
      <c r="K114" s="31">
        <v>708</v>
      </c>
      <c r="L114" s="31">
        <v>679.05</v>
      </c>
      <c r="M114" s="31">
        <v>51.874110000000002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772.25</v>
      </c>
      <c r="D115" s="40">
        <v>775.4</v>
      </c>
      <c r="E115" s="40">
        <v>761.84999999999991</v>
      </c>
      <c r="F115" s="40">
        <v>751.44999999999993</v>
      </c>
      <c r="G115" s="40">
        <v>737.89999999999986</v>
      </c>
      <c r="H115" s="40">
        <v>785.8</v>
      </c>
      <c r="I115" s="40">
        <v>799.34999999999991</v>
      </c>
      <c r="J115" s="40">
        <v>809.75</v>
      </c>
      <c r="K115" s="31">
        <v>788.95</v>
      </c>
      <c r="L115" s="31">
        <v>765</v>
      </c>
      <c r="M115" s="31">
        <v>10.54856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45.65</v>
      </c>
      <c r="D116" s="40">
        <v>45.699999999999996</v>
      </c>
      <c r="E116" s="40">
        <v>45.04999999999999</v>
      </c>
      <c r="F116" s="40">
        <v>44.449999999999996</v>
      </c>
      <c r="G116" s="40">
        <v>43.79999999999999</v>
      </c>
      <c r="H116" s="40">
        <v>46.29999999999999</v>
      </c>
      <c r="I116" s="40">
        <v>46.949999999999996</v>
      </c>
      <c r="J116" s="40">
        <v>47.54999999999999</v>
      </c>
      <c r="K116" s="31">
        <v>46.35</v>
      </c>
      <c r="L116" s="31">
        <v>45.1</v>
      </c>
      <c r="M116" s="31">
        <v>324.46332000000001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210.6</v>
      </c>
      <c r="D117" s="40">
        <v>210.53333333333333</v>
      </c>
      <c r="E117" s="40">
        <v>209.81666666666666</v>
      </c>
      <c r="F117" s="40">
        <v>209.03333333333333</v>
      </c>
      <c r="G117" s="40">
        <v>208.31666666666666</v>
      </c>
      <c r="H117" s="40">
        <v>211.31666666666666</v>
      </c>
      <c r="I117" s="40">
        <v>212.0333333333333</v>
      </c>
      <c r="J117" s="40">
        <v>212.81666666666666</v>
      </c>
      <c r="K117" s="31">
        <v>211.25</v>
      </c>
      <c r="L117" s="31">
        <v>209.75</v>
      </c>
      <c r="M117" s="31">
        <v>102.28852999999999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230.65</v>
      </c>
      <c r="D118" s="40">
        <v>231.54999999999998</v>
      </c>
      <c r="E118" s="40">
        <v>228.49999999999997</v>
      </c>
      <c r="F118" s="40">
        <v>226.35</v>
      </c>
      <c r="G118" s="40">
        <v>223.29999999999998</v>
      </c>
      <c r="H118" s="40">
        <v>233.69999999999996</v>
      </c>
      <c r="I118" s="40">
        <v>236.74999999999997</v>
      </c>
      <c r="J118" s="40">
        <v>238.89999999999995</v>
      </c>
      <c r="K118" s="31">
        <v>234.6</v>
      </c>
      <c r="L118" s="31">
        <v>229.4</v>
      </c>
      <c r="M118" s="31">
        <v>85.138369999999995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8137.5</v>
      </c>
      <c r="D119" s="40">
        <v>8132.55</v>
      </c>
      <c r="E119" s="40">
        <v>8016.1</v>
      </c>
      <c r="F119" s="40">
        <v>7894.7</v>
      </c>
      <c r="G119" s="40">
        <v>7778.25</v>
      </c>
      <c r="H119" s="40">
        <v>8253.9500000000007</v>
      </c>
      <c r="I119" s="40">
        <v>8370.4</v>
      </c>
      <c r="J119" s="40">
        <v>8491.8000000000011</v>
      </c>
      <c r="K119" s="31">
        <v>8249</v>
      </c>
      <c r="L119" s="31">
        <v>8011.15</v>
      </c>
      <c r="M119" s="31">
        <v>1.9474100000000001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147</v>
      </c>
      <c r="D120" s="40">
        <v>148.15</v>
      </c>
      <c r="E120" s="40">
        <v>144.85000000000002</v>
      </c>
      <c r="F120" s="40">
        <v>142.70000000000002</v>
      </c>
      <c r="G120" s="40">
        <v>139.40000000000003</v>
      </c>
      <c r="H120" s="40">
        <v>150.30000000000001</v>
      </c>
      <c r="I120" s="40">
        <v>153.60000000000002</v>
      </c>
      <c r="J120" s="40">
        <v>155.75</v>
      </c>
      <c r="K120" s="31">
        <v>151.44999999999999</v>
      </c>
      <c r="L120" s="31">
        <v>146</v>
      </c>
      <c r="M120" s="31">
        <v>30.861740000000001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113.1</v>
      </c>
      <c r="D121" s="40">
        <v>112.23333333333333</v>
      </c>
      <c r="E121" s="40">
        <v>110.96666666666667</v>
      </c>
      <c r="F121" s="40">
        <v>108.83333333333333</v>
      </c>
      <c r="G121" s="40">
        <v>107.56666666666666</v>
      </c>
      <c r="H121" s="40">
        <v>114.36666666666667</v>
      </c>
      <c r="I121" s="40">
        <v>115.63333333333335</v>
      </c>
      <c r="J121" s="40">
        <v>117.76666666666668</v>
      </c>
      <c r="K121" s="31">
        <v>113.5</v>
      </c>
      <c r="L121" s="31">
        <v>110.1</v>
      </c>
      <c r="M121" s="31">
        <v>152.71194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2869.9</v>
      </c>
      <c r="D122" s="40">
        <v>2864.5666666666671</v>
      </c>
      <c r="E122" s="40">
        <v>2831.8333333333339</v>
      </c>
      <c r="F122" s="40">
        <v>2793.7666666666669</v>
      </c>
      <c r="G122" s="40">
        <v>2761.0333333333338</v>
      </c>
      <c r="H122" s="40">
        <v>2902.6333333333341</v>
      </c>
      <c r="I122" s="40">
        <v>2935.3666666666668</v>
      </c>
      <c r="J122" s="40">
        <v>2973.4333333333343</v>
      </c>
      <c r="K122" s="31">
        <v>2897.3</v>
      </c>
      <c r="L122" s="31">
        <v>2826.5</v>
      </c>
      <c r="M122" s="31">
        <v>17.515470000000001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558.15</v>
      </c>
      <c r="D123" s="40">
        <v>559.5333333333333</v>
      </c>
      <c r="E123" s="40">
        <v>553.86666666666656</v>
      </c>
      <c r="F123" s="40">
        <v>549.58333333333326</v>
      </c>
      <c r="G123" s="40">
        <v>543.91666666666652</v>
      </c>
      <c r="H123" s="40">
        <v>563.81666666666661</v>
      </c>
      <c r="I123" s="40">
        <v>569.48333333333335</v>
      </c>
      <c r="J123" s="40">
        <v>573.76666666666665</v>
      </c>
      <c r="K123" s="31">
        <v>565.20000000000005</v>
      </c>
      <c r="L123" s="31">
        <v>555.25</v>
      </c>
      <c r="M123" s="31">
        <v>14.44074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225.65</v>
      </c>
      <c r="D124" s="40">
        <v>225.48333333333335</v>
      </c>
      <c r="E124" s="40">
        <v>220.16666666666669</v>
      </c>
      <c r="F124" s="40">
        <v>214.68333333333334</v>
      </c>
      <c r="G124" s="40">
        <v>209.36666666666667</v>
      </c>
      <c r="H124" s="40">
        <v>230.9666666666667</v>
      </c>
      <c r="I124" s="40">
        <v>236.28333333333336</v>
      </c>
      <c r="J124" s="40">
        <v>241.76666666666671</v>
      </c>
      <c r="K124" s="31">
        <v>230.8</v>
      </c>
      <c r="L124" s="31">
        <v>220</v>
      </c>
      <c r="M124" s="31">
        <v>58.520269999999996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1003.75</v>
      </c>
      <c r="D125" s="40">
        <v>1009.65</v>
      </c>
      <c r="E125" s="40">
        <v>990.64999999999986</v>
      </c>
      <c r="F125" s="40">
        <v>977.54999999999984</v>
      </c>
      <c r="G125" s="40">
        <v>958.54999999999973</v>
      </c>
      <c r="H125" s="40">
        <v>1022.75</v>
      </c>
      <c r="I125" s="40">
        <v>1041.7500000000002</v>
      </c>
      <c r="J125" s="40">
        <v>1054.8500000000001</v>
      </c>
      <c r="K125" s="31">
        <v>1028.6500000000001</v>
      </c>
      <c r="L125" s="31">
        <v>996.55</v>
      </c>
      <c r="M125" s="31">
        <v>53.639719999999997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6184.1</v>
      </c>
      <c r="D126" s="40">
        <v>6203.0333333333328</v>
      </c>
      <c r="E126" s="40">
        <v>6111.0666666666657</v>
      </c>
      <c r="F126" s="40">
        <v>6038.0333333333328</v>
      </c>
      <c r="G126" s="40">
        <v>5946.0666666666657</v>
      </c>
      <c r="H126" s="40">
        <v>6276.0666666666657</v>
      </c>
      <c r="I126" s="40">
        <v>6368.0333333333328</v>
      </c>
      <c r="J126" s="40">
        <v>6441.0666666666657</v>
      </c>
      <c r="K126" s="31">
        <v>6295</v>
      </c>
      <c r="L126" s="31">
        <v>6130</v>
      </c>
      <c r="M126" s="31">
        <v>3.4499599999999999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1700.65</v>
      </c>
      <c r="D127" s="40">
        <v>1697</v>
      </c>
      <c r="E127" s="40">
        <v>1688.05</v>
      </c>
      <c r="F127" s="40">
        <v>1675.45</v>
      </c>
      <c r="G127" s="40">
        <v>1666.5</v>
      </c>
      <c r="H127" s="40">
        <v>1709.6</v>
      </c>
      <c r="I127" s="40">
        <v>1718.5499999999997</v>
      </c>
      <c r="J127" s="40">
        <v>1731.1499999999999</v>
      </c>
      <c r="K127" s="31">
        <v>1705.95</v>
      </c>
      <c r="L127" s="31">
        <v>1684.4</v>
      </c>
      <c r="M127" s="31">
        <v>53.391390000000001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1965.65</v>
      </c>
      <c r="D128" s="40">
        <v>1959.75</v>
      </c>
      <c r="E128" s="40">
        <v>1933</v>
      </c>
      <c r="F128" s="40">
        <v>1900.35</v>
      </c>
      <c r="G128" s="40">
        <v>1873.6</v>
      </c>
      <c r="H128" s="40">
        <v>1992.4</v>
      </c>
      <c r="I128" s="40">
        <v>2019.15</v>
      </c>
      <c r="J128" s="40">
        <v>2051.8000000000002</v>
      </c>
      <c r="K128" s="31">
        <v>1986.5</v>
      </c>
      <c r="L128" s="31">
        <v>1927.1</v>
      </c>
      <c r="M128" s="31">
        <v>7.3499100000000004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2536.35</v>
      </c>
      <c r="D129" s="40">
        <v>2529.3333333333335</v>
      </c>
      <c r="E129" s="40">
        <v>2502.0666666666671</v>
      </c>
      <c r="F129" s="40">
        <v>2467.7833333333338</v>
      </c>
      <c r="G129" s="40">
        <v>2440.5166666666673</v>
      </c>
      <c r="H129" s="40">
        <v>2563.6166666666668</v>
      </c>
      <c r="I129" s="40">
        <v>2590.8833333333332</v>
      </c>
      <c r="J129" s="40">
        <v>2625.1666666666665</v>
      </c>
      <c r="K129" s="31">
        <v>2556.6</v>
      </c>
      <c r="L129" s="31">
        <v>2495.0500000000002</v>
      </c>
      <c r="M129" s="31">
        <v>1.89923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255</v>
      </c>
      <c r="D130" s="40">
        <v>254.03333333333333</v>
      </c>
      <c r="E130" s="40">
        <v>251.06666666666666</v>
      </c>
      <c r="F130" s="40">
        <v>247.13333333333333</v>
      </c>
      <c r="G130" s="40">
        <v>244.16666666666666</v>
      </c>
      <c r="H130" s="40">
        <v>257.9666666666667</v>
      </c>
      <c r="I130" s="40">
        <v>260.93333333333328</v>
      </c>
      <c r="J130" s="40">
        <v>264.86666666666667</v>
      </c>
      <c r="K130" s="31">
        <v>257</v>
      </c>
      <c r="L130" s="31">
        <v>250.1</v>
      </c>
      <c r="M130" s="31">
        <v>5.0447600000000001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690.9</v>
      </c>
      <c r="D131" s="40">
        <v>689.51666666666677</v>
      </c>
      <c r="E131" s="40">
        <v>683.78333333333353</v>
      </c>
      <c r="F131" s="40">
        <v>676.66666666666674</v>
      </c>
      <c r="G131" s="40">
        <v>670.93333333333351</v>
      </c>
      <c r="H131" s="40">
        <v>696.63333333333355</v>
      </c>
      <c r="I131" s="40">
        <v>702.3666666666669</v>
      </c>
      <c r="J131" s="40">
        <v>709.48333333333358</v>
      </c>
      <c r="K131" s="31">
        <v>695.25</v>
      </c>
      <c r="L131" s="31">
        <v>682.4</v>
      </c>
      <c r="M131" s="31">
        <v>41.453589999999998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392.6</v>
      </c>
      <c r="D132" s="40">
        <v>387.36666666666662</v>
      </c>
      <c r="E132" s="40">
        <v>380.73333333333323</v>
      </c>
      <c r="F132" s="40">
        <v>368.86666666666662</v>
      </c>
      <c r="G132" s="40">
        <v>362.23333333333323</v>
      </c>
      <c r="H132" s="40">
        <v>399.23333333333323</v>
      </c>
      <c r="I132" s="40">
        <v>405.86666666666656</v>
      </c>
      <c r="J132" s="40">
        <v>417.73333333333323</v>
      </c>
      <c r="K132" s="31">
        <v>394</v>
      </c>
      <c r="L132" s="31">
        <v>375.5</v>
      </c>
      <c r="M132" s="31">
        <v>115.42927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4113.1000000000004</v>
      </c>
      <c r="D133" s="40">
        <v>4113.0333333333338</v>
      </c>
      <c r="E133" s="40">
        <v>4051.0666666666675</v>
      </c>
      <c r="F133" s="40">
        <v>3989.0333333333338</v>
      </c>
      <c r="G133" s="40">
        <v>3927.0666666666675</v>
      </c>
      <c r="H133" s="40">
        <v>4175.0666666666675</v>
      </c>
      <c r="I133" s="40">
        <v>4237.0333333333328</v>
      </c>
      <c r="J133" s="40">
        <v>4299.0666666666675</v>
      </c>
      <c r="K133" s="31">
        <v>4175</v>
      </c>
      <c r="L133" s="31">
        <v>4051</v>
      </c>
      <c r="M133" s="31">
        <v>5.3575999999999997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1791.85</v>
      </c>
      <c r="D134" s="40">
        <v>1793.6166666666668</v>
      </c>
      <c r="E134" s="40">
        <v>1775.7833333333335</v>
      </c>
      <c r="F134" s="40">
        <v>1759.7166666666667</v>
      </c>
      <c r="G134" s="40">
        <v>1741.8833333333334</v>
      </c>
      <c r="H134" s="40">
        <v>1809.6833333333336</v>
      </c>
      <c r="I134" s="40">
        <v>1827.5166666666667</v>
      </c>
      <c r="J134" s="40">
        <v>1843.5833333333337</v>
      </c>
      <c r="K134" s="31">
        <v>1811.45</v>
      </c>
      <c r="L134" s="31">
        <v>1777.55</v>
      </c>
      <c r="M134" s="31">
        <v>48.451340000000002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84.45</v>
      </c>
      <c r="D135" s="40">
        <v>84.65</v>
      </c>
      <c r="E135" s="40">
        <v>83.4</v>
      </c>
      <c r="F135" s="40">
        <v>82.35</v>
      </c>
      <c r="G135" s="40">
        <v>81.099999999999994</v>
      </c>
      <c r="H135" s="40">
        <v>85.700000000000017</v>
      </c>
      <c r="I135" s="40">
        <v>86.950000000000017</v>
      </c>
      <c r="J135" s="40">
        <v>88.000000000000028</v>
      </c>
      <c r="K135" s="31">
        <v>85.9</v>
      </c>
      <c r="L135" s="31">
        <v>83.6</v>
      </c>
      <c r="M135" s="31">
        <v>61.386420000000001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4339.2</v>
      </c>
      <c r="D136" s="40">
        <v>4291.833333333333</v>
      </c>
      <c r="E136" s="40">
        <v>4146.3666666666659</v>
      </c>
      <c r="F136" s="40">
        <v>3953.5333333333328</v>
      </c>
      <c r="G136" s="40">
        <v>3808.0666666666657</v>
      </c>
      <c r="H136" s="40">
        <v>4484.6666666666661</v>
      </c>
      <c r="I136" s="40">
        <v>4630.1333333333332</v>
      </c>
      <c r="J136" s="40">
        <v>4822.9666666666662</v>
      </c>
      <c r="K136" s="31">
        <v>4437.3</v>
      </c>
      <c r="L136" s="31">
        <v>4099</v>
      </c>
      <c r="M136" s="31">
        <v>20.385110000000001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407.2</v>
      </c>
      <c r="D137" s="40">
        <v>409.09999999999997</v>
      </c>
      <c r="E137" s="40">
        <v>403.59999999999991</v>
      </c>
      <c r="F137" s="40">
        <v>399.99999999999994</v>
      </c>
      <c r="G137" s="40">
        <v>394.49999999999989</v>
      </c>
      <c r="H137" s="40">
        <v>412.69999999999993</v>
      </c>
      <c r="I137" s="40">
        <v>418.20000000000005</v>
      </c>
      <c r="J137" s="40">
        <v>421.79999999999995</v>
      </c>
      <c r="K137" s="31">
        <v>414.6</v>
      </c>
      <c r="L137" s="31">
        <v>405.5</v>
      </c>
      <c r="M137" s="31">
        <v>35.396680000000003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5461.25</v>
      </c>
      <c r="D138" s="40">
        <v>5445.9833333333336</v>
      </c>
      <c r="E138" s="40">
        <v>5392.9666666666672</v>
      </c>
      <c r="F138" s="40">
        <v>5324.6833333333334</v>
      </c>
      <c r="G138" s="40">
        <v>5271.666666666667</v>
      </c>
      <c r="H138" s="40">
        <v>5514.2666666666673</v>
      </c>
      <c r="I138" s="40">
        <v>5567.2833333333338</v>
      </c>
      <c r="J138" s="40">
        <v>5635.5666666666675</v>
      </c>
      <c r="K138" s="31">
        <v>5499</v>
      </c>
      <c r="L138" s="31">
        <v>5377.7</v>
      </c>
      <c r="M138" s="31">
        <v>4.2195299999999998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1691.5</v>
      </c>
      <c r="D139" s="40">
        <v>1689.3</v>
      </c>
      <c r="E139" s="40">
        <v>1674.3</v>
      </c>
      <c r="F139" s="40">
        <v>1657.1</v>
      </c>
      <c r="G139" s="40">
        <v>1642.1</v>
      </c>
      <c r="H139" s="40">
        <v>1706.5</v>
      </c>
      <c r="I139" s="40">
        <v>1721.5</v>
      </c>
      <c r="J139" s="40">
        <v>1738.7</v>
      </c>
      <c r="K139" s="31">
        <v>1704.3</v>
      </c>
      <c r="L139" s="31">
        <v>1672.1</v>
      </c>
      <c r="M139" s="31">
        <v>23.362580000000001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652.29999999999995</v>
      </c>
      <c r="D140" s="40">
        <v>654.98333333333335</v>
      </c>
      <c r="E140" s="40">
        <v>647.86666666666667</v>
      </c>
      <c r="F140" s="40">
        <v>643.43333333333328</v>
      </c>
      <c r="G140" s="40">
        <v>636.31666666666661</v>
      </c>
      <c r="H140" s="40">
        <v>659.41666666666674</v>
      </c>
      <c r="I140" s="40">
        <v>666.53333333333353</v>
      </c>
      <c r="J140" s="40">
        <v>670.96666666666681</v>
      </c>
      <c r="K140" s="31">
        <v>662.1</v>
      </c>
      <c r="L140" s="31">
        <v>650.54999999999995</v>
      </c>
      <c r="M140" s="31">
        <v>14.54172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969.45</v>
      </c>
      <c r="D141" s="40">
        <v>968.7833333333333</v>
      </c>
      <c r="E141" s="40">
        <v>964.66666666666663</v>
      </c>
      <c r="F141" s="40">
        <v>959.88333333333333</v>
      </c>
      <c r="G141" s="40">
        <v>955.76666666666665</v>
      </c>
      <c r="H141" s="40">
        <v>973.56666666666661</v>
      </c>
      <c r="I141" s="40">
        <v>977.68333333333339</v>
      </c>
      <c r="J141" s="40">
        <v>982.46666666666658</v>
      </c>
      <c r="K141" s="31">
        <v>972.9</v>
      </c>
      <c r="L141" s="31">
        <v>964</v>
      </c>
      <c r="M141" s="31">
        <v>4.9704600000000001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82397.850000000006</v>
      </c>
      <c r="D142" s="40">
        <v>82169.28333333334</v>
      </c>
      <c r="E142" s="40">
        <v>81738.466666666674</v>
      </c>
      <c r="F142" s="40">
        <v>81079.083333333328</v>
      </c>
      <c r="G142" s="40">
        <v>80648.266666666663</v>
      </c>
      <c r="H142" s="40">
        <v>82828.666666666686</v>
      </c>
      <c r="I142" s="40">
        <v>83259.483333333366</v>
      </c>
      <c r="J142" s="40">
        <v>83918.866666666698</v>
      </c>
      <c r="K142" s="31">
        <v>82600.100000000006</v>
      </c>
      <c r="L142" s="31">
        <v>81509.899999999994</v>
      </c>
      <c r="M142" s="31">
        <v>0.15764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1173.4000000000001</v>
      </c>
      <c r="D143" s="40">
        <v>1176.9333333333334</v>
      </c>
      <c r="E143" s="40">
        <v>1158.9666666666667</v>
      </c>
      <c r="F143" s="40">
        <v>1144.5333333333333</v>
      </c>
      <c r="G143" s="40">
        <v>1126.5666666666666</v>
      </c>
      <c r="H143" s="40">
        <v>1191.3666666666668</v>
      </c>
      <c r="I143" s="40">
        <v>1209.3333333333335</v>
      </c>
      <c r="J143" s="40">
        <v>1223.7666666666669</v>
      </c>
      <c r="K143" s="31">
        <v>1194.9000000000001</v>
      </c>
      <c r="L143" s="31">
        <v>1162.5</v>
      </c>
      <c r="M143" s="31">
        <v>2.8286199999999999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165.15</v>
      </c>
      <c r="D144" s="40">
        <v>165.78333333333333</v>
      </c>
      <c r="E144" s="40">
        <v>163.61666666666667</v>
      </c>
      <c r="F144" s="40">
        <v>162.08333333333334</v>
      </c>
      <c r="G144" s="40">
        <v>159.91666666666669</v>
      </c>
      <c r="H144" s="40">
        <v>167.31666666666666</v>
      </c>
      <c r="I144" s="40">
        <v>169.48333333333335</v>
      </c>
      <c r="J144" s="40">
        <v>171.01666666666665</v>
      </c>
      <c r="K144" s="31">
        <v>167.95</v>
      </c>
      <c r="L144" s="31">
        <v>164.25</v>
      </c>
      <c r="M144" s="31">
        <v>62.938890000000001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749.9</v>
      </c>
      <c r="D145" s="40">
        <v>750.66666666666663</v>
      </c>
      <c r="E145" s="40">
        <v>744.33333333333326</v>
      </c>
      <c r="F145" s="40">
        <v>738.76666666666665</v>
      </c>
      <c r="G145" s="40">
        <v>732.43333333333328</v>
      </c>
      <c r="H145" s="40">
        <v>756.23333333333323</v>
      </c>
      <c r="I145" s="40">
        <v>762.56666666666649</v>
      </c>
      <c r="J145" s="40">
        <v>768.13333333333321</v>
      </c>
      <c r="K145" s="31">
        <v>757</v>
      </c>
      <c r="L145" s="31">
        <v>745.1</v>
      </c>
      <c r="M145" s="31">
        <v>42.578420000000001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163.65</v>
      </c>
      <c r="D146" s="40">
        <v>164.16666666666666</v>
      </c>
      <c r="E146" s="40">
        <v>162.33333333333331</v>
      </c>
      <c r="F146" s="40">
        <v>161.01666666666665</v>
      </c>
      <c r="G146" s="40">
        <v>159.18333333333331</v>
      </c>
      <c r="H146" s="40">
        <v>165.48333333333332</v>
      </c>
      <c r="I146" s="40">
        <v>167.31666666666663</v>
      </c>
      <c r="J146" s="40">
        <v>168.63333333333333</v>
      </c>
      <c r="K146" s="31">
        <v>166</v>
      </c>
      <c r="L146" s="31">
        <v>162.85</v>
      </c>
      <c r="M146" s="31">
        <v>29.422049999999999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560.79999999999995</v>
      </c>
      <c r="D147" s="40">
        <v>562.26666666666665</v>
      </c>
      <c r="E147" s="40">
        <v>556.7833333333333</v>
      </c>
      <c r="F147" s="40">
        <v>552.76666666666665</v>
      </c>
      <c r="G147" s="40">
        <v>547.2833333333333</v>
      </c>
      <c r="H147" s="40">
        <v>566.2833333333333</v>
      </c>
      <c r="I147" s="40">
        <v>571.76666666666665</v>
      </c>
      <c r="J147" s="40">
        <v>575.7833333333333</v>
      </c>
      <c r="K147" s="31">
        <v>567.75</v>
      </c>
      <c r="L147" s="31">
        <v>558.25</v>
      </c>
      <c r="M147" s="31">
        <v>24.26876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6863.1</v>
      </c>
      <c r="D148" s="40">
        <v>6857.5666666666666</v>
      </c>
      <c r="E148" s="40">
        <v>6757.1333333333332</v>
      </c>
      <c r="F148" s="40">
        <v>6651.166666666667</v>
      </c>
      <c r="G148" s="40">
        <v>6550.7333333333336</v>
      </c>
      <c r="H148" s="40">
        <v>6963.5333333333328</v>
      </c>
      <c r="I148" s="40">
        <v>7063.9666666666653</v>
      </c>
      <c r="J148" s="40">
        <v>7169.9333333333325</v>
      </c>
      <c r="K148" s="31">
        <v>6958</v>
      </c>
      <c r="L148" s="31">
        <v>6751.6</v>
      </c>
      <c r="M148" s="31">
        <v>11.96077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1066.9000000000001</v>
      </c>
      <c r="D149" s="40">
        <v>1071.3999999999999</v>
      </c>
      <c r="E149" s="40">
        <v>1043.4999999999998</v>
      </c>
      <c r="F149" s="40">
        <v>1020.0999999999999</v>
      </c>
      <c r="G149" s="40">
        <v>992.19999999999982</v>
      </c>
      <c r="H149" s="40">
        <v>1094.7999999999997</v>
      </c>
      <c r="I149" s="40">
        <v>1122.6999999999998</v>
      </c>
      <c r="J149" s="40">
        <v>1146.0999999999997</v>
      </c>
      <c r="K149" s="31">
        <v>1099.3</v>
      </c>
      <c r="L149" s="31">
        <v>1048</v>
      </c>
      <c r="M149" s="31">
        <v>8.5973699999999997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3773.45</v>
      </c>
      <c r="D150" s="40">
        <v>3751.8166666666671</v>
      </c>
      <c r="E150" s="40">
        <v>3693.6333333333341</v>
      </c>
      <c r="F150" s="40">
        <v>3613.8166666666671</v>
      </c>
      <c r="G150" s="40">
        <v>3555.6333333333341</v>
      </c>
      <c r="H150" s="40">
        <v>3831.6333333333341</v>
      </c>
      <c r="I150" s="40">
        <v>3889.8166666666675</v>
      </c>
      <c r="J150" s="40">
        <v>3969.6333333333341</v>
      </c>
      <c r="K150" s="31">
        <v>3810</v>
      </c>
      <c r="L150" s="31">
        <v>3672</v>
      </c>
      <c r="M150" s="31">
        <v>11.69082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2952.25</v>
      </c>
      <c r="D151" s="40">
        <v>2933.1</v>
      </c>
      <c r="E151" s="40">
        <v>2890.2</v>
      </c>
      <c r="F151" s="40">
        <v>2828.15</v>
      </c>
      <c r="G151" s="40">
        <v>2785.25</v>
      </c>
      <c r="H151" s="40">
        <v>2995.1499999999996</v>
      </c>
      <c r="I151" s="40">
        <v>3038.05</v>
      </c>
      <c r="J151" s="40">
        <v>3100.0999999999995</v>
      </c>
      <c r="K151" s="31">
        <v>2976</v>
      </c>
      <c r="L151" s="31">
        <v>2871.05</v>
      </c>
      <c r="M151" s="31">
        <v>11.495430000000001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1507</v>
      </c>
      <c r="D152" s="40">
        <v>1514.1833333333334</v>
      </c>
      <c r="E152" s="40">
        <v>1489.8666666666668</v>
      </c>
      <c r="F152" s="40">
        <v>1472.7333333333333</v>
      </c>
      <c r="G152" s="40">
        <v>1448.4166666666667</v>
      </c>
      <c r="H152" s="40">
        <v>1531.3166666666668</v>
      </c>
      <c r="I152" s="40">
        <v>1555.6333333333334</v>
      </c>
      <c r="J152" s="40">
        <v>1572.7666666666669</v>
      </c>
      <c r="K152" s="31">
        <v>1538.5</v>
      </c>
      <c r="L152" s="31">
        <v>1497.05</v>
      </c>
      <c r="M152" s="31">
        <v>6.2081200000000001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987.45</v>
      </c>
      <c r="D153" s="40">
        <v>987.18333333333339</v>
      </c>
      <c r="E153" s="40">
        <v>980.41666666666674</v>
      </c>
      <c r="F153" s="40">
        <v>973.38333333333333</v>
      </c>
      <c r="G153" s="40">
        <v>966.61666666666667</v>
      </c>
      <c r="H153" s="40">
        <v>994.21666666666681</v>
      </c>
      <c r="I153" s="40">
        <v>1000.9833333333335</v>
      </c>
      <c r="J153" s="40">
        <v>1008.0166666666669</v>
      </c>
      <c r="K153" s="31">
        <v>993.95</v>
      </c>
      <c r="L153" s="31">
        <v>980.15</v>
      </c>
      <c r="M153" s="31">
        <v>1.30606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154.6</v>
      </c>
      <c r="D154" s="40">
        <v>154.71666666666667</v>
      </c>
      <c r="E154" s="40">
        <v>152.68333333333334</v>
      </c>
      <c r="F154" s="40">
        <v>150.76666666666668</v>
      </c>
      <c r="G154" s="40">
        <v>148.73333333333335</v>
      </c>
      <c r="H154" s="40">
        <v>156.63333333333333</v>
      </c>
      <c r="I154" s="40">
        <v>158.66666666666669</v>
      </c>
      <c r="J154" s="40">
        <v>160.58333333333331</v>
      </c>
      <c r="K154" s="31">
        <v>156.75</v>
      </c>
      <c r="L154" s="31">
        <v>152.80000000000001</v>
      </c>
      <c r="M154" s="31">
        <v>93.121920000000003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117</v>
      </c>
      <c r="D155" s="40">
        <v>117.13333333333333</v>
      </c>
      <c r="E155" s="40">
        <v>116.36666666666665</v>
      </c>
      <c r="F155" s="40">
        <v>115.73333333333332</v>
      </c>
      <c r="G155" s="40">
        <v>114.96666666666664</v>
      </c>
      <c r="H155" s="40">
        <v>117.76666666666665</v>
      </c>
      <c r="I155" s="40">
        <v>118.53333333333333</v>
      </c>
      <c r="J155" s="40">
        <v>119.16666666666666</v>
      </c>
      <c r="K155" s="31">
        <v>117.9</v>
      </c>
      <c r="L155" s="31">
        <v>116.5</v>
      </c>
      <c r="M155" s="31">
        <v>93.649039999999999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4091.65</v>
      </c>
      <c r="D156" s="40">
        <v>4097.2166666666662</v>
      </c>
      <c r="E156" s="40">
        <v>4019.4333333333325</v>
      </c>
      <c r="F156" s="40">
        <v>3947.2166666666662</v>
      </c>
      <c r="G156" s="40">
        <v>3869.4333333333325</v>
      </c>
      <c r="H156" s="40">
        <v>4169.4333333333325</v>
      </c>
      <c r="I156" s="40">
        <v>4247.2166666666672</v>
      </c>
      <c r="J156" s="40">
        <v>4319.4333333333325</v>
      </c>
      <c r="K156" s="31">
        <v>4175</v>
      </c>
      <c r="L156" s="31">
        <v>4025</v>
      </c>
      <c r="M156" s="31">
        <v>1.5644100000000001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20266.650000000001</v>
      </c>
      <c r="D157" s="40">
        <v>20236.899999999998</v>
      </c>
      <c r="E157" s="40">
        <v>20130.799999999996</v>
      </c>
      <c r="F157" s="40">
        <v>19994.949999999997</v>
      </c>
      <c r="G157" s="40">
        <v>19888.849999999995</v>
      </c>
      <c r="H157" s="40">
        <v>20372.749999999996</v>
      </c>
      <c r="I157" s="40">
        <v>20478.849999999995</v>
      </c>
      <c r="J157" s="40">
        <v>20614.699999999997</v>
      </c>
      <c r="K157" s="31">
        <v>20343</v>
      </c>
      <c r="L157" s="31">
        <v>20101.05</v>
      </c>
      <c r="M157" s="31">
        <v>0.46977999999999998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419.25</v>
      </c>
      <c r="D158" s="40">
        <v>417.2166666666667</v>
      </c>
      <c r="E158" s="40">
        <v>412.93333333333339</v>
      </c>
      <c r="F158" s="40">
        <v>406.61666666666667</v>
      </c>
      <c r="G158" s="40">
        <v>402.33333333333337</v>
      </c>
      <c r="H158" s="40">
        <v>423.53333333333342</v>
      </c>
      <c r="I158" s="40">
        <v>427.81666666666672</v>
      </c>
      <c r="J158" s="40">
        <v>434.13333333333344</v>
      </c>
      <c r="K158" s="31">
        <v>421.5</v>
      </c>
      <c r="L158" s="31">
        <v>410.9</v>
      </c>
      <c r="M158" s="31">
        <v>9.6559000000000008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762.55</v>
      </c>
      <c r="D159" s="40">
        <v>766.61666666666667</v>
      </c>
      <c r="E159" s="40">
        <v>748.93333333333339</v>
      </c>
      <c r="F159" s="40">
        <v>735.31666666666672</v>
      </c>
      <c r="G159" s="40">
        <v>717.63333333333344</v>
      </c>
      <c r="H159" s="40">
        <v>780.23333333333335</v>
      </c>
      <c r="I159" s="40">
        <v>797.91666666666652</v>
      </c>
      <c r="J159" s="40">
        <v>811.5333333333333</v>
      </c>
      <c r="K159" s="31">
        <v>784.3</v>
      </c>
      <c r="L159" s="31">
        <v>753</v>
      </c>
      <c r="M159" s="31">
        <v>8.7190799999999999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123.1</v>
      </c>
      <c r="D160" s="40">
        <v>121.8</v>
      </c>
      <c r="E160" s="40">
        <v>120.1</v>
      </c>
      <c r="F160" s="40">
        <v>117.1</v>
      </c>
      <c r="G160" s="40">
        <v>115.39999999999999</v>
      </c>
      <c r="H160" s="40">
        <v>124.8</v>
      </c>
      <c r="I160" s="40">
        <v>126.50000000000001</v>
      </c>
      <c r="J160" s="40">
        <v>129.5</v>
      </c>
      <c r="K160" s="31">
        <v>123.5</v>
      </c>
      <c r="L160" s="31">
        <v>118.8</v>
      </c>
      <c r="M160" s="31">
        <v>213.26802000000001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179.9</v>
      </c>
      <c r="D161" s="40">
        <v>180.63333333333333</v>
      </c>
      <c r="E161" s="40">
        <v>178.26666666666665</v>
      </c>
      <c r="F161" s="40">
        <v>176.63333333333333</v>
      </c>
      <c r="G161" s="40">
        <v>174.26666666666665</v>
      </c>
      <c r="H161" s="40">
        <v>182.26666666666665</v>
      </c>
      <c r="I161" s="40">
        <v>184.63333333333333</v>
      </c>
      <c r="J161" s="40">
        <v>186.26666666666665</v>
      </c>
      <c r="K161" s="31">
        <v>183</v>
      </c>
      <c r="L161" s="31">
        <v>179</v>
      </c>
      <c r="M161" s="31">
        <v>8.6464999999999996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3422.85</v>
      </c>
      <c r="D162" s="40">
        <v>3405.9500000000003</v>
      </c>
      <c r="E162" s="40">
        <v>3381.9000000000005</v>
      </c>
      <c r="F162" s="40">
        <v>3340.9500000000003</v>
      </c>
      <c r="G162" s="40">
        <v>3316.9000000000005</v>
      </c>
      <c r="H162" s="40">
        <v>3446.9000000000005</v>
      </c>
      <c r="I162" s="40">
        <v>3470.9500000000007</v>
      </c>
      <c r="J162" s="40">
        <v>3511.9000000000005</v>
      </c>
      <c r="K162" s="31">
        <v>3430</v>
      </c>
      <c r="L162" s="31">
        <v>3365</v>
      </c>
      <c r="M162" s="31">
        <v>3.0202399999999998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32473.3</v>
      </c>
      <c r="D163" s="40">
        <v>32485.05</v>
      </c>
      <c r="E163" s="40">
        <v>32020.25</v>
      </c>
      <c r="F163" s="40">
        <v>31567.200000000001</v>
      </c>
      <c r="G163" s="40">
        <v>31102.400000000001</v>
      </c>
      <c r="H163" s="40">
        <v>32938.1</v>
      </c>
      <c r="I163" s="40">
        <v>33402.899999999994</v>
      </c>
      <c r="J163" s="40">
        <v>33855.949999999997</v>
      </c>
      <c r="K163" s="31">
        <v>32949.85</v>
      </c>
      <c r="L163" s="31">
        <v>32032</v>
      </c>
      <c r="M163" s="31">
        <v>0.18937000000000001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229.8</v>
      </c>
      <c r="D164" s="40">
        <v>228.85</v>
      </c>
      <c r="E164" s="40">
        <v>227.7</v>
      </c>
      <c r="F164" s="40">
        <v>225.6</v>
      </c>
      <c r="G164" s="40">
        <v>224.45</v>
      </c>
      <c r="H164" s="40">
        <v>230.95</v>
      </c>
      <c r="I164" s="40">
        <v>232.10000000000002</v>
      </c>
      <c r="J164" s="40">
        <v>234.2</v>
      </c>
      <c r="K164" s="31">
        <v>230</v>
      </c>
      <c r="L164" s="31">
        <v>226.75</v>
      </c>
      <c r="M164" s="31">
        <v>18.014800000000001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6034.75</v>
      </c>
      <c r="D165" s="40">
        <v>6027.2166666666672</v>
      </c>
      <c r="E165" s="40">
        <v>5966.4333333333343</v>
      </c>
      <c r="F165" s="40">
        <v>5898.1166666666668</v>
      </c>
      <c r="G165" s="40">
        <v>5837.3333333333339</v>
      </c>
      <c r="H165" s="40">
        <v>6095.5333333333347</v>
      </c>
      <c r="I165" s="40">
        <v>6156.3166666666675</v>
      </c>
      <c r="J165" s="40">
        <v>6224.633333333335</v>
      </c>
      <c r="K165" s="31">
        <v>6088</v>
      </c>
      <c r="L165" s="31">
        <v>5958.9</v>
      </c>
      <c r="M165" s="31">
        <v>1.07708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2327.4</v>
      </c>
      <c r="D166" s="40">
        <v>2332.8333333333335</v>
      </c>
      <c r="E166" s="40">
        <v>2306.3666666666668</v>
      </c>
      <c r="F166" s="40">
        <v>2285.3333333333335</v>
      </c>
      <c r="G166" s="40">
        <v>2258.8666666666668</v>
      </c>
      <c r="H166" s="40">
        <v>2353.8666666666668</v>
      </c>
      <c r="I166" s="40">
        <v>2380.333333333333</v>
      </c>
      <c r="J166" s="40">
        <v>2401.3666666666668</v>
      </c>
      <c r="K166" s="31">
        <v>2359.3000000000002</v>
      </c>
      <c r="L166" s="31">
        <v>2311.8000000000002</v>
      </c>
      <c r="M166" s="31">
        <v>4.2145900000000003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2614.9</v>
      </c>
      <c r="D167" s="40">
        <v>2640.6333333333332</v>
      </c>
      <c r="E167" s="40">
        <v>2569.2666666666664</v>
      </c>
      <c r="F167" s="40">
        <v>2523.6333333333332</v>
      </c>
      <c r="G167" s="40">
        <v>2452.2666666666664</v>
      </c>
      <c r="H167" s="40">
        <v>2686.2666666666664</v>
      </c>
      <c r="I167" s="40">
        <v>2757.6333333333332</v>
      </c>
      <c r="J167" s="40">
        <v>2803.2666666666664</v>
      </c>
      <c r="K167" s="31">
        <v>2712</v>
      </c>
      <c r="L167" s="31">
        <v>2595</v>
      </c>
      <c r="M167" s="31">
        <v>15.589040000000001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2232.3000000000002</v>
      </c>
      <c r="D168" s="40">
        <v>2227.4333333333334</v>
      </c>
      <c r="E168" s="40">
        <v>2205.8666666666668</v>
      </c>
      <c r="F168" s="40">
        <v>2179.4333333333334</v>
      </c>
      <c r="G168" s="40">
        <v>2157.8666666666668</v>
      </c>
      <c r="H168" s="40">
        <v>2253.8666666666668</v>
      </c>
      <c r="I168" s="40">
        <v>2275.4333333333334</v>
      </c>
      <c r="J168" s="40">
        <v>2301.8666666666668</v>
      </c>
      <c r="K168" s="31">
        <v>2249</v>
      </c>
      <c r="L168" s="31">
        <v>2201</v>
      </c>
      <c r="M168" s="31">
        <v>5.7382099999999996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128.55000000000001</v>
      </c>
      <c r="D169" s="40">
        <v>129.06666666666669</v>
      </c>
      <c r="E169" s="40">
        <v>127.38333333333338</v>
      </c>
      <c r="F169" s="40">
        <v>126.2166666666667</v>
      </c>
      <c r="G169" s="40">
        <v>124.53333333333339</v>
      </c>
      <c r="H169" s="40">
        <v>130.23333333333338</v>
      </c>
      <c r="I169" s="40">
        <v>131.91666666666671</v>
      </c>
      <c r="J169" s="40">
        <v>133.08333333333337</v>
      </c>
      <c r="K169" s="31">
        <v>130.75</v>
      </c>
      <c r="L169" s="31">
        <v>127.9</v>
      </c>
      <c r="M169" s="31">
        <v>29.712520000000001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175.55</v>
      </c>
      <c r="D170" s="40">
        <v>175.58333333333334</v>
      </c>
      <c r="E170" s="40">
        <v>174.36666666666667</v>
      </c>
      <c r="F170" s="40">
        <v>173.18333333333334</v>
      </c>
      <c r="G170" s="40">
        <v>171.96666666666667</v>
      </c>
      <c r="H170" s="40">
        <v>176.76666666666668</v>
      </c>
      <c r="I170" s="40">
        <v>177.98333333333332</v>
      </c>
      <c r="J170" s="40">
        <v>179.16666666666669</v>
      </c>
      <c r="K170" s="31">
        <v>176.8</v>
      </c>
      <c r="L170" s="31">
        <v>174.4</v>
      </c>
      <c r="M170" s="31">
        <v>92.148570000000007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422.7</v>
      </c>
      <c r="D171" s="40">
        <v>415.09999999999997</v>
      </c>
      <c r="E171" s="40">
        <v>393.39999999999992</v>
      </c>
      <c r="F171" s="40">
        <v>364.09999999999997</v>
      </c>
      <c r="G171" s="40">
        <v>342.39999999999992</v>
      </c>
      <c r="H171" s="40">
        <v>444.39999999999992</v>
      </c>
      <c r="I171" s="40">
        <v>466.09999999999997</v>
      </c>
      <c r="J171" s="40">
        <v>495.39999999999992</v>
      </c>
      <c r="K171" s="31">
        <v>436.8</v>
      </c>
      <c r="L171" s="31">
        <v>385.8</v>
      </c>
      <c r="M171" s="31">
        <v>103.31644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13604.55</v>
      </c>
      <c r="D172" s="40">
        <v>13595.516666666668</v>
      </c>
      <c r="E172" s="40">
        <v>13489.033333333336</v>
      </c>
      <c r="F172" s="40">
        <v>13373.516666666668</v>
      </c>
      <c r="G172" s="40">
        <v>13267.033333333336</v>
      </c>
      <c r="H172" s="40">
        <v>13711.033333333336</v>
      </c>
      <c r="I172" s="40">
        <v>13817.51666666667</v>
      </c>
      <c r="J172" s="40">
        <v>13933.033333333336</v>
      </c>
      <c r="K172" s="31">
        <v>13702</v>
      </c>
      <c r="L172" s="31">
        <v>13480</v>
      </c>
      <c r="M172" s="31">
        <v>0.11566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38.049999999999997</v>
      </c>
      <c r="D173" s="40">
        <v>38.033333333333331</v>
      </c>
      <c r="E173" s="40">
        <v>37.516666666666666</v>
      </c>
      <c r="F173" s="40">
        <v>36.983333333333334</v>
      </c>
      <c r="G173" s="40">
        <v>36.466666666666669</v>
      </c>
      <c r="H173" s="40">
        <v>38.566666666666663</v>
      </c>
      <c r="I173" s="40">
        <v>39.083333333333329</v>
      </c>
      <c r="J173" s="40">
        <v>39.61666666666666</v>
      </c>
      <c r="K173" s="31">
        <v>38.549999999999997</v>
      </c>
      <c r="L173" s="31">
        <v>37.5</v>
      </c>
      <c r="M173" s="31">
        <v>536.04232000000002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172.2</v>
      </c>
      <c r="D174" s="40">
        <v>172.5</v>
      </c>
      <c r="E174" s="40">
        <v>170.75</v>
      </c>
      <c r="F174" s="40">
        <v>169.3</v>
      </c>
      <c r="G174" s="40">
        <v>167.55</v>
      </c>
      <c r="H174" s="40">
        <v>173.95</v>
      </c>
      <c r="I174" s="40">
        <v>175.7</v>
      </c>
      <c r="J174" s="40">
        <v>177.14999999999998</v>
      </c>
      <c r="K174" s="31">
        <v>174.25</v>
      </c>
      <c r="L174" s="31">
        <v>171.05</v>
      </c>
      <c r="M174" s="31">
        <v>44.57311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154.25</v>
      </c>
      <c r="D175" s="40">
        <v>154.26666666666668</v>
      </c>
      <c r="E175" s="40">
        <v>152.73333333333335</v>
      </c>
      <c r="F175" s="40">
        <v>151.21666666666667</v>
      </c>
      <c r="G175" s="40">
        <v>149.68333333333334</v>
      </c>
      <c r="H175" s="40">
        <v>155.78333333333336</v>
      </c>
      <c r="I175" s="40">
        <v>157.31666666666672</v>
      </c>
      <c r="J175" s="40">
        <v>158.83333333333337</v>
      </c>
      <c r="K175" s="31">
        <v>155.80000000000001</v>
      </c>
      <c r="L175" s="31">
        <v>152.75</v>
      </c>
      <c r="M175" s="31">
        <v>25.759920000000001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2388.5</v>
      </c>
      <c r="D176" s="40">
        <v>2362</v>
      </c>
      <c r="E176" s="40">
        <v>2329</v>
      </c>
      <c r="F176" s="40">
        <v>2269.5</v>
      </c>
      <c r="G176" s="40">
        <v>2236.5</v>
      </c>
      <c r="H176" s="40">
        <v>2421.5</v>
      </c>
      <c r="I176" s="40">
        <v>2454.5</v>
      </c>
      <c r="J176" s="40">
        <v>2514</v>
      </c>
      <c r="K176" s="31">
        <v>2395</v>
      </c>
      <c r="L176" s="31">
        <v>2302.5</v>
      </c>
      <c r="M176" s="31">
        <v>141.51629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1108.3499999999999</v>
      </c>
      <c r="D177" s="40">
        <v>1114.4833333333333</v>
      </c>
      <c r="E177" s="40">
        <v>1093.9666666666667</v>
      </c>
      <c r="F177" s="40">
        <v>1079.5833333333333</v>
      </c>
      <c r="G177" s="40">
        <v>1059.0666666666666</v>
      </c>
      <c r="H177" s="40">
        <v>1128.8666666666668</v>
      </c>
      <c r="I177" s="40">
        <v>1149.3833333333337</v>
      </c>
      <c r="J177" s="40">
        <v>1163.7666666666669</v>
      </c>
      <c r="K177" s="31">
        <v>1135</v>
      </c>
      <c r="L177" s="31">
        <v>1100.0999999999999</v>
      </c>
      <c r="M177" s="31">
        <v>13.478719999999999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1244.1500000000001</v>
      </c>
      <c r="D178" s="40">
        <v>1241.2666666666667</v>
      </c>
      <c r="E178" s="40">
        <v>1228.8833333333332</v>
      </c>
      <c r="F178" s="40">
        <v>1213.6166666666666</v>
      </c>
      <c r="G178" s="40">
        <v>1201.2333333333331</v>
      </c>
      <c r="H178" s="40">
        <v>1256.5333333333333</v>
      </c>
      <c r="I178" s="40">
        <v>1268.916666666667</v>
      </c>
      <c r="J178" s="40">
        <v>1284.1833333333334</v>
      </c>
      <c r="K178" s="31">
        <v>1253.6500000000001</v>
      </c>
      <c r="L178" s="31">
        <v>1226</v>
      </c>
      <c r="M178" s="31">
        <v>12.95336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10341.450000000001</v>
      </c>
      <c r="D179" s="40">
        <v>10267.816666666668</v>
      </c>
      <c r="E179" s="40">
        <v>10155.633333333335</v>
      </c>
      <c r="F179" s="40">
        <v>9969.8166666666675</v>
      </c>
      <c r="G179" s="40">
        <v>9857.633333333335</v>
      </c>
      <c r="H179" s="40">
        <v>10453.633333333335</v>
      </c>
      <c r="I179" s="40">
        <v>10565.816666666666</v>
      </c>
      <c r="J179" s="40">
        <v>10751.633333333335</v>
      </c>
      <c r="K179" s="31">
        <v>10380</v>
      </c>
      <c r="L179" s="31">
        <v>10082</v>
      </c>
      <c r="M179" s="31">
        <v>3.1120899999999998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8401.0499999999993</v>
      </c>
      <c r="D180" s="40">
        <v>8576.0166666666664</v>
      </c>
      <c r="E180" s="40">
        <v>8125.0333333333328</v>
      </c>
      <c r="F180" s="40">
        <v>7849.0166666666664</v>
      </c>
      <c r="G180" s="40">
        <v>7398.0333333333328</v>
      </c>
      <c r="H180" s="40">
        <v>8852.0333333333328</v>
      </c>
      <c r="I180" s="40">
        <v>9303.0166666666664</v>
      </c>
      <c r="J180" s="40">
        <v>9579.0333333333328</v>
      </c>
      <c r="K180" s="31">
        <v>9027</v>
      </c>
      <c r="L180" s="31">
        <v>8300</v>
      </c>
      <c r="M180" s="31">
        <v>0.65925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30440.799999999999</v>
      </c>
      <c r="D181" s="40">
        <v>30331.233333333334</v>
      </c>
      <c r="E181" s="40">
        <v>30071.666666666668</v>
      </c>
      <c r="F181" s="40">
        <v>29702.533333333333</v>
      </c>
      <c r="G181" s="40">
        <v>29442.966666666667</v>
      </c>
      <c r="H181" s="40">
        <v>30700.366666666669</v>
      </c>
      <c r="I181" s="40">
        <v>30959.933333333334</v>
      </c>
      <c r="J181" s="40">
        <v>31329.066666666669</v>
      </c>
      <c r="K181" s="31">
        <v>30590.799999999999</v>
      </c>
      <c r="L181" s="31">
        <v>29962.1</v>
      </c>
      <c r="M181" s="31">
        <v>0.81599999999999995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1350.05</v>
      </c>
      <c r="D182" s="40">
        <v>1357.2499999999998</v>
      </c>
      <c r="E182" s="40">
        <v>1325.8999999999996</v>
      </c>
      <c r="F182" s="40">
        <v>1301.7499999999998</v>
      </c>
      <c r="G182" s="40">
        <v>1270.3999999999996</v>
      </c>
      <c r="H182" s="40">
        <v>1381.3999999999996</v>
      </c>
      <c r="I182" s="40">
        <v>1412.7499999999995</v>
      </c>
      <c r="J182" s="40">
        <v>1436.8999999999996</v>
      </c>
      <c r="K182" s="31">
        <v>1388.6</v>
      </c>
      <c r="L182" s="31">
        <v>1333.1</v>
      </c>
      <c r="M182" s="31">
        <v>16.02525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2267.4</v>
      </c>
      <c r="D183" s="40">
        <v>2274.5333333333333</v>
      </c>
      <c r="E183" s="40">
        <v>2243.0666666666666</v>
      </c>
      <c r="F183" s="40">
        <v>2218.7333333333331</v>
      </c>
      <c r="G183" s="40">
        <v>2187.2666666666664</v>
      </c>
      <c r="H183" s="40">
        <v>2298.8666666666668</v>
      </c>
      <c r="I183" s="40">
        <v>2330.333333333333</v>
      </c>
      <c r="J183" s="40">
        <v>2354.666666666667</v>
      </c>
      <c r="K183" s="31">
        <v>2306</v>
      </c>
      <c r="L183" s="31">
        <v>2250.1999999999998</v>
      </c>
      <c r="M183" s="31">
        <v>2.1169600000000002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431.4</v>
      </c>
      <c r="D184" s="40">
        <v>431.3</v>
      </c>
      <c r="E184" s="40">
        <v>428.3</v>
      </c>
      <c r="F184" s="40">
        <v>425.2</v>
      </c>
      <c r="G184" s="40">
        <v>422.2</v>
      </c>
      <c r="H184" s="40">
        <v>434.40000000000003</v>
      </c>
      <c r="I184" s="40">
        <v>437.40000000000003</v>
      </c>
      <c r="J184" s="40">
        <v>440.50000000000006</v>
      </c>
      <c r="K184" s="31">
        <v>434.3</v>
      </c>
      <c r="L184" s="31">
        <v>428.2</v>
      </c>
      <c r="M184" s="31">
        <v>142.33624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122.45</v>
      </c>
      <c r="D185" s="40">
        <v>122.38333333333333</v>
      </c>
      <c r="E185" s="40">
        <v>119.76666666666665</v>
      </c>
      <c r="F185" s="40">
        <v>117.08333333333333</v>
      </c>
      <c r="G185" s="40">
        <v>114.46666666666665</v>
      </c>
      <c r="H185" s="40">
        <v>125.06666666666665</v>
      </c>
      <c r="I185" s="40">
        <v>127.68333333333332</v>
      </c>
      <c r="J185" s="40">
        <v>130.36666666666665</v>
      </c>
      <c r="K185" s="31">
        <v>125</v>
      </c>
      <c r="L185" s="31">
        <v>119.7</v>
      </c>
      <c r="M185" s="31">
        <v>454.53134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789.4</v>
      </c>
      <c r="D186" s="40">
        <v>790.19999999999993</v>
      </c>
      <c r="E186" s="40">
        <v>783.19999999999982</v>
      </c>
      <c r="F186" s="40">
        <v>776.99999999999989</v>
      </c>
      <c r="G186" s="40">
        <v>769.99999999999977</v>
      </c>
      <c r="H186" s="40">
        <v>796.39999999999986</v>
      </c>
      <c r="I186" s="40">
        <v>803.40000000000009</v>
      </c>
      <c r="J186" s="40">
        <v>809.59999999999991</v>
      </c>
      <c r="K186" s="31">
        <v>797.2</v>
      </c>
      <c r="L186" s="31">
        <v>784</v>
      </c>
      <c r="M186" s="31">
        <v>28.607299999999999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490.6</v>
      </c>
      <c r="D187" s="40">
        <v>495.53333333333336</v>
      </c>
      <c r="E187" s="40">
        <v>483.26666666666671</v>
      </c>
      <c r="F187" s="40">
        <v>475.93333333333334</v>
      </c>
      <c r="G187" s="40">
        <v>463.66666666666669</v>
      </c>
      <c r="H187" s="40">
        <v>502.86666666666673</v>
      </c>
      <c r="I187" s="40">
        <v>515.13333333333344</v>
      </c>
      <c r="J187" s="40">
        <v>522.4666666666667</v>
      </c>
      <c r="K187" s="31">
        <v>507.8</v>
      </c>
      <c r="L187" s="31">
        <v>488.2</v>
      </c>
      <c r="M187" s="31">
        <v>26.872019999999999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629.6</v>
      </c>
      <c r="D188" s="40">
        <v>630.6</v>
      </c>
      <c r="E188" s="40">
        <v>622.20000000000005</v>
      </c>
      <c r="F188" s="40">
        <v>614.80000000000007</v>
      </c>
      <c r="G188" s="40">
        <v>606.40000000000009</v>
      </c>
      <c r="H188" s="40">
        <v>638</v>
      </c>
      <c r="I188" s="40">
        <v>646.39999999999986</v>
      </c>
      <c r="J188" s="40">
        <v>653.79999999999995</v>
      </c>
      <c r="K188" s="31">
        <v>639</v>
      </c>
      <c r="L188" s="31">
        <v>623.20000000000005</v>
      </c>
      <c r="M188" s="31">
        <v>4.2431000000000001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540.4</v>
      </c>
      <c r="D189" s="40">
        <v>538.55000000000007</v>
      </c>
      <c r="E189" s="40">
        <v>531.35000000000014</v>
      </c>
      <c r="F189" s="40">
        <v>522.30000000000007</v>
      </c>
      <c r="G189" s="40">
        <v>515.10000000000014</v>
      </c>
      <c r="H189" s="40">
        <v>547.60000000000014</v>
      </c>
      <c r="I189" s="40">
        <v>554.80000000000018</v>
      </c>
      <c r="J189" s="40">
        <v>563.85000000000014</v>
      </c>
      <c r="K189" s="31">
        <v>545.75</v>
      </c>
      <c r="L189" s="31">
        <v>529.5</v>
      </c>
      <c r="M189" s="31">
        <v>22.657050000000002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841</v>
      </c>
      <c r="D190" s="40">
        <v>843.30000000000007</v>
      </c>
      <c r="E190" s="40">
        <v>832.70000000000016</v>
      </c>
      <c r="F190" s="40">
        <v>824.40000000000009</v>
      </c>
      <c r="G190" s="40">
        <v>813.80000000000018</v>
      </c>
      <c r="H190" s="40">
        <v>851.60000000000014</v>
      </c>
      <c r="I190" s="40">
        <v>862.2</v>
      </c>
      <c r="J190" s="40">
        <v>870.50000000000011</v>
      </c>
      <c r="K190" s="31">
        <v>853.9</v>
      </c>
      <c r="L190" s="31">
        <v>835</v>
      </c>
      <c r="M190" s="31">
        <v>15.324920000000001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3842.05</v>
      </c>
      <c r="D191" s="40">
        <v>3834.5</v>
      </c>
      <c r="E191" s="40">
        <v>3812.1</v>
      </c>
      <c r="F191" s="40">
        <v>3782.15</v>
      </c>
      <c r="G191" s="40">
        <v>3759.75</v>
      </c>
      <c r="H191" s="40">
        <v>3864.45</v>
      </c>
      <c r="I191" s="40">
        <v>3886.8499999999995</v>
      </c>
      <c r="J191" s="40">
        <v>3916.7999999999997</v>
      </c>
      <c r="K191" s="31">
        <v>3856.9</v>
      </c>
      <c r="L191" s="31">
        <v>3804.55</v>
      </c>
      <c r="M191" s="31">
        <v>17.468119999999999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869.85</v>
      </c>
      <c r="D192" s="40">
        <v>868.51666666666677</v>
      </c>
      <c r="E192" s="40">
        <v>863.48333333333358</v>
      </c>
      <c r="F192" s="40">
        <v>857.11666666666679</v>
      </c>
      <c r="G192" s="40">
        <v>852.0833333333336</v>
      </c>
      <c r="H192" s="40">
        <v>874.88333333333355</v>
      </c>
      <c r="I192" s="40">
        <v>879.91666666666663</v>
      </c>
      <c r="J192" s="40">
        <v>886.28333333333353</v>
      </c>
      <c r="K192" s="31">
        <v>873.55</v>
      </c>
      <c r="L192" s="31">
        <v>862.15</v>
      </c>
      <c r="M192" s="31">
        <v>10.75187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4886</v>
      </c>
      <c r="D193" s="40">
        <v>4904.3</v>
      </c>
      <c r="E193" s="40">
        <v>4838.6000000000004</v>
      </c>
      <c r="F193" s="40">
        <v>4791.2</v>
      </c>
      <c r="G193" s="40">
        <v>4725.5</v>
      </c>
      <c r="H193" s="40">
        <v>4951.7000000000007</v>
      </c>
      <c r="I193" s="40">
        <v>5017.3999999999996</v>
      </c>
      <c r="J193" s="40">
        <v>5064.8000000000011</v>
      </c>
      <c r="K193" s="31">
        <v>4970</v>
      </c>
      <c r="L193" s="31">
        <v>4856.8999999999996</v>
      </c>
      <c r="M193" s="31">
        <v>1.2750699999999999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295.55</v>
      </c>
      <c r="D194" s="40">
        <v>294.66666666666669</v>
      </c>
      <c r="E194" s="40">
        <v>292.88333333333338</v>
      </c>
      <c r="F194" s="40">
        <v>290.2166666666667</v>
      </c>
      <c r="G194" s="40">
        <v>288.43333333333339</v>
      </c>
      <c r="H194" s="40">
        <v>297.33333333333337</v>
      </c>
      <c r="I194" s="40">
        <v>299.11666666666667</v>
      </c>
      <c r="J194" s="40">
        <v>301.78333333333336</v>
      </c>
      <c r="K194" s="31">
        <v>296.45</v>
      </c>
      <c r="L194" s="31">
        <v>292</v>
      </c>
      <c r="M194" s="31">
        <v>165.94135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133.85</v>
      </c>
      <c r="D195" s="40">
        <v>134.18333333333331</v>
      </c>
      <c r="E195" s="40">
        <v>132.91666666666663</v>
      </c>
      <c r="F195" s="40">
        <v>131.98333333333332</v>
      </c>
      <c r="G195" s="40">
        <v>130.71666666666664</v>
      </c>
      <c r="H195" s="40">
        <v>135.11666666666662</v>
      </c>
      <c r="I195" s="40">
        <v>136.38333333333333</v>
      </c>
      <c r="J195" s="40">
        <v>137.31666666666661</v>
      </c>
      <c r="K195" s="31">
        <v>135.44999999999999</v>
      </c>
      <c r="L195" s="31">
        <v>133.25</v>
      </c>
      <c r="M195" s="31">
        <v>190.00628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1443.65</v>
      </c>
      <c r="D196" s="40">
        <v>1437.6833333333334</v>
      </c>
      <c r="E196" s="40">
        <v>1422.4166666666667</v>
      </c>
      <c r="F196" s="40">
        <v>1401.1833333333334</v>
      </c>
      <c r="G196" s="40">
        <v>1385.9166666666667</v>
      </c>
      <c r="H196" s="40">
        <v>1458.9166666666667</v>
      </c>
      <c r="I196" s="40">
        <v>1474.1833333333332</v>
      </c>
      <c r="J196" s="40">
        <v>1495.4166666666667</v>
      </c>
      <c r="K196" s="31">
        <v>1452.95</v>
      </c>
      <c r="L196" s="31">
        <v>1416.45</v>
      </c>
      <c r="M196" s="31">
        <v>84.523820000000001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1441.95</v>
      </c>
      <c r="D197" s="40">
        <v>1438.9166666666667</v>
      </c>
      <c r="E197" s="40">
        <v>1428.1333333333334</v>
      </c>
      <c r="F197" s="40">
        <v>1414.3166666666666</v>
      </c>
      <c r="G197" s="40">
        <v>1403.5333333333333</v>
      </c>
      <c r="H197" s="40">
        <v>1452.7333333333336</v>
      </c>
      <c r="I197" s="40">
        <v>1463.5166666666669</v>
      </c>
      <c r="J197" s="40">
        <v>1477.3333333333337</v>
      </c>
      <c r="K197" s="31">
        <v>1449.7</v>
      </c>
      <c r="L197" s="31">
        <v>1425.1</v>
      </c>
      <c r="M197" s="31">
        <v>19.195900000000002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1046.7</v>
      </c>
      <c r="D198" s="40">
        <v>1040.5666666666666</v>
      </c>
      <c r="E198" s="40">
        <v>1032.1333333333332</v>
      </c>
      <c r="F198" s="40">
        <v>1017.5666666666666</v>
      </c>
      <c r="G198" s="40">
        <v>1009.1333333333332</v>
      </c>
      <c r="H198" s="40">
        <v>1055.1333333333332</v>
      </c>
      <c r="I198" s="40">
        <v>1063.5666666666666</v>
      </c>
      <c r="J198" s="40">
        <v>1078.1333333333332</v>
      </c>
      <c r="K198" s="31">
        <v>1049</v>
      </c>
      <c r="L198" s="31">
        <v>1026</v>
      </c>
      <c r="M198" s="31">
        <v>2.9811999999999999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2019.3</v>
      </c>
      <c r="D199" s="40">
        <v>2004.5999999999997</v>
      </c>
      <c r="E199" s="40">
        <v>1984.7999999999993</v>
      </c>
      <c r="F199" s="40">
        <v>1950.2999999999995</v>
      </c>
      <c r="G199" s="40">
        <v>1930.4999999999991</v>
      </c>
      <c r="H199" s="40">
        <v>2039.0999999999995</v>
      </c>
      <c r="I199" s="40">
        <v>2058.9</v>
      </c>
      <c r="J199" s="40">
        <v>2093.3999999999996</v>
      </c>
      <c r="K199" s="31">
        <v>2024.4</v>
      </c>
      <c r="L199" s="31">
        <v>1970.1</v>
      </c>
      <c r="M199" s="31">
        <v>15.48784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3189.65</v>
      </c>
      <c r="D200" s="40">
        <v>3185.5166666666664</v>
      </c>
      <c r="E200" s="40">
        <v>3144.1333333333328</v>
      </c>
      <c r="F200" s="40">
        <v>3098.6166666666663</v>
      </c>
      <c r="G200" s="40">
        <v>3057.2333333333327</v>
      </c>
      <c r="H200" s="40">
        <v>3231.0333333333328</v>
      </c>
      <c r="I200" s="40">
        <v>3272.4166666666661</v>
      </c>
      <c r="J200" s="40">
        <v>3317.9333333333329</v>
      </c>
      <c r="K200" s="31">
        <v>3226.9</v>
      </c>
      <c r="L200" s="31">
        <v>3140</v>
      </c>
      <c r="M200" s="31">
        <v>2.2158899999999999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486.25</v>
      </c>
      <c r="D201" s="40">
        <v>486.86666666666662</v>
      </c>
      <c r="E201" s="40">
        <v>483.28333333333325</v>
      </c>
      <c r="F201" s="40">
        <v>480.31666666666661</v>
      </c>
      <c r="G201" s="40">
        <v>476.73333333333323</v>
      </c>
      <c r="H201" s="40">
        <v>489.83333333333326</v>
      </c>
      <c r="I201" s="40">
        <v>493.41666666666663</v>
      </c>
      <c r="J201" s="40">
        <v>496.38333333333327</v>
      </c>
      <c r="K201" s="31">
        <v>490.45</v>
      </c>
      <c r="L201" s="31">
        <v>483.9</v>
      </c>
      <c r="M201" s="31">
        <v>5.1555499999999999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995.7</v>
      </c>
      <c r="D202" s="40">
        <v>999.16666666666663</v>
      </c>
      <c r="E202" s="40">
        <v>980.68333333333328</v>
      </c>
      <c r="F202" s="40">
        <v>965.66666666666663</v>
      </c>
      <c r="G202" s="40">
        <v>947.18333333333328</v>
      </c>
      <c r="H202" s="40">
        <v>1014.1833333333333</v>
      </c>
      <c r="I202" s="40">
        <v>1032.6666666666665</v>
      </c>
      <c r="J202" s="40">
        <v>1047.6833333333334</v>
      </c>
      <c r="K202" s="31">
        <v>1017.65</v>
      </c>
      <c r="L202" s="31">
        <v>984.15</v>
      </c>
      <c r="M202" s="31">
        <v>4.5434400000000004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752.8</v>
      </c>
      <c r="D203" s="40">
        <v>753.30000000000007</v>
      </c>
      <c r="E203" s="40">
        <v>746.60000000000014</v>
      </c>
      <c r="F203" s="40">
        <v>740.40000000000009</v>
      </c>
      <c r="G203" s="40">
        <v>733.70000000000016</v>
      </c>
      <c r="H203" s="40">
        <v>759.50000000000011</v>
      </c>
      <c r="I203" s="40">
        <v>766.20000000000016</v>
      </c>
      <c r="J203" s="40">
        <v>772.40000000000009</v>
      </c>
      <c r="K203" s="31">
        <v>760</v>
      </c>
      <c r="L203" s="31">
        <v>747.1</v>
      </c>
      <c r="M203" s="31">
        <v>16.798310000000001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7929.85</v>
      </c>
      <c r="D204" s="40">
        <v>7943.7833333333328</v>
      </c>
      <c r="E204" s="40">
        <v>7858.0666666666657</v>
      </c>
      <c r="F204" s="40">
        <v>7786.2833333333328</v>
      </c>
      <c r="G204" s="40">
        <v>7700.5666666666657</v>
      </c>
      <c r="H204" s="40">
        <v>8015.5666666666657</v>
      </c>
      <c r="I204" s="40">
        <v>8101.2833333333328</v>
      </c>
      <c r="J204" s="40">
        <v>8173.0666666666657</v>
      </c>
      <c r="K204" s="31">
        <v>8029.5</v>
      </c>
      <c r="L204" s="31">
        <v>7872</v>
      </c>
      <c r="M204" s="31">
        <v>1.98454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35.35</v>
      </c>
      <c r="D205" s="40">
        <v>35.550000000000004</v>
      </c>
      <c r="E205" s="40">
        <v>35.050000000000011</v>
      </c>
      <c r="F205" s="40">
        <v>34.750000000000007</v>
      </c>
      <c r="G205" s="40">
        <v>34.250000000000014</v>
      </c>
      <c r="H205" s="40">
        <v>35.850000000000009</v>
      </c>
      <c r="I205" s="40">
        <v>36.349999999999994</v>
      </c>
      <c r="J205" s="40">
        <v>36.650000000000006</v>
      </c>
      <c r="K205" s="31">
        <v>36.049999999999997</v>
      </c>
      <c r="L205" s="31">
        <v>35.25</v>
      </c>
      <c r="M205" s="31">
        <v>45.928100000000001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1571.7</v>
      </c>
      <c r="D206" s="40">
        <v>1576.8166666666666</v>
      </c>
      <c r="E206" s="40">
        <v>1555.9333333333332</v>
      </c>
      <c r="F206" s="40">
        <v>1540.1666666666665</v>
      </c>
      <c r="G206" s="40">
        <v>1519.2833333333331</v>
      </c>
      <c r="H206" s="40">
        <v>1592.5833333333333</v>
      </c>
      <c r="I206" s="40">
        <v>1613.4666666666665</v>
      </c>
      <c r="J206" s="40">
        <v>1629.2333333333333</v>
      </c>
      <c r="K206" s="31">
        <v>1597.7</v>
      </c>
      <c r="L206" s="31">
        <v>1561.05</v>
      </c>
      <c r="M206" s="31">
        <v>7.41655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752.95</v>
      </c>
      <c r="D207" s="40">
        <v>759.69999999999993</v>
      </c>
      <c r="E207" s="40">
        <v>742.39999999999986</v>
      </c>
      <c r="F207" s="40">
        <v>731.84999999999991</v>
      </c>
      <c r="G207" s="40">
        <v>714.54999999999984</v>
      </c>
      <c r="H207" s="40">
        <v>770.24999999999989</v>
      </c>
      <c r="I207" s="40">
        <v>787.54999999999984</v>
      </c>
      <c r="J207" s="40">
        <v>798.09999999999991</v>
      </c>
      <c r="K207" s="31">
        <v>777</v>
      </c>
      <c r="L207" s="31">
        <v>749.15</v>
      </c>
      <c r="M207" s="31">
        <v>51.972549999999998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250.1</v>
      </c>
      <c r="D208" s="40">
        <v>247.83333333333334</v>
      </c>
      <c r="E208" s="40">
        <v>243.66666666666669</v>
      </c>
      <c r="F208" s="40">
        <v>237.23333333333335</v>
      </c>
      <c r="G208" s="40">
        <v>233.06666666666669</v>
      </c>
      <c r="H208" s="40">
        <v>254.26666666666668</v>
      </c>
      <c r="I208" s="40">
        <v>258.43333333333339</v>
      </c>
      <c r="J208" s="40">
        <v>264.86666666666667</v>
      </c>
      <c r="K208" s="31">
        <v>252</v>
      </c>
      <c r="L208" s="31">
        <v>241.4</v>
      </c>
      <c r="M208" s="31">
        <v>12.14476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907.75</v>
      </c>
      <c r="D209" s="40">
        <v>904.26666666666677</v>
      </c>
      <c r="E209" s="40">
        <v>894.53333333333353</v>
      </c>
      <c r="F209" s="40">
        <v>881.31666666666672</v>
      </c>
      <c r="G209" s="40">
        <v>871.58333333333348</v>
      </c>
      <c r="H209" s="40">
        <v>917.48333333333358</v>
      </c>
      <c r="I209" s="40">
        <v>927.21666666666692</v>
      </c>
      <c r="J209" s="40">
        <v>940.43333333333362</v>
      </c>
      <c r="K209" s="31">
        <v>914</v>
      </c>
      <c r="L209" s="31">
        <v>891.05</v>
      </c>
      <c r="M209" s="31">
        <v>10.600540000000001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308.3</v>
      </c>
      <c r="D210" s="40">
        <v>307.48333333333329</v>
      </c>
      <c r="E210" s="40">
        <v>303.96666666666658</v>
      </c>
      <c r="F210" s="40">
        <v>299.63333333333327</v>
      </c>
      <c r="G210" s="40">
        <v>296.11666666666656</v>
      </c>
      <c r="H210" s="40">
        <v>311.81666666666661</v>
      </c>
      <c r="I210" s="40">
        <v>315.33333333333337</v>
      </c>
      <c r="J210" s="40">
        <v>319.66666666666663</v>
      </c>
      <c r="K210" s="31">
        <v>311</v>
      </c>
      <c r="L210" s="31">
        <v>303.14999999999998</v>
      </c>
      <c r="M210" s="31">
        <v>178.93322000000001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7.25</v>
      </c>
      <c r="D211" s="40">
        <v>7.416666666666667</v>
      </c>
      <c r="E211" s="40">
        <v>6.7333333333333343</v>
      </c>
      <c r="F211" s="40">
        <v>6.2166666666666677</v>
      </c>
      <c r="G211" s="40">
        <v>5.533333333333335</v>
      </c>
      <c r="H211" s="40">
        <v>7.9333333333333336</v>
      </c>
      <c r="I211" s="40">
        <v>8.6166666666666654</v>
      </c>
      <c r="J211" s="40">
        <v>9.1333333333333329</v>
      </c>
      <c r="K211" s="31">
        <v>8.1</v>
      </c>
      <c r="L211" s="31">
        <v>6.9</v>
      </c>
      <c r="M211" s="31">
        <v>9642.3943299999992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1088.95</v>
      </c>
      <c r="D212" s="40">
        <v>1089.3</v>
      </c>
      <c r="E212" s="40">
        <v>1081.5999999999999</v>
      </c>
      <c r="F212" s="40">
        <v>1074.25</v>
      </c>
      <c r="G212" s="40">
        <v>1066.55</v>
      </c>
      <c r="H212" s="40">
        <v>1096.6499999999999</v>
      </c>
      <c r="I212" s="40">
        <v>1104.3500000000001</v>
      </c>
      <c r="J212" s="40">
        <v>1111.6999999999998</v>
      </c>
      <c r="K212" s="31">
        <v>1097</v>
      </c>
      <c r="L212" s="31">
        <v>1081.95</v>
      </c>
      <c r="M212" s="31">
        <v>14.42027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2183.9</v>
      </c>
      <c r="D213" s="40">
        <v>2181.4833333333331</v>
      </c>
      <c r="E213" s="40">
        <v>2157.9666666666662</v>
      </c>
      <c r="F213" s="40">
        <v>2132.0333333333333</v>
      </c>
      <c r="G213" s="40">
        <v>2108.5166666666664</v>
      </c>
      <c r="H213" s="40">
        <v>2207.4166666666661</v>
      </c>
      <c r="I213" s="40">
        <v>2230.9333333333334</v>
      </c>
      <c r="J213" s="40">
        <v>2256.8666666666659</v>
      </c>
      <c r="K213" s="31">
        <v>2205</v>
      </c>
      <c r="L213" s="31">
        <v>2155.5500000000002</v>
      </c>
      <c r="M213" s="31">
        <v>1.10799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655.1</v>
      </c>
      <c r="D214" s="40">
        <v>653.76666666666677</v>
      </c>
      <c r="E214" s="40">
        <v>650.83333333333348</v>
      </c>
      <c r="F214" s="40">
        <v>646.56666666666672</v>
      </c>
      <c r="G214" s="40">
        <v>643.63333333333344</v>
      </c>
      <c r="H214" s="40">
        <v>658.03333333333353</v>
      </c>
      <c r="I214" s="40">
        <v>660.9666666666667</v>
      </c>
      <c r="J214" s="40">
        <v>665.23333333333358</v>
      </c>
      <c r="K214" s="40">
        <v>656.7</v>
      </c>
      <c r="L214" s="40">
        <v>649.5</v>
      </c>
      <c r="M214" s="40">
        <v>37.749699999999997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11.1</v>
      </c>
      <c r="D215" s="40">
        <v>11.133333333333335</v>
      </c>
      <c r="E215" s="40">
        <v>11.016666666666669</v>
      </c>
      <c r="F215" s="40">
        <v>10.933333333333335</v>
      </c>
      <c r="G215" s="40">
        <v>10.81666666666667</v>
      </c>
      <c r="H215" s="40">
        <v>11.216666666666669</v>
      </c>
      <c r="I215" s="40">
        <v>11.333333333333332</v>
      </c>
      <c r="J215" s="40">
        <v>11.416666666666668</v>
      </c>
      <c r="K215" s="40">
        <v>11.25</v>
      </c>
      <c r="L215" s="40">
        <v>11.05</v>
      </c>
      <c r="M215" s="40">
        <v>1114.19956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176.4</v>
      </c>
      <c r="D216" s="40">
        <v>175.79999999999998</v>
      </c>
      <c r="E216" s="40">
        <v>173.49999999999997</v>
      </c>
      <c r="F216" s="40">
        <v>170.6</v>
      </c>
      <c r="G216" s="40">
        <v>168.29999999999998</v>
      </c>
      <c r="H216" s="40">
        <v>178.69999999999996</v>
      </c>
      <c r="I216" s="40">
        <v>180.99999999999997</v>
      </c>
      <c r="J216" s="40">
        <v>183.89999999999995</v>
      </c>
      <c r="K216" s="40">
        <v>178.1</v>
      </c>
      <c r="L216" s="40">
        <v>172.9</v>
      </c>
      <c r="M216" s="40">
        <v>85.313400000000001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4" sqref="B1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5"/>
      <c r="B1" s="446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44445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8" t="s">
        <v>16</v>
      </c>
      <c r="B9" s="440" t="s">
        <v>18</v>
      </c>
      <c r="C9" s="444" t="s">
        <v>20</v>
      </c>
      <c r="D9" s="444" t="s">
        <v>21</v>
      </c>
      <c r="E9" s="435" t="s">
        <v>22</v>
      </c>
      <c r="F9" s="436"/>
      <c r="G9" s="437"/>
      <c r="H9" s="435" t="s">
        <v>23</v>
      </c>
      <c r="I9" s="436"/>
      <c r="J9" s="437"/>
      <c r="K9" s="26"/>
      <c r="L9" s="27"/>
      <c r="M9" s="53"/>
      <c r="N9" s="1"/>
      <c r="O9" s="1"/>
    </row>
    <row r="10" spans="1:15" ht="42.75" customHeight="1">
      <c r="A10" s="442"/>
      <c r="B10" s="443"/>
      <c r="C10" s="443"/>
      <c r="D10" s="44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24537.05</v>
      </c>
      <c r="D11" s="40">
        <v>24645.683333333334</v>
      </c>
      <c r="E11" s="40">
        <v>24291.366666666669</v>
      </c>
      <c r="F11" s="40">
        <v>24045.683333333334</v>
      </c>
      <c r="G11" s="40">
        <v>23691.366666666669</v>
      </c>
      <c r="H11" s="40">
        <v>24891.366666666669</v>
      </c>
      <c r="I11" s="40">
        <v>25245.683333333334</v>
      </c>
      <c r="J11" s="40">
        <v>25491.366666666669</v>
      </c>
      <c r="K11" s="31">
        <v>25000</v>
      </c>
      <c r="L11" s="31">
        <v>24400</v>
      </c>
      <c r="M11" s="31">
        <v>4.3479999999999998E-2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1848.7</v>
      </c>
      <c r="D12" s="40">
        <v>1863.8999999999999</v>
      </c>
      <c r="E12" s="40">
        <v>1827.7999999999997</v>
      </c>
      <c r="F12" s="40">
        <v>1806.8999999999999</v>
      </c>
      <c r="G12" s="40">
        <v>1770.7999999999997</v>
      </c>
      <c r="H12" s="40">
        <v>1884.7999999999997</v>
      </c>
      <c r="I12" s="40">
        <v>1920.8999999999996</v>
      </c>
      <c r="J12" s="40">
        <v>1941.7999999999997</v>
      </c>
      <c r="K12" s="31">
        <v>1900</v>
      </c>
      <c r="L12" s="31">
        <v>1843</v>
      </c>
      <c r="M12" s="31">
        <v>2.0230600000000001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2430.65</v>
      </c>
      <c r="D13" s="40">
        <v>2428.2166666666667</v>
      </c>
      <c r="E13" s="40">
        <v>2384.1833333333334</v>
      </c>
      <c r="F13" s="40">
        <v>2337.7166666666667</v>
      </c>
      <c r="G13" s="40">
        <v>2293.6833333333334</v>
      </c>
      <c r="H13" s="40">
        <v>2474.6833333333334</v>
      </c>
      <c r="I13" s="40">
        <v>2518.7166666666672</v>
      </c>
      <c r="J13" s="40">
        <v>2565.1833333333334</v>
      </c>
      <c r="K13" s="31">
        <v>2472.25</v>
      </c>
      <c r="L13" s="31">
        <v>2381.75</v>
      </c>
      <c r="M13" s="31">
        <v>0.56506000000000001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2469</v>
      </c>
      <c r="D14" s="40">
        <v>2463.4333333333334</v>
      </c>
      <c r="E14" s="40">
        <v>2441.8666666666668</v>
      </c>
      <c r="F14" s="40">
        <v>2414.7333333333336</v>
      </c>
      <c r="G14" s="40">
        <v>2393.166666666667</v>
      </c>
      <c r="H14" s="40">
        <v>2490.5666666666666</v>
      </c>
      <c r="I14" s="40">
        <v>2512.1333333333332</v>
      </c>
      <c r="J14" s="40">
        <v>2539.2666666666664</v>
      </c>
      <c r="K14" s="31">
        <v>2485</v>
      </c>
      <c r="L14" s="31">
        <v>2436.3000000000002</v>
      </c>
      <c r="M14" s="31">
        <v>4.4425600000000003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2097.0500000000002</v>
      </c>
      <c r="D15" s="40">
        <v>2068.9833333333336</v>
      </c>
      <c r="E15" s="40">
        <v>2029.0666666666671</v>
      </c>
      <c r="F15" s="40">
        <v>1961.0833333333335</v>
      </c>
      <c r="G15" s="40">
        <v>1921.166666666667</v>
      </c>
      <c r="H15" s="40">
        <v>2136.9666666666672</v>
      </c>
      <c r="I15" s="40">
        <v>2176.8833333333332</v>
      </c>
      <c r="J15" s="40">
        <v>2244.8666666666672</v>
      </c>
      <c r="K15" s="31">
        <v>2108.9</v>
      </c>
      <c r="L15" s="31">
        <v>2001</v>
      </c>
      <c r="M15" s="31">
        <v>2.2559399999999998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1699.2</v>
      </c>
      <c r="D16" s="40">
        <v>1701.4333333333334</v>
      </c>
      <c r="E16" s="40">
        <v>1687.7666666666669</v>
      </c>
      <c r="F16" s="40">
        <v>1676.3333333333335</v>
      </c>
      <c r="G16" s="40">
        <v>1662.666666666667</v>
      </c>
      <c r="H16" s="40">
        <v>1712.8666666666668</v>
      </c>
      <c r="I16" s="40">
        <v>1726.5333333333333</v>
      </c>
      <c r="J16" s="40">
        <v>1737.9666666666667</v>
      </c>
      <c r="K16" s="31">
        <v>1715.1</v>
      </c>
      <c r="L16" s="31">
        <v>1690</v>
      </c>
      <c r="M16" s="31">
        <v>0.86687999999999998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1169.9000000000001</v>
      </c>
      <c r="D17" s="40">
        <v>1178.0166666666667</v>
      </c>
      <c r="E17" s="40">
        <v>1143.0333333333333</v>
      </c>
      <c r="F17" s="40">
        <v>1116.1666666666667</v>
      </c>
      <c r="G17" s="40">
        <v>1081.1833333333334</v>
      </c>
      <c r="H17" s="40">
        <v>1204.8833333333332</v>
      </c>
      <c r="I17" s="40">
        <v>1239.8666666666663</v>
      </c>
      <c r="J17" s="40">
        <v>1266.7333333333331</v>
      </c>
      <c r="K17" s="31">
        <v>1213</v>
      </c>
      <c r="L17" s="31">
        <v>1151.1500000000001</v>
      </c>
      <c r="M17" s="31">
        <v>37.008009999999999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621.25</v>
      </c>
      <c r="D18" s="40">
        <v>621.91666666666663</v>
      </c>
      <c r="E18" s="40">
        <v>617.0333333333333</v>
      </c>
      <c r="F18" s="40">
        <v>612.81666666666672</v>
      </c>
      <c r="G18" s="40">
        <v>607.93333333333339</v>
      </c>
      <c r="H18" s="40">
        <v>626.13333333333321</v>
      </c>
      <c r="I18" s="40">
        <v>631.01666666666665</v>
      </c>
      <c r="J18" s="40">
        <v>635.23333333333312</v>
      </c>
      <c r="K18" s="31">
        <v>626.79999999999995</v>
      </c>
      <c r="L18" s="31">
        <v>617.70000000000005</v>
      </c>
      <c r="M18" s="31">
        <v>1.28348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913.3</v>
      </c>
      <c r="D19" s="40">
        <v>918.19999999999993</v>
      </c>
      <c r="E19" s="40">
        <v>905.39999999999986</v>
      </c>
      <c r="F19" s="40">
        <v>897.49999999999989</v>
      </c>
      <c r="G19" s="40">
        <v>884.69999999999982</v>
      </c>
      <c r="H19" s="40">
        <v>926.09999999999991</v>
      </c>
      <c r="I19" s="40">
        <v>938.89999999999986</v>
      </c>
      <c r="J19" s="40">
        <v>946.8</v>
      </c>
      <c r="K19" s="31">
        <v>931</v>
      </c>
      <c r="L19" s="31">
        <v>910.3</v>
      </c>
      <c r="M19" s="31">
        <v>7.3166000000000002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2412.1999999999998</v>
      </c>
      <c r="D20" s="40">
        <v>2424.1833333333329</v>
      </c>
      <c r="E20" s="40">
        <v>2378.016666666666</v>
      </c>
      <c r="F20" s="40">
        <v>2343.833333333333</v>
      </c>
      <c r="G20" s="40">
        <v>2297.6666666666661</v>
      </c>
      <c r="H20" s="40">
        <v>2458.3666666666659</v>
      </c>
      <c r="I20" s="40">
        <v>2504.5333333333328</v>
      </c>
      <c r="J20" s="40">
        <v>2538.7166666666658</v>
      </c>
      <c r="K20" s="31">
        <v>2470.35</v>
      </c>
      <c r="L20" s="31">
        <v>2390</v>
      </c>
      <c r="M20" s="31">
        <v>1.0101599999999999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19850.8</v>
      </c>
      <c r="D21" s="40">
        <v>19917.600000000002</v>
      </c>
      <c r="E21" s="40">
        <v>19713.200000000004</v>
      </c>
      <c r="F21" s="40">
        <v>19575.600000000002</v>
      </c>
      <c r="G21" s="40">
        <v>19371.200000000004</v>
      </c>
      <c r="H21" s="40">
        <v>20055.200000000004</v>
      </c>
      <c r="I21" s="40">
        <v>20259.600000000006</v>
      </c>
      <c r="J21" s="40">
        <v>20397.200000000004</v>
      </c>
      <c r="K21" s="31">
        <v>20122</v>
      </c>
      <c r="L21" s="31">
        <v>19780</v>
      </c>
      <c r="M21" s="31">
        <v>0.10014000000000001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1565.55</v>
      </c>
      <c r="D22" s="40">
        <v>1566.1666666666667</v>
      </c>
      <c r="E22" s="40">
        <v>1550.9333333333334</v>
      </c>
      <c r="F22" s="40">
        <v>1536.3166666666666</v>
      </c>
      <c r="G22" s="40">
        <v>1521.0833333333333</v>
      </c>
      <c r="H22" s="40">
        <v>1580.7833333333335</v>
      </c>
      <c r="I22" s="40">
        <v>1596.0166666666667</v>
      </c>
      <c r="J22" s="40">
        <v>1610.6333333333337</v>
      </c>
      <c r="K22" s="31">
        <v>1581.4</v>
      </c>
      <c r="L22" s="31">
        <v>1551.55</v>
      </c>
      <c r="M22" s="31">
        <v>16.879989999999999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1081.3499999999999</v>
      </c>
      <c r="D23" s="40">
        <v>1080.0166666666667</v>
      </c>
      <c r="E23" s="40">
        <v>1062.5333333333333</v>
      </c>
      <c r="F23" s="40">
        <v>1043.7166666666667</v>
      </c>
      <c r="G23" s="40">
        <v>1026.2333333333333</v>
      </c>
      <c r="H23" s="40">
        <v>1098.8333333333333</v>
      </c>
      <c r="I23" s="40">
        <v>1116.3166666666664</v>
      </c>
      <c r="J23" s="40">
        <v>1135.1333333333332</v>
      </c>
      <c r="K23" s="31">
        <v>1097.5</v>
      </c>
      <c r="L23" s="31">
        <v>1061.2</v>
      </c>
      <c r="M23" s="31">
        <v>10.934699999999999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754.9</v>
      </c>
      <c r="D24" s="40">
        <v>754.06666666666661</v>
      </c>
      <c r="E24" s="40">
        <v>746.13333333333321</v>
      </c>
      <c r="F24" s="40">
        <v>737.36666666666656</v>
      </c>
      <c r="G24" s="40">
        <v>729.43333333333317</v>
      </c>
      <c r="H24" s="40">
        <v>762.83333333333326</v>
      </c>
      <c r="I24" s="40">
        <v>770.76666666666665</v>
      </c>
      <c r="J24" s="40">
        <v>779.5333333333333</v>
      </c>
      <c r="K24" s="31">
        <v>762</v>
      </c>
      <c r="L24" s="31">
        <v>745.3</v>
      </c>
      <c r="M24" s="31">
        <v>44.91254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1477.4</v>
      </c>
      <c r="D25" s="40">
        <v>1455.9833333333333</v>
      </c>
      <c r="E25" s="40">
        <v>1426.9666666666667</v>
      </c>
      <c r="F25" s="40">
        <v>1376.5333333333333</v>
      </c>
      <c r="G25" s="40">
        <v>1347.5166666666667</v>
      </c>
      <c r="H25" s="40">
        <v>1506.4166666666667</v>
      </c>
      <c r="I25" s="40">
        <v>1535.4333333333336</v>
      </c>
      <c r="J25" s="40">
        <v>1585.8666666666668</v>
      </c>
      <c r="K25" s="31">
        <v>1485</v>
      </c>
      <c r="L25" s="31">
        <v>1405.55</v>
      </c>
      <c r="M25" s="31">
        <v>3.36192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1750.5</v>
      </c>
      <c r="D26" s="40">
        <v>1698.8500000000001</v>
      </c>
      <c r="E26" s="40">
        <v>1641.9500000000003</v>
      </c>
      <c r="F26" s="40">
        <v>1533.4</v>
      </c>
      <c r="G26" s="40">
        <v>1476.5000000000002</v>
      </c>
      <c r="H26" s="40">
        <v>1807.4000000000003</v>
      </c>
      <c r="I26" s="40">
        <v>1864.3000000000004</v>
      </c>
      <c r="J26" s="40">
        <v>1972.8500000000004</v>
      </c>
      <c r="K26" s="31">
        <v>1755.75</v>
      </c>
      <c r="L26" s="31">
        <v>1590.3</v>
      </c>
      <c r="M26" s="31">
        <v>6.7764800000000003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106.05</v>
      </c>
      <c r="D27" s="40">
        <v>106.88333333333333</v>
      </c>
      <c r="E27" s="40">
        <v>104.96666666666665</v>
      </c>
      <c r="F27" s="40">
        <v>103.88333333333333</v>
      </c>
      <c r="G27" s="40">
        <v>101.96666666666665</v>
      </c>
      <c r="H27" s="40">
        <v>107.96666666666665</v>
      </c>
      <c r="I27" s="40">
        <v>109.88333333333334</v>
      </c>
      <c r="J27" s="40">
        <v>110.96666666666665</v>
      </c>
      <c r="K27" s="31">
        <v>108.8</v>
      </c>
      <c r="L27" s="31">
        <v>105.8</v>
      </c>
      <c r="M27" s="31">
        <v>23.848929999999999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219.4</v>
      </c>
      <c r="D28" s="40">
        <v>218.73333333333335</v>
      </c>
      <c r="E28" s="40">
        <v>215.51666666666671</v>
      </c>
      <c r="F28" s="40">
        <v>211.63333333333335</v>
      </c>
      <c r="G28" s="40">
        <v>208.41666666666671</v>
      </c>
      <c r="H28" s="40">
        <v>222.6166666666667</v>
      </c>
      <c r="I28" s="40">
        <v>225.83333333333334</v>
      </c>
      <c r="J28" s="40">
        <v>229.7166666666667</v>
      </c>
      <c r="K28" s="31">
        <v>221.95</v>
      </c>
      <c r="L28" s="31">
        <v>214.85</v>
      </c>
      <c r="M28" s="31">
        <v>35.15504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378.7</v>
      </c>
      <c r="D29" s="40">
        <v>379.76666666666665</v>
      </c>
      <c r="E29" s="40">
        <v>375.98333333333329</v>
      </c>
      <c r="F29" s="40">
        <v>373.26666666666665</v>
      </c>
      <c r="G29" s="40">
        <v>369.48333333333329</v>
      </c>
      <c r="H29" s="40">
        <v>382.48333333333329</v>
      </c>
      <c r="I29" s="40">
        <v>386.26666666666659</v>
      </c>
      <c r="J29" s="40">
        <v>388.98333333333329</v>
      </c>
      <c r="K29" s="31">
        <v>383.55</v>
      </c>
      <c r="L29" s="31">
        <v>377.05</v>
      </c>
      <c r="M29" s="31">
        <v>0.85616999999999999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259.14999999999998</v>
      </c>
      <c r="D30" s="40">
        <v>259.31666666666666</v>
      </c>
      <c r="E30" s="40">
        <v>255.73333333333335</v>
      </c>
      <c r="F30" s="40">
        <v>252.31666666666669</v>
      </c>
      <c r="G30" s="40">
        <v>248.73333333333338</v>
      </c>
      <c r="H30" s="40">
        <v>262.73333333333335</v>
      </c>
      <c r="I30" s="40">
        <v>266.31666666666672</v>
      </c>
      <c r="J30" s="40">
        <v>269.73333333333329</v>
      </c>
      <c r="K30" s="31">
        <v>262.89999999999998</v>
      </c>
      <c r="L30" s="31">
        <v>255.9</v>
      </c>
      <c r="M30" s="31">
        <v>3.8915099999999998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4604.45</v>
      </c>
      <c r="D31" s="40">
        <v>4595.8</v>
      </c>
      <c r="E31" s="40">
        <v>4551.6500000000005</v>
      </c>
      <c r="F31" s="40">
        <v>4498.8500000000004</v>
      </c>
      <c r="G31" s="40">
        <v>4454.7000000000007</v>
      </c>
      <c r="H31" s="40">
        <v>4648.6000000000004</v>
      </c>
      <c r="I31" s="40">
        <v>4692.75</v>
      </c>
      <c r="J31" s="40">
        <v>4745.55</v>
      </c>
      <c r="K31" s="31">
        <v>4639.95</v>
      </c>
      <c r="L31" s="31">
        <v>4543</v>
      </c>
      <c r="M31" s="31">
        <v>0.39217999999999997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2213.65</v>
      </c>
      <c r="D32" s="40">
        <v>2214.4666666666667</v>
      </c>
      <c r="E32" s="40">
        <v>2201.0833333333335</v>
      </c>
      <c r="F32" s="40">
        <v>2188.5166666666669</v>
      </c>
      <c r="G32" s="40">
        <v>2175.1333333333337</v>
      </c>
      <c r="H32" s="40">
        <v>2227.0333333333333</v>
      </c>
      <c r="I32" s="40">
        <v>2240.4166666666665</v>
      </c>
      <c r="J32" s="40">
        <v>2252.9833333333331</v>
      </c>
      <c r="K32" s="31">
        <v>2227.85</v>
      </c>
      <c r="L32" s="31">
        <v>2201.9</v>
      </c>
      <c r="M32" s="31">
        <v>0.27827000000000002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2254.6</v>
      </c>
      <c r="D33" s="40">
        <v>2264.8666666666668</v>
      </c>
      <c r="E33" s="40">
        <v>2239.7333333333336</v>
      </c>
      <c r="F33" s="40">
        <v>2224.8666666666668</v>
      </c>
      <c r="G33" s="40">
        <v>2199.7333333333336</v>
      </c>
      <c r="H33" s="40">
        <v>2279.7333333333336</v>
      </c>
      <c r="I33" s="40">
        <v>2304.8666666666668</v>
      </c>
      <c r="J33" s="40">
        <v>2319.7333333333336</v>
      </c>
      <c r="K33" s="31">
        <v>2290</v>
      </c>
      <c r="L33" s="31">
        <v>2250</v>
      </c>
      <c r="M33" s="31">
        <v>8.9260000000000006E-2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115.6</v>
      </c>
      <c r="D34" s="40">
        <v>116.85000000000001</v>
      </c>
      <c r="E34" s="40">
        <v>113.80000000000001</v>
      </c>
      <c r="F34" s="40">
        <v>112</v>
      </c>
      <c r="G34" s="40">
        <v>108.95</v>
      </c>
      <c r="H34" s="40">
        <v>118.65000000000002</v>
      </c>
      <c r="I34" s="40">
        <v>121.7</v>
      </c>
      <c r="J34" s="40">
        <v>123.50000000000003</v>
      </c>
      <c r="K34" s="31">
        <v>119.9</v>
      </c>
      <c r="L34" s="31">
        <v>115.05</v>
      </c>
      <c r="M34" s="31">
        <v>17.688649999999999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774.75</v>
      </c>
      <c r="D35" s="40">
        <v>777.36666666666667</v>
      </c>
      <c r="E35" s="40">
        <v>764.88333333333333</v>
      </c>
      <c r="F35" s="40">
        <v>755.01666666666665</v>
      </c>
      <c r="G35" s="40">
        <v>742.5333333333333</v>
      </c>
      <c r="H35" s="40">
        <v>787.23333333333335</v>
      </c>
      <c r="I35" s="40">
        <v>799.7166666666667</v>
      </c>
      <c r="J35" s="40">
        <v>809.58333333333337</v>
      </c>
      <c r="K35" s="31">
        <v>789.85</v>
      </c>
      <c r="L35" s="31">
        <v>767.5</v>
      </c>
      <c r="M35" s="31">
        <v>4.3985599999999998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3834.9</v>
      </c>
      <c r="D36" s="40">
        <v>3856.6833333333329</v>
      </c>
      <c r="E36" s="40">
        <v>3789.4666666666658</v>
      </c>
      <c r="F36" s="40">
        <v>3744.0333333333328</v>
      </c>
      <c r="G36" s="40">
        <v>3676.8166666666657</v>
      </c>
      <c r="H36" s="40">
        <v>3902.1166666666659</v>
      </c>
      <c r="I36" s="40">
        <v>3969.333333333333</v>
      </c>
      <c r="J36" s="40">
        <v>4014.766666666666</v>
      </c>
      <c r="K36" s="31">
        <v>3923.9</v>
      </c>
      <c r="L36" s="31">
        <v>3811.25</v>
      </c>
      <c r="M36" s="31">
        <v>1.2486999999999999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4131.6499999999996</v>
      </c>
      <c r="D37" s="40">
        <v>4135.1833333333334</v>
      </c>
      <c r="E37" s="40">
        <v>4071.4666666666672</v>
      </c>
      <c r="F37" s="40">
        <v>4011.2833333333338</v>
      </c>
      <c r="G37" s="40">
        <v>3947.5666666666675</v>
      </c>
      <c r="H37" s="40">
        <v>4195.3666666666668</v>
      </c>
      <c r="I37" s="40">
        <v>4259.0833333333321</v>
      </c>
      <c r="J37" s="40">
        <v>4319.2666666666664</v>
      </c>
      <c r="K37" s="31">
        <v>4198.8999999999996</v>
      </c>
      <c r="L37" s="31">
        <v>4075</v>
      </c>
      <c r="M37" s="31">
        <v>1.7403200000000001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22.3</v>
      </c>
      <c r="D38" s="40">
        <v>22.233333333333334</v>
      </c>
      <c r="E38" s="40">
        <v>22.016666666666669</v>
      </c>
      <c r="F38" s="40">
        <v>21.733333333333334</v>
      </c>
      <c r="G38" s="40">
        <v>21.516666666666669</v>
      </c>
      <c r="H38" s="40">
        <v>22.516666666666669</v>
      </c>
      <c r="I38" s="40">
        <v>22.733333333333338</v>
      </c>
      <c r="J38" s="40">
        <v>23.016666666666669</v>
      </c>
      <c r="K38" s="31">
        <v>22.45</v>
      </c>
      <c r="L38" s="31">
        <v>21.95</v>
      </c>
      <c r="M38" s="31">
        <v>58.847279999999998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721.65</v>
      </c>
      <c r="D39" s="40">
        <v>722.51666666666677</v>
      </c>
      <c r="E39" s="40">
        <v>717.38333333333355</v>
      </c>
      <c r="F39" s="40">
        <v>713.11666666666679</v>
      </c>
      <c r="G39" s="40">
        <v>707.98333333333358</v>
      </c>
      <c r="H39" s="40">
        <v>726.78333333333353</v>
      </c>
      <c r="I39" s="40">
        <v>731.91666666666674</v>
      </c>
      <c r="J39" s="40">
        <v>736.18333333333351</v>
      </c>
      <c r="K39" s="31">
        <v>727.65</v>
      </c>
      <c r="L39" s="31">
        <v>718.25</v>
      </c>
      <c r="M39" s="31">
        <v>10.74765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3150.2</v>
      </c>
      <c r="D40" s="40">
        <v>3172.15</v>
      </c>
      <c r="E40" s="40">
        <v>3100.3</v>
      </c>
      <c r="F40" s="40">
        <v>3050.4</v>
      </c>
      <c r="G40" s="40">
        <v>2978.55</v>
      </c>
      <c r="H40" s="40">
        <v>3222.05</v>
      </c>
      <c r="I40" s="40">
        <v>3293.8999999999996</v>
      </c>
      <c r="J40" s="40">
        <v>3343.8</v>
      </c>
      <c r="K40" s="31">
        <v>3244</v>
      </c>
      <c r="L40" s="31">
        <v>3122.25</v>
      </c>
      <c r="M40" s="31">
        <v>0.94847999999999999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437.1</v>
      </c>
      <c r="D41" s="40">
        <v>433.48333333333335</v>
      </c>
      <c r="E41" s="40">
        <v>429.11666666666667</v>
      </c>
      <c r="F41" s="40">
        <v>421.13333333333333</v>
      </c>
      <c r="G41" s="40">
        <v>416.76666666666665</v>
      </c>
      <c r="H41" s="40">
        <v>441.4666666666667</v>
      </c>
      <c r="I41" s="40">
        <v>445.83333333333337</v>
      </c>
      <c r="J41" s="40">
        <v>453.81666666666672</v>
      </c>
      <c r="K41" s="31">
        <v>437.85</v>
      </c>
      <c r="L41" s="31">
        <v>425.5</v>
      </c>
      <c r="M41" s="31">
        <v>45.072119999999998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1234</v>
      </c>
      <c r="D42" s="40">
        <v>1220.9166666666667</v>
      </c>
      <c r="E42" s="40">
        <v>1181.8333333333335</v>
      </c>
      <c r="F42" s="40">
        <v>1129.6666666666667</v>
      </c>
      <c r="G42" s="40">
        <v>1090.5833333333335</v>
      </c>
      <c r="H42" s="40">
        <v>1273.0833333333335</v>
      </c>
      <c r="I42" s="40">
        <v>1312.166666666667</v>
      </c>
      <c r="J42" s="40">
        <v>1364.3333333333335</v>
      </c>
      <c r="K42" s="31">
        <v>1260</v>
      </c>
      <c r="L42" s="31">
        <v>1168.75</v>
      </c>
      <c r="M42" s="31">
        <v>5.6945399999999999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5014.55</v>
      </c>
      <c r="D43" s="40">
        <v>5018.2833333333338</v>
      </c>
      <c r="E43" s="40">
        <v>4963.2666666666673</v>
      </c>
      <c r="F43" s="40">
        <v>4911.9833333333336</v>
      </c>
      <c r="G43" s="40">
        <v>4856.9666666666672</v>
      </c>
      <c r="H43" s="40">
        <v>5069.5666666666675</v>
      </c>
      <c r="I43" s="40">
        <v>5124.5833333333339</v>
      </c>
      <c r="J43" s="40">
        <v>5175.8666666666677</v>
      </c>
      <c r="K43" s="31">
        <v>5073.3</v>
      </c>
      <c r="L43" s="31">
        <v>4967</v>
      </c>
      <c r="M43" s="31">
        <v>5.6796100000000003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223.05</v>
      </c>
      <c r="D44" s="40">
        <v>222.45000000000002</v>
      </c>
      <c r="E44" s="40">
        <v>220.40000000000003</v>
      </c>
      <c r="F44" s="40">
        <v>217.75000000000003</v>
      </c>
      <c r="G44" s="40">
        <v>215.70000000000005</v>
      </c>
      <c r="H44" s="40">
        <v>225.10000000000002</v>
      </c>
      <c r="I44" s="40">
        <v>227.15000000000003</v>
      </c>
      <c r="J44" s="40">
        <v>229.8</v>
      </c>
      <c r="K44" s="31">
        <v>224.5</v>
      </c>
      <c r="L44" s="31">
        <v>219.8</v>
      </c>
      <c r="M44" s="31">
        <v>22.176600000000001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366.3</v>
      </c>
      <c r="D45" s="40">
        <v>364.08333333333331</v>
      </c>
      <c r="E45" s="40">
        <v>355.21666666666664</v>
      </c>
      <c r="F45" s="40">
        <v>344.13333333333333</v>
      </c>
      <c r="G45" s="40">
        <v>335.26666666666665</v>
      </c>
      <c r="H45" s="40">
        <v>375.16666666666663</v>
      </c>
      <c r="I45" s="40">
        <v>384.0333333333333</v>
      </c>
      <c r="J45" s="40">
        <v>395.11666666666662</v>
      </c>
      <c r="K45" s="31">
        <v>372.95</v>
      </c>
      <c r="L45" s="31">
        <v>353</v>
      </c>
      <c r="M45" s="31">
        <v>1.6164000000000001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120.6</v>
      </c>
      <c r="D46" s="40">
        <v>121.10000000000001</v>
      </c>
      <c r="E46" s="40">
        <v>119.20000000000002</v>
      </c>
      <c r="F46" s="40">
        <v>117.80000000000001</v>
      </c>
      <c r="G46" s="40">
        <v>115.90000000000002</v>
      </c>
      <c r="H46" s="40">
        <v>122.50000000000001</v>
      </c>
      <c r="I46" s="40">
        <v>124.40000000000002</v>
      </c>
      <c r="J46" s="40">
        <v>125.80000000000001</v>
      </c>
      <c r="K46" s="31">
        <v>123</v>
      </c>
      <c r="L46" s="31">
        <v>119.7</v>
      </c>
      <c r="M46" s="31">
        <v>319.62511000000001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100.4</v>
      </c>
      <c r="D47" s="40">
        <v>100.98333333333333</v>
      </c>
      <c r="E47" s="40">
        <v>99.466666666666669</v>
      </c>
      <c r="F47" s="40">
        <v>98.533333333333331</v>
      </c>
      <c r="G47" s="40">
        <v>97.016666666666666</v>
      </c>
      <c r="H47" s="40">
        <v>101.91666666666667</v>
      </c>
      <c r="I47" s="40">
        <v>103.43333333333335</v>
      </c>
      <c r="J47" s="40">
        <v>104.36666666666667</v>
      </c>
      <c r="K47" s="31">
        <v>102.5</v>
      </c>
      <c r="L47" s="31">
        <v>100.05</v>
      </c>
      <c r="M47" s="31">
        <v>8.3176199999999998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3338.8</v>
      </c>
      <c r="D48" s="40">
        <v>3323.4166666666665</v>
      </c>
      <c r="E48" s="40">
        <v>3301.8833333333332</v>
      </c>
      <c r="F48" s="40">
        <v>3264.9666666666667</v>
      </c>
      <c r="G48" s="40">
        <v>3243.4333333333334</v>
      </c>
      <c r="H48" s="40">
        <v>3360.333333333333</v>
      </c>
      <c r="I48" s="40">
        <v>3381.8666666666668</v>
      </c>
      <c r="J48" s="40">
        <v>3418.7833333333328</v>
      </c>
      <c r="K48" s="31">
        <v>3344.95</v>
      </c>
      <c r="L48" s="31">
        <v>3286.5</v>
      </c>
      <c r="M48" s="31">
        <v>8.3203899999999997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228.3</v>
      </c>
      <c r="D49" s="40">
        <v>226.6</v>
      </c>
      <c r="E49" s="40">
        <v>223.2</v>
      </c>
      <c r="F49" s="40">
        <v>218.1</v>
      </c>
      <c r="G49" s="40">
        <v>214.7</v>
      </c>
      <c r="H49" s="40">
        <v>231.7</v>
      </c>
      <c r="I49" s="40">
        <v>235.10000000000002</v>
      </c>
      <c r="J49" s="40">
        <v>240.2</v>
      </c>
      <c r="K49" s="31">
        <v>230</v>
      </c>
      <c r="L49" s="31">
        <v>221.5</v>
      </c>
      <c r="M49" s="31">
        <v>31.517469999999999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3196.65</v>
      </c>
      <c r="D50" s="40">
        <v>3212.2166666666667</v>
      </c>
      <c r="E50" s="40">
        <v>3174.4333333333334</v>
      </c>
      <c r="F50" s="40">
        <v>3152.2166666666667</v>
      </c>
      <c r="G50" s="40">
        <v>3114.4333333333334</v>
      </c>
      <c r="H50" s="40">
        <v>3234.4333333333334</v>
      </c>
      <c r="I50" s="40">
        <v>3272.2166666666672</v>
      </c>
      <c r="J50" s="40">
        <v>3294.4333333333334</v>
      </c>
      <c r="K50" s="31">
        <v>3250</v>
      </c>
      <c r="L50" s="31">
        <v>3190</v>
      </c>
      <c r="M50" s="31">
        <v>0.28577999999999998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2100.3000000000002</v>
      </c>
      <c r="D51" s="40">
        <v>2110.1</v>
      </c>
      <c r="E51" s="40">
        <v>2080.1999999999998</v>
      </c>
      <c r="F51" s="40">
        <v>2060.1</v>
      </c>
      <c r="G51" s="40">
        <v>2030.1999999999998</v>
      </c>
      <c r="H51" s="40">
        <v>2130.1999999999998</v>
      </c>
      <c r="I51" s="40">
        <v>2160.1000000000004</v>
      </c>
      <c r="J51" s="40">
        <v>2180.1999999999998</v>
      </c>
      <c r="K51" s="31">
        <v>2140</v>
      </c>
      <c r="L51" s="31">
        <v>2090</v>
      </c>
      <c r="M51" s="31">
        <v>2.7693599999999998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9218.25</v>
      </c>
      <c r="D52" s="40">
        <v>9226.7666666666664</v>
      </c>
      <c r="E52" s="40">
        <v>9173.9833333333336</v>
      </c>
      <c r="F52" s="40">
        <v>9129.7166666666672</v>
      </c>
      <c r="G52" s="40">
        <v>9076.9333333333343</v>
      </c>
      <c r="H52" s="40">
        <v>9271.0333333333328</v>
      </c>
      <c r="I52" s="40">
        <v>9323.8166666666657</v>
      </c>
      <c r="J52" s="40">
        <v>9368.0833333333321</v>
      </c>
      <c r="K52" s="31">
        <v>9279.5499999999993</v>
      </c>
      <c r="L52" s="31">
        <v>9182.5</v>
      </c>
      <c r="M52" s="31">
        <v>0.1065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757.9</v>
      </c>
      <c r="D53" s="40">
        <v>753.23333333333323</v>
      </c>
      <c r="E53" s="40">
        <v>746.56666666666649</v>
      </c>
      <c r="F53" s="40">
        <v>735.23333333333323</v>
      </c>
      <c r="G53" s="40">
        <v>728.56666666666649</v>
      </c>
      <c r="H53" s="40">
        <v>764.56666666666649</v>
      </c>
      <c r="I53" s="40">
        <v>771.23333333333323</v>
      </c>
      <c r="J53" s="40">
        <v>782.56666666666649</v>
      </c>
      <c r="K53" s="31">
        <v>759.9</v>
      </c>
      <c r="L53" s="31">
        <v>741.9</v>
      </c>
      <c r="M53" s="31">
        <v>26.500920000000001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560.54999999999995</v>
      </c>
      <c r="D54" s="40">
        <v>560.33333333333337</v>
      </c>
      <c r="E54" s="40">
        <v>553.7166666666667</v>
      </c>
      <c r="F54" s="40">
        <v>546.88333333333333</v>
      </c>
      <c r="G54" s="40">
        <v>540.26666666666665</v>
      </c>
      <c r="H54" s="40">
        <v>567.16666666666674</v>
      </c>
      <c r="I54" s="40">
        <v>573.7833333333333</v>
      </c>
      <c r="J54" s="40">
        <v>580.61666666666679</v>
      </c>
      <c r="K54" s="31">
        <v>566.95000000000005</v>
      </c>
      <c r="L54" s="31">
        <v>553.5</v>
      </c>
      <c r="M54" s="31">
        <v>2.7305100000000002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3938.9</v>
      </c>
      <c r="D55" s="40">
        <v>3941.8833333333337</v>
      </c>
      <c r="E55" s="40">
        <v>3922.0666666666675</v>
      </c>
      <c r="F55" s="40">
        <v>3905.233333333334</v>
      </c>
      <c r="G55" s="40">
        <v>3885.4166666666679</v>
      </c>
      <c r="H55" s="40">
        <v>3958.7166666666672</v>
      </c>
      <c r="I55" s="40">
        <v>3978.5333333333338</v>
      </c>
      <c r="J55" s="40">
        <v>3995.3666666666668</v>
      </c>
      <c r="K55" s="31">
        <v>3961.7</v>
      </c>
      <c r="L55" s="31">
        <v>3925.05</v>
      </c>
      <c r="M55" s="31">
        <v>2.6298900000000001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798</v>
      </c>
      <c r="D56" s="40">
        <v>798.53333333333342</v>
      </c>
      <c r="E56" s="40">
        <v>787.16666666666686</v>
      </c>
      <c r="F56" s="40">
        <v>776.33333333333348</v>
      </c>
      <c r="G56" s="40">
        <v>764.96666666666692</v>
      </c>
      <c r="H56" s="40">
        <v>809.36666666666679</v>
      </c>
      <c r="I56" s="40">
        <v>820.73333333333335</v>
      </c>
      <c r="J56" s="40">
        <v>831.56666666666672</v>
      </c>
      <c r="K56" s="31">
        <v>809.9</v>
      </c>
      <c r="L56" s="31">
        <v>787.7</v>
      </c>
      <c r="M56" s="31">
        <v>75.097459999999998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3621.35</v>
      </c>
      <c r="D57" s="40">
        <v>3643.7833333333333</v>
      </c>
      <c r="E57" s="40">
        <v>3577.5666666666666</v>
      </c>
      <c r="F57" s="40">
        <v>3533.7833333333333</v>
      </c>
      <c r="G57" s="40">
        <v>3467.5666666666666</v>
      </c>
      <c r="H57" s="40">
        <v>3687.5666666666666</v>
      </c>
      <c r="I57" s="40">
        <v>3753.7833333333328</v>
      </c>
      <c r="J57" s="40">
        <v>3797.5666666666666</v>
      </c>
      <c r="K57" s="31">
        <v>3710</v>
      </c>
      <c r="L57" s="31">
        <v>3600</v>
      </c>
      <c r="M57" s="31">
        <v>0.68057999999999996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1344.35</v>
      </c>
      <c r="D58" s="40">
        <v>1342.45</v>
      </c>
      <c r="E58" s="40">
        <v>1329.9</v>
      </c>
      <c r="F58" s="40">
        <v>1315.45</v>
      </c>
      <c r="G58" s="40">
        <v>1302.9000000000001</v>
      </c>
      <c r="H58" s="40">
        <v>1356.9</v>
      </c>
      <c r="I58" s="40">
        <v>1369.4499999999998</v>
      </c>
      <c r="J58" s="40">
        <v>1383.9</v>
      </c>
      <c r="K58" s="31">
        <v>1355</v>
      </c>
      <c r="L58" s="31">
        <v>1328</v>
      </c>
      <c r="M58" s="31">
        <v>1.8803300000000001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1184.2</v>
      </c>
      <c r="D59" s="40">
        <v>1199.6333333333334</v>
      </c>
      <c r="E59" s="40">
        <v>1164.5666666666668</v>
      </c>
      <c r="F59" s="40">
        <v>1144.9333333333334</v>
      </c>
      <c r="G59" s="40">
        <v>1109.8666666666668</v>
      </c>
      <c r="H59" s="40">
        <v>1219.2666666666669</v>
      </c>
      <c r="I59" s="40">
        <v>1254.3333333333335</v>
      </c>
      <c r="J59" s="40">
        <v>1273.9666666666669</v>
      </c>
      <c r="K59" s="31">
        <v>1234.7</v>
      </c>
      <c r="L59" s="31">
        <v>1180</v>
      </c>
      <c r="M59" s="31">
        <v>9.4538100000000007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3757.5</v>
      </c>
      <c r="D60" s="40">
        <v>3764</v>
      </c>
      <c r="E60" s="40">
        <v>3718.5</v>
      </c>
      <c r="F60" s="40">
        <v>3679.5</v>
      </c>
      <c r="G60" s="40">
        <v>3634</v>
      </c>
      <c r="H60" s="40">
        <v>3803</v>
      </c>
      <c r="I60" s="40">
        <v>3848.5</v>
      </c>
      <c r="J60" s="40">
        <v>3887.5</v>
      </c>
      <c r="K60" s="31">
        <v>3809.5</v>
      </c>
      <c r="L60" s="31">
        <v>3725</v>
      </c>
      <c r="M60" s="31">
        <v>7.4026899999999998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245.1</v>
      </c>
      <c r="D61" s="40">
        <v>246.4666666666667</v>
      </c>
      <c r="E61" s="40">
        <v>241.93333333333339</v>
      </c>
      <c r="F61" s="40">
        <v>238.76666666666671</v>
      </c>
      <c r="G61" s="40">
        <v>234.23333333333341</v>
      </c>
      <c r="H61" s="40">
        <v>249.63333333333338</v>
      </c>
      <c r="I61" s="40">
        <v>254.16666666666669</v>
      </c>
      <c r="J61" s="40">
        <v>257.33333333333337</v>
      </c>
      <c r="K61" s="31">
        <v>251</v>
      </c>
      <c r="L61" s="31">
        <v>243.3</v>
      </c>
      <c r="M61" s="31">
        <v>8.5515600000000003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1203.75</v>
      </c>
      <c r="D62" s="40">
        <v>1199.0666666666666</v>
      </c>
      <c r="E62" s="40">
        <v>1189.6833333333332</v>
      </c>
      <c r="F62" s="40">
        <v>1175.6166666666666</v>
      </c>
      <c r="G62" s="40">
        <v>1166.2333333333331</v>
      </c>
      <c r="H62" s="40">
        <v>1213.1333333333332</v>
      </c>
      <c r="I62" s="40">
        <v>1222.5166666666664</v>
      </c>
      <c r="J62" s="40">
        <v>1236.5833333333333</v>
      </c>
      <c r="K62" s="31">
        <v>1208.45</v>
      </c>
      <c r="L62" s="31">
        <v>1185</v>
      </c>
      <c r="M62" s="31">
        <v>0.96325000000000005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7523.4</v>
      </c>
      <c r="D63" s="40">
        <v>7513.3833333333341</v>
      </c>
      <c r="E63" s="40">
        <v>7471.7666666666682</v>
      </c>
      <c r="F63" s="40">
        <v>7420.1333333333341</v>
      </c>
      <c r="G63" s="40">
        <v>7378.5166666666682</v>
      </c>
      <c r="H63" s="40">
        <v>7565.0166666666682</v>
      </c>
      <c r="I63" s="40">
        <v>7606.633333333335</v>
      </c>
      <c r="J63" s="40">
        <v>7658.2666666666682</v>
      </c>
      <c r="K63" s="31">
        <v>7555</v>
      </c>
      <c r="L63" s="31">
        <v>7461.75</v>
      </c>
      <c r="M63" s="31">
        <v>8.8024699999999996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16734.349999999999</v>
      </c>
      <c r="D64" s="40">
        <v>16718.066666666666</v>
      </c>
      <c r="E64" s="40">
        <v>16576.283333333333</v>
      </c>
      <c r="F64" s="40">
        <v>16418.216666666667</v>
      </c>
      <c r="G64" s="40">
        <v>16276.433333333334</v>
      </c>
      <c r="H64" s="40">
        <v>16876.133333333331</v>
      </c>
      <c r="I64" s="40">
        <v>17017.916666666664</v>
      </c>
      <c r="J64" s="40">
        <v>17175.98333333333</v>
      </c>
      <c r="K64" s="31">
        <v>16859.849999999999</v>
      </c>
      <c r="L64" s="31">
        <v>16560</v>
      </c>
      <c r="M64" s="31">
        <v>2.4855499999999999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4353.45</v>
      </c>
      <c r="D65" s="40">
        <v>4339.7666666666664</v>
      </c>
      <c r="E65" s="40">
        <v>4283.7333333333327</v>
      </c>
      <c r="F65" s="40">
        <v>4214.0166666666664</v>
      </c>
      <c r="G65" s="40">
        <v>4157.9833333333327</v>
      </c>
      <c r="H65" s="40">
        <v>4409.4833333333327</v>
      </c>
      <c r="I65" s="40">
        <v>4465.5166666666655</v>
      </c>
      <c r="J65" s="40">
        <v>4535.2333333333327</v>
      </c>
      <c r="K65" s="31">
        <v>4395.8</v>
      </c>
      <c r="L65" s="31">
        <v>4270.05</v>
      </c>
      <c r="M65" s="31">
        <v>0.24929999999999999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4050.55</v>
      </c>
      <c r="D66" s="40">
        <v>4059.65</v>
      </c>
      <c r="E66" s="40">
        <v>3995.9000000000005</v>
      </c>
      <c r="F66" s="40">
        <v>3941.2500000000005</v>
      </c>
      <c r="G66" s="40">
        <v>3877.5000000000009</v>
      </c>
      <c r="H66" s="40">
        <v>4114.3</v>
      </c>
      <c r="I66" s="40">
        <v>4178.0499999999993</v>
      </c>
      <c r="J66" s="40">
        <v>4232.7</v>
      </c>
      <c r="K66" s="31">
        <v>4123.3999999999996</v>
      </c>
      <c r="L66" s="31">
        <v>4005</v>
      </c>
      <c r="M66" s="31">
        <v>0.91374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2411.15</v>
      </c>
      <c r="D67" s="40">
        <v>2400.0833333333335</v>
      </c>
      <c r="E67" s="40">
        <v>2384.2166666666672</v>
      </c>
      <c r="F67" s="40">
        <v>2357.2833333333338</v>
      </c>
      <c r="G67" s="40">
        <v>2341.4166666666674</v>
      </c>
      <c r="H67" s="40">
        <v>2427.0166666666669</v>
      </c>
      <c r="I67" s="40">
        <v>2442.8833333333328</v>
      </c>
      <c r="J67" s="40">
        <v>2469.8166666666666</v>
      </c>
      <c r="K67" s="31">
        <v>2415.9499999999998</v>
      </c>
      <c r="L67" s="31">
        <v>2373.15</v>
      </c>
      <c r="M67" s="31">
        <v>2.82897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131.19999999999999</v>
      </c>
      <c r="D68" s="40">
        <v>131.15</v>
      </c>
      <c r="E68" s="40">
        <v>130.05000000000001</v>
      </c>
      <c r="F68" s="40">
        <v>128.9</v>
      </c>
      <c r="G68" s="40">
        <v>127.80000000000001</v>
      </c>
      <c r="H68" s="40">
        <v>132.30000000000001</v>
      </c>
      <c r="I68" s="40">
        <v>133.39999999999998</v>
      </c>
      <c r="J68" s="40">
        <v>134.55000000000001</v>
      </c>
      <c r="K68" s="31">
        <v>132.25</v>
      </c>
      <c r="L68" s="31">
        <v>130</v>
      </c>
      <c r="M68" s="31">
        <v>2.5236800000000001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370</v>
      </c>
      <c r="D69" s="40">
        <v>369.66666666666669</v>
      </c>
      <c r="E69" s="40">
        <v>366.68333333333339</v>
      </c>
      <c r="F69" s="40">
        <v>363.36666666666673</v>
      </c>
      <c r="G69" s="40">
        <v>360.38333333333344</v>
      </c>
      <c r="H69" s="40">
        <v>372.98333333333335</v>
      </c>
      <c r="I69" s="40">
        <v>375.96666666666658</v>
      </c>
      <c r="J69" s="40">
        <v>379.2833333333333</v>
      </c>
      <c r="K69" s="31">
        <v>372.65</v>
      </c>
      <c r="L69" s="31">
        <v>366.35</v>
      </c>
      <c r="M69" s="31">
        <v>4.8208900000000003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285.7</v>
      </c>
      <c r="D70" s="40">
        <v>285.56666666666666</v>
      </c>
      <c r="E70" s="40">
        <v>282.63333333333333</v>
      </c>
      <c r="F70" s="40">
        <v>279.56666666666666</v>
      </c>
      <c r="G70" s="40">
        <v>276.63333333333333</v>
      </c>
      <c r="H70" s="40">
        <v>288.63333333333333</v>
      </c>
      <c r="I70" s="40">
        <v>291.56666666666661</v>
      </c>
      <c r="J70" s="40">
        <v>294.63333333333333</v>
      </c>
      <c r="K70" s="31">
        <v>288.5</v>
      </c>
      <c r="L70" s="31">
        <v>282.5</v>
      </c>
      <c r="M70" s="31">
        <v>33.468339999999998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79.2</v>
      </c>
      <c r="D71" s="40">
        <v>79.25</v>
      </c>
      <c r="E71" s="40">
        <v>78.2</v>
      </c>
      <c r="F71" s="40">
        <v>77.2</v>
      </c>
      <c r="G71" s="40">
        <v>76.150000000000006</v>
      </c>
      <c r="H71" s="40">
        <v>80.25</v>
      </c>
      <c r="I71" s="40">
        <v>81.300000000000011</v>
      </c>
      <c r="J71" s="40">
        <v>82.3</v>
      </c>
      <c r="K71" s="31">
        <v>80.3</v>
      </c>
      <c r="L71" s="31">
        <v>78.25</v>
      </c>
      <c r="M71" s="31">
        <v>240.39114000000001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59.3</v>
      </c>
      <c r="D72" s="40">
        <v>59.983333333333327</v>
      </c>
      <c r="E72" s="40">
        <v>58.466666666666654</v>
      </c>
      <c r="F72" s="40">
        <v>57.633333333333326</v>
      </c>
      <c r="G72" s="40">
        <v>56.116666666666653</v>
      </c>
      <c r="H72" s="40">
        <v>60.816666666666656</v>
      </c>
      <c r="I72" s="40">
        <v>62.333333333333321</v>
      </c>
      <c r="J72" s="40">
        <v>63.166666666666657</v>
      </c>
      <c r="K72" s="31">
        <v>61.5</v>
      </c>
      <c r="L72" s="31">
        <v>59.15</v>
      </c>
      <c r="M72" s="31">
        <v>109.83099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18.05</v>
      </c>
      <c r="D73" s="40">
        <v>18.216666666666669</v>
      </c>
      <c r="E73" s="40">
        <v>17.833333333333336</v>
      </c>
      <c r="F73" s="40">
        <v>17.616666666666667</v>
      </c>
      <c r="G73" s="40">
        <v>17.233333333333334</v>
      </c>
      <c r="H73" s="40">
        <v>18.433333333333337</v>
      </c>
      <c r="I73" s="40">
        <v>18.81666666666667</v>
      </c>
      <c r="J73" s="40">
        <v>19.033333333333339</v>
      </c>
      <c r="K73" s="31">
        <v>18.600000000000001</v>
      </c>
      <c r="L73" s="31">
        <v>18</v>
      </c>
      <c r="M73" s="31">
        <v>44.606819999999999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1772.5</v>
      </c>
      <c r="D74" s="40">
        <v>1780.3</v>
      </c>
      <c r="E74" s="40">
        <v>1757.1999999999998</v>
      </c>
      <c r="F74" s="40">
        <v>1741.8999999999999</v>
      </c>
      <c r="G74" s="40">
        <v>1718.7999999999997</v>
      </c>
      <c r="H74" s="40">
        <v>1795.6</v>
      </c>
      <c r="I74" s="40">
        <v>1818.6999999999998</v>
      </c>
      <c r="J74" s="40">
        <v>1834</v>
      </c>
      <c r="K74" s="31">
        <v>1803.4</v>
      </c>
      <c r="L74" s="31">
        <v>1765</v>
      </c>
      <c r="M74" s="31">
        <v>2.1955399999999998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5480.7</v>
      </c>
      <c r="D75" s="40">
        <v>5514.0333333333328</v>
      </c>
      <c r="E75" s="40">
        <v>5429.1166666666659</v>
      </c>
      <c r="F75" s="40">
        <v>5377.5333333333328</v>
      </c>
      <c r="G75" s="40">
        <v>5292.6166666666659</v>
      </c>
      <c r="H75" s="40">
        <v>5565.6166666666659</v>
      </c>
      <c r="I75" s="40">
        <v>5650.5333333333338</v>
      </c>
      <c r="J75" s="40">
        <v>5702.1166666666659</v>
      </c>
      <c r="K75" s="31">
        <v>5598.95</v>
      </c>
      <c r="L75" s="31">
        <v>5462.45</v>
      </c>
      <c r="M75" s="31">
        <v>9.1810000000000003E-2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831.35</v>
      </c>
      <c r="D76" s="40">
        <v>831.63333333333333</v>
      </c>
      <c r="E76" s="40">
        <v>824.36666666666667</v>
      </c>
      <c r="F76" s="40">
        <v>817.38333333333333</v>
      </c>
      <c r="G76" s="40">
        <v>810.11666666666667</v>
      </c>
      <c r="H76" s="40">
        <v>838.61666666666667</v>
      </c>
      <c r="I76" s="40">
        <v>845.88333333333333</v>
      </c>
      <c r="J76" s="40">
        <v>852.86666666666667</v>
      </c>
      <c r="K76" s="31">
        <v>838.9</v>
      </c>
      <c r="L76" s="31">
        <v>824.65</v>
      </c>
      <c r="M76" s="31">
        <v>6.3185099999999998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395.3</v>
      </c>
      <c r="D77" s="40">
        <v>395.95</v>
      </c>
      <c r="E77" s="40">
        <v>392</v>
      </c>
      <c r="F77" s="40">
        <v>388.7</v>
      </c>
      <c r="G77" s="40">
        <v>384.75</v>
      </c>
      <c r="H77" s="40">
        <v>399.25</v>
      </c>
      <c r="I77" s="40">
        <v>403.19999999999993</v>
      </c>
      <c r="J77" s="40">
        <v>406.5</v>
      </c>
      <c r="K77" s="31">
        <v>399.9</v>
      </c>
      <c r="L77" s="31">
        <v>392.65</v>
      </c>
      <c r="M77" s="31">
        <v>1.2062900000000001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198.6</v>
      </c>
      <c r="D78" s="40">
        <v>196.23333333333335</v>
      </c>
      <c r="E78" s="40">
        <v>192.91666666666669</v>
      </c>
      <c r="F78" s="40">
        <v>187.23333333333335</v>
      </c>
      <c r="G78" s="40">
        <v>183.91666666666669</v>
      </c>
      <c r="H78" s="40">
        <v>201.91666666666669</v>
      </c>
      <c r="I78" s="40">
        <v>205.23333333333335</v>
      </c>
      <c r="J78" s="40">
        <v>210.91666666666669</v>
      </c>
      <c r="K78" s="31">
        <v>199.55</v>
      </c>
      <c r="L78" s="31">
        <v>190.55</v>
      </c>
      <c r="M78" s="31">
        <v>173.90219999999999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791.3</v>
      </c>
      <c r="D79" s="40">
        <v>796.01666666666677</v>
      </c>
      <c r="E79" s="40">
        <v>780.58333333333348</v>
      </c>
      <c r="F79" s="40">
        <v>769.86666666666667</v>
      </c>
      <c r="G79" s="40">
        <v>754.43333333333339</v>
      </c>
      <c r="H79" s="40">
        <v>806.73333333333358</v>
      </c>
      <c r="I79" s="40">
        <v>822.16666666666674</v>
      </c>
      <c r="J79" s="40">
        <v>832.88333333333367</v>
      </c>
      <c r="K79" s="31">
        <v>811.45</v>
      </c>
      <c r="L79" s="31">
        <v>785.3</v>
      </c>
      <c r="M79" s="31">
        <v>38.963729999999998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55.45</v>
      </c>
      <c r="D80" s="40">
        <v>55.216666666666669</v>
      </c>
      <c r="E80" s="40">
        <v>54.233333333333334</v>
      </c>
      <c r="F80" s="40">
        <v>53.016666666666666</v>
      </c>
      <c r="G80" s="40">
        <v>52.033333333333331</v>
      </c>
      <c r="H80" s="40">
        <v>56.433333333333337</v>
      </c>
      <c r="I80" s="40">
        <v>57.416666666666671</v>
      </c>
      <c r="J80" s="40">
        <v>58.63333333333334</v>
      </c>
      <c r="K80" s="31">
        <v>56.2</v>
      </c>
      <c r="L80" s="31">
        <v>54</v>
      </c>
      <c r="M80" s="31">
        <v>413.79799000000003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491.3</v>
      </c>
      <c r="D81" s="40">
        <v>488.5</v>
      </c>
      <c r="E81" s="40">
        <v>483</v>
      </c>
      <c r="F81" s="40">
        <v>474.7</v>
      </c>
      <c r="G81" s="40">
        <v>469.2</v>
      </c>
      <c r="H81" s="40">
        <v>496.8</v>
      </c>
      <c r="I81" s="40">
        <v>502.3</v>
      </c>
      <c r="J81" s="40">
        <v>510.6</v>
      </c>
      <c r="K81" s="31">
        <v>494</v>
      </c>
      <c r="L81" s="31">
        <v>480.2</v>
      </c>
      <c r="M81" s="31">
        <v>81.860349999999997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12661.6</v>
      </c>
      <c r="D82" s="40">
        <v>12713.816666666666</v>
      </c>
      <c r="E82" s="40">
        <v>12558.783333333331</v>
      </c>
      <c r="F82" s="40">
        <v>12455.966666666665</v>
      </c>
      <c r="G82" s="40">
        <v>12300.933333333331</v>
      </c>
      <c r="H82" s="40">
        <v>12816.633333333331</v>
      </c>
      <c r="I82" s="40">
        <v>12971.666666666664</v>
      </c>
      <c r="J82" s="40">
        <v>13074.483333333332</v>
      </c>
      <c r="K82" s="31">
        <v>12868.85</v>
      </c>
      <c r="L82" s="31">
        <v>12611</v>
      </c>
      <c r="M82" s="31">
        <v>1.354E-2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658.45</v>
      </c>
      <c r="D83" s="40">
        <v>660.68333333333339</v>
      </c>
      <c r="E83" s="40">
        <v>651.76666666666677</v>
      </c>
      <c r="F83" s="40">
        <v>645.08333333333337</v>
      </c>
      <c r="G83" s="40">
        <v>636.16666666666674</v>
      </c>
      <c r="H83" s="40">
        <v>667.36666666666679</v>
      </c>
      <c r="I83" s="40">
        <v>676.2833333333333</v>
      </c>
      <c r="J83" s="40">
        <v>682.96666666666681</v>
      </c>
      <c r="K83" s="31">
        <v>669.6</v>
      </c>
      <c r="L83" s="31">
        <v>654</v>
      </c>
      <c r="M83" s="31">
        <v>77.743499999999997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363.5</v>
      </c>
      <c r="D84" s="40">
        <v>362.23333333333335</v>
      </c>
      <c r="E84" s="40">
        <v>358.76666666666671</v>
      </c>
      <c r="F84" s="40">
        <v>354.03333333333336</v>
      </c>
      <c r="G84" s="40">
        <v>350.56666666666672</v>
      </c>
      <c r="H84" s="40">
        <v>366.9666666666667</v>
      </c>
      <c r="I84" s="40">
        <v>370.43333333333339</v>
      </c>
      <c r="J84" s="40">
        <v>375.16666666666669</v>
      </c>
      <c r="K84" s="31">
        <v>365.7</v>
      </c>
      <c r="L84" s="31">
        <v>357.5</v>
      </c>
      <c r="M84" s="31">
        <v>21.709980000000002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1349.7</v>
      </c>
      <c r="D85" s="40">
        <v>1344.1499999999999</v>
      </c>
      <c r="E85" s="40">
        <v>1333.2999999999997</v>
      </c>
      <c r="F85" s="40">
        <v>1316.8999999999999</v>
      </c>
      <c r="G85" s="40">
        <v>1306.0499999999997</v>
      </c>
      <c r="H85" s="40">
        <v>1360.5499999999997</v>
      </c>
      <c r="I85" s="40">
        <v>1371.3999999999996</v>
      </c>
      <c r="J85" s="40">
        <v>1387.7999999999997</v>
      </c>
      <c r="K85" s="31">
        <v>1355</v>
      </c>
      <c r="L85" s="31">
        <v>1327.75</v>
      </c>
      <c r="M85" s="31">
        <v>1.39595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414.7</v>
      </c>
      <c r="D86" s="40">
        <v>415.93333333333334</v>
      </c>
      <c r="E86" s="40">
        <v>411.16666666666669</v>
      </c>
      <c r="F86" s="40">
        <v>407.63333333333333</v>
      </c>
      <c r="G86" s="40">
        <v>402.86666666666667</v>
      </c>
      <c r="H86" s="40">
        <v>419.4666666666667</v>
      </c>
      <c r="I86" s="40">
        <v>424.23333333333335</v>
      </c>
      <c r="J86" s="40">
        <v>427.76666666666671</v>
      </c>
      <c r="K86" s="31">
        <v>420.7</v>
      </c>
      <c r="L86" s="31">
        <v>412.4</v>
      </c>
      <c r="M86" s="31">
        <v>12.383570000000001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111.3</v>
      </c>
      <c r="D87" s="40">
        <v>112.43333333333334</v>
      </c>
      <c r="E87" s="40">
        <v>109.86666666666667</v>
      </c>
      <c r="F87" s="40">
        <v>108.43333333333334</v>
      </c>
      <c r="G87" s="40">
        <v>105.86666666666667</v>
      </c>
      <c r="H87" s="40">
        <v>113.86666666666667</v>
      </c>
      <c r="I87" s="40">
        <v>116.43333333333334</v>
      </c>
      <c r="J87" s="40">
        <v>117.86666666666667</v>
      </c>
      <c r="K87" s="31">
        <v>115</v>
      </c>
      <c r="L87" s="31">
        <v>111</v>
      </c>
      <c r="M87" s="31">
        <v>4.0072299999999998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6296.9</v>
      </c>
      <c r="D88" s="40">
        <v>6165.75</v>
      </c>
      <c r="E88" s="40">
        <v>5992.5</v>
      </c>
      <c r="F88" s="40">
        <v>5688.1</v>
      </c>
      <c r="G88" s="40">
        <v>5514.85</v>
      </c>
      <c r="H88" s="40">
        <v>6470.15</v>
      </c>
      <c r="I88" s="40">
        <v>6643.4</v>
      </c>
      <c r="J88" s="40">
        <v>6947.7999999999993</v>
      </c>
      <c r="K88" s="31">
        <v>6339</v>
      </c>
      <c r="L88" s="31">
        <v>5861.35</v>
      </c>
      <c r="M88" s="31">
        <v>2.29697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785.55</v>
      </c>
      <c r="D89" s="40">
        <v>790.29999999999984</v>
      </c>
      <c r="E89" s="40">
        <v>775.79999999999973</v>
      </c>
      <c r="F89" s="40">
        <v>766.04999999999984</v>
      </c>
      <c r="G89" s="40">
        <v>751.54999999999973</v>
      </c>
      <c r="H89" s="40">
        <v>800.04999999999973</v>
      </c>
      <c r="I89" s="40">
        <v>814.55</v>
      </c>
      <c r="J89" s="40">
        <v>824.29999999999973</v>
      </c>
      <c r="K89" s="31">
        <v>804.8</v>
      </c>
      <c r="L89" s="31">
        <v>780.55</v>
      </c>
      <c r="M89" s="31">
        <v>0.53678000000000003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1219.1500000000001</v>
      </c>
      <c r="D90" s="40">
        <v>1223.25</v>
      </c>
      <c r="E90" s="40">
        <v>1210.9000000000001</v>
      </c>
      <c r="F90" s="40">
        <v>1202.6500000000001</v>
      </c>
      <c r="G90" s="40">
        <v>1190.3000000000002</v>
      </c>
      <c r="H90" s="40">
        <v>1231.5</v>
      </c>
      <c r="I90" s="40">
        <v>1243.8499999999999</v>
      </c>
      <c r="J90" s="40">
        <v>1252.0999999999999</v>
      </c>
      <c r="K90" s="31">
        <v>1235.5999999999999</v>
      </c>
      <c r="L90" s="31">
        <v>1215</v>
      </c>
      <c r="M90" s="31">
        <v>0.90354999999999996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14310.4</v>
      </c>
      <c r="D91" s="40">
        <v>14254.5</v>
      </c>
      <c r="E91" s="40">
        <v>14165</v>
      </c>
      <c r="F91" s="40">
        <v>14019.6</v>
      </c>
      <c r="G91" s="40">
        <v>13930.1</v>
      </c>
      <c r="H91" s="40">
        <v>14399.9</v>
      </c>
      <c r="I91" s="40">
        <v>14489.4</v>
      </c>
      <c r="J91" s="40">
        <v>14634.8</v>
      </c>
      <c r="K91" s="31">
        <v>14344</v>
      </c>
      <c r="L91" s="31">
        <v>14109.1</v>
      </c>
      <c r="M91" s="31">
        <v>0.37459999999999999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370.15</v>
      </c>
      <c r="D92" s="40">
        <v>370.7166666666667</v>
      </c>
      <c r="E92" s="40">
        <v>362.63333333333338</v>
      </c>
      <c r="F92" s="40">
        <v>355.11666666666667</v>
      </c>
      <c r="G92" s="40">
        <v>347.03333333333336</v>
      </c>
      <c r="H92" s="40">
        <v>378.23333333333341</v>
      </c>
      <c r="I92" s="40">
        <v>386.31666666666666</v>
      </c>
      <c r="J92" s="40">
        <v>393.83333333333343</v>
      </c>
      <c r="K92" s="31">
        <v>378.8</v>
      </c>
      <c r="L92" s="31">
        <v>363.2</v>
      </c>
      <c r="M92" s="31">
        <v>12.098179999999999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4124.2</v>
      </c>
      <c r="D93" s="40">
        <v>4110.6833333333334</v>
      </c>
      <c r="E93" s="40">
        <v>4086.666666666667</v>
      </c>
      <c r="F93" s="40">
        <v>4049.1333333333337</v>
      </c>
      <c r="G93" s="40">
        <v>4025.1166666666672</v>
      </c>
      <c r="H93" s="40">
        <v>4148.2166666666672</v>
      </c>
      <c r="I93" s="40">
        <v>4172.2333333333336</v>
      </c>
      <c r="J93" s="40">
        <v>4209.7666666666664</v>
      </c>
      <c r="K93" s="31">
        <v>4134.7</v>
      </c>
      <c r="L93" s="31">
        <v>4073.15</v>
      </c>
      <c r="M93" s="31">
        <v>4.2637700000000001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157.05000000000001</v>
      </c>
      <c r="D94" s="40">
        <v>157.79999999999998</v>
      </c>
      <c r="E94" s="40">
        <v>155.74999999999997</v>
      </c>
      <c r="F94" s="40">
        <v>154.44999999999999</v>
      </c>
      <c r="G94" s="40">
        <v>152.39999999999998</v>
      </c>
      <c r="H94" s="40">
        <v>159.09999999999997</v>
      </c>
      <c r="I94" s="40">
        <v>161.14999999999998</v>
      </c>
      <c r="J94" s="40">
        <v>162.44999999999996</v>
      </c>
      <c r="K94" s="31">
        <v>159.85</v>
      </c>
      <c r="L94" s="31">
        <v>156.5</v>
      </c>
      <c r="M94" s="31">
        <v>23.007570000000001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404.7</v>
      </c>
      <c r="D95" s="40">
        <v>406.88333333333338</v>
      </c>
      <c r="E95" s="40">
        <v>399.81666666666678</v>
      </c>
      <c r="F95" s="40">
        <v>394.93333333333339</v>
      </c>
      <c r="G95" s="40">
        <v>387.86666666666679</v>
      </c>
      <c r="H95" s="40">
        <v>411.76666666666677</v>
      </c>
      <c r="I95" s="40">
        <v>418.83333333333337</v>
      </c>
      <c r="J95" s="40">
        <v>423.71666666666675</v>
      </c>
      <c r="K95" s="31">
        <v>413.95</v>
      </c>
      <c r="L95" s="31">
        <v>402</v>
      </c>
      <c r="M95" s="31">
        <v>2.7327499999999998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829.4</v>
      </c>
      <c r="D96" s="40">
        <v>827.5</v>
      </c>
      <c r="E96" s="40">
        <v>819</v>
      </c>
      <c r="F96" s="40">
        <v>808.6</v>
      </c>
      <c r="G96" s="40">
        <v>800.1</v>
      </c>
      <c r="H96" s="40">
        <v>837.9</v>
      </c>
      <c r="I96" s="40">
        <v>846.4</v>
      </c>
      <c r="J96" s="40">
        <v>856.8</v>
      </c>
      <c r="K96" s="31">
        <v>836</v>
      </c>
      <c r="L96" s="31">
        <v>817.1</v>
      </c>
      <c r="M96" s="31">
        <v>5.1490799999999997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2813.1</v>
      </c>
      <c r="D97" s="40">
        <v>2829.3666666666668</v>
      </c>
      <c r="E97" s="40">
        <v>2773.7333333333336</v>
      </c>
      <c r="F97" s="40">
        <v>2734.3666666666668</v>
      </c>
      <c r="G97" s="40">
        <v>2678.7333333333336</v>
      </c>
      <c r="H97" s="40">
        <v>2868.7333333333336</v>
      </c>
      <c r="I97" s="40">
        <v>2924.3666666666668</v>
      </c>
      <c r="J97" s="40">
        <v>2963.7333333333336</v>
      </c>
      <c r="K97" s="31">
        <v>2885</v>
      </c>
      <c r="L97" s="31">
        <v>2790</v>
      </c>
      <c r="M97" s="31">
        <v>0.41764000000000001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301.89999999999998</v>
      </c>
      <c r="D98" s="40">
        <v>302.36666666666662</v>
      </c>
      <c r="E98" s="40">
        <v>299.78333333333325</v>
      </c>
      <c r="F98" s="40">
        <v>297.66666666666663</v>
      </c>
      <c r="G98" s="40">
        <v>295.08333333333326</v>
      </c>
      <c r="H98" s="40">
        <v>304.48333333333323</v>
      </c>
      <c r="I98" s="40">
        <v>307.06666666666661</v>
      </c>
      <c r="J98" s="40">
        <v>309.18333333333322</v>
      </c>
      <c r="K98" s="31">
        <v>304.95</v>
      </c>
      <c r="L98" s="31">
        <v>300.25</v>
      </c>
      <c r="M98" s="31">
        <v>1.48309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555.65</v>
      </c>
      <c r="D99" s="40">
        <v>556.15</v>
      </c>
      <c r="E99" s="40">
        <v>552.5</v>
      </c>
      <c r="F99" s="40">
        <v>549.35</v>
      </c>
      <c r="G99" s="40">
        <v>545.70000000000005</v>
      </c>
      <c r="H99" s="40">
        <v>559.29999999999995</v>
      </c>
      <c r="I99" s="40">
        <v>562.94999999999982</v>
      </c>
      <c r="J99" s="40">
        <v>566.09999999999991</v>
      </c>
      <c r="K99" s="31">
        <v>559.79999999999995</v>
      </c>
      <c r="L99" s="31">
        <v>553</v>
      </c>
      <c r="M99" s="31">
        <v>14.336919999999999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586.04999999999995</v>
      </c>
      <c r="D100" s="40">
        <v>588.38333333333333</v>
      </c>
      <c r="E100" s="40">
        <v>577.86666666666667</v>
      </c>
      <c r="F100" s="40">
        <v>569.68333333333339</v>
      </c>
      <c r="G100" s="40">
        <v>559.16666666666674</v>
      </c>
      <c r="H100" s="40">
        <v>596.56666666666661</v>
      </c>
      <c r="I100" s="40">
        <v>607.08333333333326</v>
      </c>
      <c r="J100" s="40">
        <v>615.26666666666654</v>
      </c>
      <c r="K100" s="31">
        <v>598.9</v>
      </c>
      <c r="L100" s="31">
        <v>580.20000000000005</v>
      </c>
      <c r="M100" s="31">
        <v>14.68037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160.69999999999999</v>
      </c>
      <c r="D101" s="40">
        <v>161.08333333333334</v>
      </c>
      <c r="E101" s="40">
        <v>158.7166666666667</v>
      </c>
      <c r="F101" s="40">
        <v>156.73333333333335</v>
      </c>
      <c r="G101" s="40">
        <v>154.3666666666667</v>
      </c>
      <c r="H101" s="40">
        <v>163.06666666666669</v>
      </c>
      <c r="I101" s="40">
        <v>165.43333333333331</v>
      </c>
      <c r="J101" s="40">
        <v>167.41666666666669</v>
      </c>
      <c r="K101" s="31">
        <v>163.44999999999999</v>
      </c>
      <c r="L101" s="31">
        <v>159.1</v>
      </c>
      <c r="M101" s="31">
        <v>191.59144000000001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740.1</v>
      </c>
      <c r="D102" s="40">
        <v>741.36666666666667</v>
      </c>
      <c r="E102" s="40">
        <v>731.73333333333335</v>
      </c>
      <c r="F102" s="40">
        <v>723.36666666666667</v>
      </c>
      <c r="G102" s="40">
        <v>713.73333333333335</v>
      </c>
      <c r="H102" s="40">
        <v>749.73333333333335</v>
      </c>
      <c r="I102" s="40">
        <v>759.36666666666679</v>
      </c>
      <c r="J102" s="40">
        <v>767.73333333333335</v>
      </c>
      <c r="K102" s="31">
        <v>751</v>
      </c>
      <c r="L102" s="31">
        <v>733</v>
      </c>
      <c r="M102" s="31">
        <v>1.0851299999999999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508.8</v>
      </c>
      <c r="D103" s="40">
        <v>510.48333333333335</v>
      </c>
      <c r="E103" s="40">
        <v>505.31666666666672</v>
      </c>
      <c r="F103" s="40">
        <v>501.83333333333337</v>
      </c>
      <c r="G103" s="40">
        <v>496.66666666666674</v>
      </c>
      <c r="H103" s="40">
        <v>513.9666666666667</v>
      </c>
      <c r="I103" s="40">
        <v>519.13333333333321</v>
      </c>
      <c r="J103" s="40">
        <v>522.61666666666667</v>
      </c>
      <c r="K103" s="31">
        <v>515.65</v>
      </c>
      <c r="L103" s="31">
        <v>507</v>
      </c>
      <c r="M103" s="31">
        <v>0.44605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819.95</v>
      </c>
      <c r="D104" s="40">
        <v>822.86666666666667</v>
      </c>
      <c r="E104" s="40">
        <v>802.33333333333337</v>
      </c>
      <c r="F104" s="40">
        <v>784.7166666666667</v>
      </c>
      <c r="G104" s="40">
        <v>764.18333333333339</v>
      </c>
      <c r="H104" s="40">
        <v>840.48333333333335</v>
      </c>
      <c r="I104" s="40">
        <v>861.01666666666665</v>
      </c>
      <c r="J104" s="40">
        <v>878.63333333333333</v>
      </c>
      <c r="K104" s="31">
        <v>843.4</v>
      </c>
      <c r="L104" s="31">
        <v>805.25</v>
      </c>
      <c r="M104" s="31">
        <v>3.16689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136.05000000000001</v>
      </c>
      <c r="D105" s="40">
        <v>135.6</v>
      </c>
      <c r="E105" s="40">
        <v>134</v>
      </c>
      <c r="F105" s="40">
        <v>131.95000000000002</v>
      </c>
      <c r="G105" s="40">
        <v>130.35000000000002</v>
      </c>
      <c r="H105" s="40">
        <v>137.64999999999998</v>
      </c>
      <c r="I105" s="40">
        <v>139.24999999999994</v>
      </c>
      <c r="J105" s="40">
        <v>141.29999999999995</v>
      </c>
      <c r="K105" s="31">
        <v>137.19999999999999</v>
      </c>
      <c r="L105" s="31">
        <v>133.55000000000001</v>
      </c>
      <c r="M105" s="31">
        <v>6.6127500000000001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1310.95</v>
      </c>
      <c r="D106" s="40">
        <v>1306.8</v>
      </c>
      <c r="E106" s="40">
        <v>1292.5999999999999</v>
      </c>
      <c r="F106" s="40">
        <v>1274.25</v>
      </c>
      <c r="G106" s="40">
        <v>1260.05</v>
      </c>
      <c r="H106" s="40">
        <v>1325.1499999999999</v>
      </c>
      <c r="I106" s="40">
        <v>1339.3500000000001</v>
      </c>
      <c r="J106" s="40">
        <v>1357.6999999999998</v>
      </c>
      <c r="K106" s="31">
        <v>1321</v>
      </c>
      <c r="L106" s="31">
        <v>1288.45</v>
      </c>
      <c r="M106" s="31">
        <v>1.1913499999999999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20.85</v>
      </c>
      <c r="D107" s="40">
        <v>20.950000000000003</v>
      </c>
      <c r="E107" s="40">
        <v>20.600000000000005</v>
      </c>
      <c r="F107" s="40">
        <v>20.350000000000001</v>
      </c>
      <c r="G107" s="40">
        <v>20.000000000000004</v>
      </c>
      <c r="H107" s="40">
        <v>21.200000000000006</v>
      </c>
      <c r="I107" s="40">
        <v>21.55</v>
      </c>
      <c r="J107" s="40">
        <v>21.800000000000008</v>
      </c>
      <c r="K107" s="31">
        <v>21.3</v>
      </c>
      <c r="L107" s="31">
        <v>20.7</v>
      </c>
      <c r="M107" s="31">
        <v>43.897359999999999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1200.9000000000001</v>
      </c>
      <c r="D108" s="40">
        <v>1198.6333333333334</v>
      </c>
      <c r="E108" s="40">
        <v>1182.2666666666669</v>
      </c>
      <c r="F108" s="40">
        <v>1163.6333333333334</v>
      </c>
      <c r="G108" s="40">
        <v>1147.2666666666669</v>
      </c>
      <c r="H108" s="40">
        <v>1217.2666666666669</v>
      </c>
      <c r="I108" s="40">
        <v>1233.6333333333332</v>
      </c>
      <c r="J108" s="40">
        <v>1252.2666666666669</v>
      </c>
      <c r="K108" s="31">
        <v>1215</v>
      </c>
      <c r="L108" s="31">
        <v>1180</v>
      </c>
      <c r="M108" s="31">
        <v>3.2434799999999999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396.4</v>
      </c>
      <c r="D109" s="40">
        <v>398.15000000000003</v>
      </c>
      <c r="E109" s="40">
        <v>392.30000000000007</v>
      </c>
      <c r="F109" s="40">
        <v>388.20000000000005</v>
      </c>
      <c r="G109" s="40">
        <v>382.35000000000008</v>
      </c>
      <c r="H109" s="40">
        <v>402.25000000000006</v>
      </c>
      <c r="I109" s="40">
        <v>408.10000000000008</v>
      </c>
      <c r="J109" s="40">
        <v>412.20000000000005</v>
      </c>
      <c r="K109" s="31">
        <v>404</v>
      </c>
      <c r="L109" s="31">
        <v>394.05</v>
      </c>
      <c r="M109" s="31">
        <v>2.9327399999999999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849.35</v>
      </c>
      <c r="D110" s="40">
        <v>841.73333333333323</v>
      </c>
      <c r="E110" s="40">
        <v>825.71666666666647</v>
      </c>
      <c r="F110" s="40">
        <v>802.08333333333326</v>
      </c>
      <c r="G110" s="40">
        <v>786.06666666666649</v>
      </c>
      <c r="H110" s="40">
        <v>865.36666666666645</v>
      </c>
      <c r="I110" s="40">
        <v>881.3833333333331</v>
      </c>
      <c r="J110" s="40">
        <v>905.01666666666642</v>
      </c>
      <c r="K110" s="31">
        <v>857.75</v>
      </c>
      <c r="L110" s="31">
        <v>818.1</v>
      </c>
      <c r="M110" s="31">
        <v>13.77924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4346.5</v>
      </c>
      <c r="D111" s="40">
        <v>4319.1500000000005</v>
      </c>
      <c r="E111" s="40">
        <v>4280.3500000000013</v>
      </c>
      <c r="F111" s="40">
        <v>4214.2000000000007</v>
      </c>
      <c r="G111" s="40">
        <v>4175.4000000000015</v>
      </c>
      <c r="H111" s="40">
        <v>4385.3000000000011</v>
      </c>
      <c r="I111" s="40">
        <v>4424.1000000000004</v>
      </c>
      <c r="J111" s="40">
        <v>4490.2500000000009</v>
      </c>
      <c r="K111" s="31">
        <v>4357.95</v>
      </c>
      <c r="L111" s="31">
        <v>4253</v>
      </c>
      <c r="M111" s="31">
        <v>0.22197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178.55</v>
      </c>
      <c r="D112" s="40">
        <v>177.76666666666665</v>
      </c>
      <c r="E112" s="40">
        <v>175.7833333333333</v>
      </c>
      <c r="F112" s="40">
        <v>173.01666666666665</v>
      </c>
      <c r="G112" s="40">
        <v>171.0333333333333</v>
      </c>
      <c r="H112" s="40">
        <v>180.5333333333333</v>
      </c>
      <c r="I112" s="40">
        <v>182.51666666666665</v>
      </c>
      <c r="J112" s="40">
        <v>185.2833333333333</v>
      </c>
      <c r="K112" s="31">
        <v>179.75</v>
      </c>
      <c r="L112" s="31">
        <v>175</v>
      </c>
      <c r="M112" s="31">
        <v>2.7546900000000001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315.95</v>
      </c>
      <c r="D113" s="40">
        <v>317.81666666666666</v>
      </c>
      <c r="E113" s="40">
        <v>313.13333333333333</v>
      </c>
      <c r="F113" s="40">
        <v>310.31666666666666</v>
      </c>
      <c r="G113" s="40">
        <v>305.63333333333333</v>
      </c>
      <c r="H113" s="40">
        <v>320.63333333333333</v>
      </c>
      <c r="I113" s="40">
        <v>325.31666666666661</v>
      </c>
      <c r="J113" s="40">
        <v>328.13333333333333</v>
      </c>
      <c r="K113" s="31">
        <v>322.5</v>
      </c>
      <c r="L113" s="31">
        <v>315</v>
      </c>
      <c r="M113" s="31">
        <v>5.6103300000000003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675.1</v>
      </c>
      <c r="D114" s="40">
        <v>677.36666666666667</v>
      </c>
      <c r="E114" s="40">
        <v>669.73333333333335</v>
      </c>
      <c r="F114" s="40">
        <v>664.36666666666667</v>
      </c>
      <c r="G114" s="40">
        <v>656.73333333333335</v>
      </c>
      <c r="H114" s="40">
        <v>682.73333333333335</v>
      </c>
      <c r="I114" s="40">
        <v>690.36666666666679</v>
      </c>
      <c r="J114" s="40">
        <v>695.73333333333335</v>
      </c>
      <c r="K114" s="31">
        <v>685</v>
      </c>
      <c r="L114" s="31">
        <v>672</v>
      </c>
      <c r="M114" s="31">
        <v>0.29077999999999998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571.45000000000005</v>
      </c>
      <c r="D115" s="40">
        <v>579.35</v>
      </c>
      <c r="E115" s="40">
        <v>560.1</v>
      </c>
      <c r="F115" s="40">
        <v>548.75</v>
      </c>
      <c r="G115" s="40">
        <v>529.5</v>
      </c>
      <c r="H115" s="40">
        <v>590.70000000000005</v>
      </c>
      <c r="I115" s="40">
        <v>609.95000000000005</v>
      </c>
      <c r="J115" s="40">
        <v>621.30000000000007</v>
      </c>
      <c r="K115" s="31">
        <v>598.6</v>
      </c>
      <c r="L115" s="31">
        <v>568</v>
      </c>
      <c r="M115" s="31">
        <v>26.31645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941.1</v>
      </c>
      <c r="D116" s="40">
        <v>944.91666666666663</v>
      </c>
      <c r="E116" s="40">
        <v>926.83333333333326</v>
      </c>
      <c r="F116" s="40">
        <v>912.56666666666661</v>
      </c>
      <c r="G116" s="40">
        <v>894.48333333333323</v>
      </c>
      <c r="H116" s="40">
        <v>959.18333333333328</v>
      </c>
      <c r="I116" s="40">
        <v>977.26666666666654</v>
      </c>
      <c r="J116" s="40">
        <v>991.5333333333333</v>
      </c>
      <c r="K116" s="31">
        <v>963</v>
      </c>
      <c r="L116" s="31">
        <v>930.65</v>
      </c>
      <c r="M116" s="31">
        <v>31.105830000000001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154.19999999999999</v>
      </c>
      <c r="D117" s="40">
        <v>154.96666666666667</v>
      </c>
      <c r="E117" s="40">
        <v>151.98333333333335</v>
      </c>
      <c r="F117" s="40">
        <v>149.76666666666668</v>
      </c>
      <c r="G117" s="40">
        <v>146.78333333333336</v>
      </c>
      <c r="H117" s="40">
        <v>157.18333333333334</v>
      </c>
      <c r="I117" s="40">
        <v>160.16666666666663</v>
      </c>
      <c r="J117" s="40">
        <v>162.38333333333333</v>
      </c>
      <c r="K117" s="31">
        <v>157.94999999999999</v>
      </c>
      <c r="L117" s="31">
        <v>152.75</v>
      </c>
      <c r="M117" s="31">
        <v>21.177659999999999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146.35</v>
      </c>
      <c r="D118" s="40">
        <v>145.08333333333334</v>
      </c>
      <c r="E118" s="40">
        <v>143.01666666666668</v>
      </c>
      <c r="F118" s="40">
        <v>139.68333333333334</v>
      </c>
      <c r="G118" s="40">
        <v>137.61666666666667</v>
      </c>
      <c r="H118" s="40">
        <v>148.41666666666669</v>
      </c>
      <c r="I118" s="40">
        <v>150.48333333333335</v>
      </c>
      <c r="J118" s="40">
        <v>153.81666666666669</v>
      </c>
      <c r="K118" s="31">
        <v>147.15</v>
      </c>
      <c r="L118" s="31">
        <v>141.75</v>
      </c>
      <c r="M118" s="31">
        <v>127.34022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363.85</v>
      </c>
      <c r="D119" s="40">
        <v>362.98333333333335</v>
      </c>
      <c r="E119" s="40">
        <v>357.41666666666669</v>
      </c>
      <c r="F119" s="40">
        <v>350.98333333333335</v>
      </c>
      <c r="G119" s="40">
        <v>345.41666666666669</v>
      </c>
      <c r="H119" s="40">
        <v>369.41666666666669</v>
      </c>
      <c r="I119" s="40">
        <v>374.98333333333329</v>
      </c>
      <c r="J119" s="40">
        <v>381.41666666666669</v>
      </c>
      <c r="K119" s="31">
        <v>368.55</v>
      </c>
      <c r="L119" s="31">
        <v>356.55</v>
      </c>
      <c r="M119" s="31">
        <v>3.57165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5243.25</v>
      </c>
      <c r="D120" s="40">
        <v>5229</v>
      </c>
      <c r="E120" s="40">
        <v>5145.05</v>
      </c>
      <c r="F120" s="40">
        <v>5046.8500000000004</v>
      </c>
      <c r="G120" s="40">
        <v>4962.9000000000005</v>
      </c>
      <c r="H120" s="40">
        <v>5327.2</v>
      </c>
      <c r="I120" s="40">
        <v>5411.1500000000005</v>
      </c>
      <c r="J120" s="40">
        <v>5509.3499999999995</v>
      </c>
      <c r="K120" s="31">
        <v>5312.95</v>
      </c>
      <c r="L120" s="31">
        <v>5130.8</v>
      </c>
      <c r="M120" s="31">
        <v>6.2096900000000002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1724.5</v>
      </c>
      <c r="D121" s="40">
        <v>1732.3</v>
      </c>
      <c r="E121" s="40">
        <v>1711.1999999999998</v>
      </c>
      <c r="F121" s="40">
        <v>1697.8999999999999</v>
      </c>
      <c r="G121" s="40">
        <v>1676.7999999999997</v>
      </c>
      <c r="H121" s="40">
        <v>1745.6</v>
      </c>
      <c r="I121" s="40">
        <v>1766.6999999999998</v>
      </c>
      <c r="J121" s="40">
        <v>1780</v>
      </c>
      <c r="K121" s="31">
        <v>1753.4</v>
      </c>
      <c r="L121" s="31">
        <v>1719</v>
      </c>
      <c r="M121" s="31">
        <v>6.1630000000000003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3725.35</v>
      </c>
      <c r="D122" s="40">
        <v>3758.3333333333335</v>
      </c>
      <c r="E122" s="40">
        <v>3677.0166666666669</v>
      </c>
      <c r="F122" s="40">
        <v>3628.6833333333334</v>
      </c>
      <c r="G122" s="40">
        <v>3547.3666666666668</v>
      </c>
      <c r="H122" s="40">
        <v>3806.666666666667</v>
      </c>
      <c r="I122" s="40">
        <v>3887.9833333333336</v>
      </c>
      <c r="J122" s="40">
        <v>3936.3166666666671</v>
      </c>
      <c r="K122" s="31">
        <v>3839.65</v>
      </c>
      <c r="L122" s="31">
        <v>3710</v>
      </c>
      <c r="M122" s="31">
        <v>3.78965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727.25</v>
      </c>
      <c r="D123" s="40">
        <v>731.94999999999993</v>
      </c>
      <c r="E123" s="40">
        <v>718.89999999999986</v>
      </c>
      <c r="F123" s="40">
        <v>710.55</v>
      </c>
      <c r="G123" s="40">
        <v>697.49999999999989</v>
      </c>
      <c r="H123" s="40">
        <v>740.29999999999984</v>
      </c>
      <c r="I123" s="40">
        <v>753.3499999999998</v>
      </c>
      <c r="J123" s="40">
        <v>761.69999999999982</v>
      </c>
      <c r="K123" s="31">
        <v>745</v>
      </c>
      <c r="L123" s="31">
        <v>723.6</v>
      </c>
      <c r="M123" s="31">
        <v>31.61373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799.25</v>
      </c>
      <c r="D124" s="40">
        <v>799.68333333333339</v>
      </c>
      <c r="E124" s="40">
        <v>791.11666666666679</v>
      </c>
      <c r="F124" s="40">
        <v>782.98333333333335</v>
      </c>
      <c r="G124" s="40">
        <v>774.41666666666674</v>
      </c>
      <c r="H124" s="40">
        <v>807.81666666666683</v>
      </c>
      <c r="I124" s="40">
        <v>816.38333333333344</v>
      </c>
      <c r="J124" s="40">
        <v>824.51666666666688</v>
      </c>
      <c r="K124" s="31">
        <v>808.25</v>
      </c>
      <c r="L124" s="31">
        <v>791.55</v>
      </c>
      <c r="M124" s="31">
        <v>3.9059900000000001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680.2</v>
      </c>
      <c r="D125" s="40">
        <v>682.08333333333337</v>
      </c>
      <c r="E125" s="40">
        <v>674.16666666666674</v>
      </c>
      <c r="F125" s="40">
        <v>668.13333333333333</v>
      </c>
      <c r="G125" s="40">
        <v>660.2166666666667</v>
      </c>
      <c r="H125" s="40">
        <v>688.11666666666679</v>
      </c>
      <c r="I125" s="40">
        <v>696.03333333333353</v>
      </c>
      <c r="J125" s="40">
        <v>702.06666666666683</v>
      </c>
      <c r="K125" s="31">
        <v>690</v>
      </c>
      <c r="L125" s="31">
        <v>676.05</v>
      </c>
      <c r="M125" s="31">
        <v>0.46143000000000001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472.85</v>
      </c>
      <c r="D126" s="40">
        <v>477.13333333333338</v>
      </c>
      <c r="E126" s="40">
        <v>466.71666666666675</v>
      </c>
      <c r="F126" s="40">
        <v>460.58333333333337</v>
      </c>
      <c r="G126" s="40">
        <v>450.16666666666674</v>
      </c>
      <c r="H126" s="40">
        <v>483.26666666666677</v>
      </c>
      <c r="I126" s="40">
        <v>493.68333333333339</v>
      </c>
      <c r="J126" s="40">
        <v>499.81666666666678</v>
      </c>
      <c r="K126" s="31">
        <v>487.55</v>
      </c>
      <c r="L126" s="31">
        <v>471</v>
      </c>
      <c r="M126" s="31">
        <v>9.32043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1025.95</v>
      </c>
      <c r="D127" s="40">
        <v>1031.0000000000002</v>
      </c>
      <c r="E127" s="40">
        <v>1012.6000000000004</v>
      </c>
      <c r="F127" s="40">
        <v>999.25000000000011</v>
      </c>
      <c r="G127" s="40">
        <v>980.85000000000025</v>
      </c>
      <c r="H127" s="40">
        <v>1044.3500000000004</v>
      </c>
      <c r="I127" s="40">
        <v>1062.7500000000005</v>
      </c>
      <c r="J127" s="40">
        <v>1076.1000000000006</v>
      </c>
      <c r="K127" s="31">
        <v>1049.4000000000001</v>
      </c>
      <c r="L127" s="31">
        <v>1017.65</v>
      </c>
      <c r="M127" s="31">
        <v>9.2388600000000007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990.15</v>
      </c>
      <c r="D128" s="40">
        <v>992</v>
      </c>
      <c r="E128" s="40">
        <v>981</v>
      </c>
      <c r="F128" s="40">
        <v>971.85</v>
      </c>
      <c r="G128" s="40">
        <v>960.85</v>
      </c>
      <c r="H128" s="40">
        <v>1001.15</v>
      </c>
      <c r="I128" s="40">
        <v>1012.15</v>
      </c>
      <c r="J128" s="40">
        <v>1021.3</v>
      </c>
      <c r="K128" s="31">
        <v>1003</v>
      </c>
      <c r="L128" s="31">
        <v>982.85</v>
      </c>
      <c r="M128" s="31">
        <v>2.4241999999999999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93.9</v>
      </c>
      <c r="D129" s="40">
        <v>93.366666666666674</v>
      </c>
      <c r="E129" s="40">
        <v>92.233333333333348</v>
      </c>
      <c r="F129" s="40">
        <v>90.566666666666677</v>
      </c>
      <c r="G129" s="40">
        <v>89.433333333333351</v>
      </c>
      <c r="H129" s="40">
        <v>95.033333333333346</v>
      </c>
      <c r="I129" s="40">
        <v>96.166666666666671</v>
      </c>
      <c r="J129" s="40">
        <v>97.833333333333343</v>
      </c>
      <c r="K129" s="31">
        <v>94.5</v>
      </c>
      <c r="L129" s="31">
        <v>91.7</v>
      </c>
      <c r="M129" s="31">
        <v>7.15869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899.05</v>
      </c>
      <c r="D130" s="40">
        <v>896.68333333333339</v>
      </c>
      <c r="E130" s="40">
        <v>877.36666666666679</v>
      </c>
      <c r="F130" s="40">
        <v>855.68333333333339</v>
      </c>
      <c r="G130" s="40">
        <v>836.36666666666679</v>
      </c>
      <c r="H130" s="40">
        <v>918.36666666666679</v>
      </c>
      <c r="I130" s="40">
        <v>937.68333333333339</v>
      </c>
      <c r="J130" s="40">
        <v>959.36666666666679</v>
      </c>
      <c r="K130" s="31">
        <v>916</v>
      </c>
      <c r="L130" s="31">
        <v>875</v>
      </c>
      <c r="M130" s="31">
        <v>1.45644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343.7</v>
      </c>
      <c r="D131" s="40">
        <v>342.89999999999992</v>
      </c>
      <c r="E131" s="40">
        <v>339.19999999999982</v>
      </c>
      <c r="F131" s="40">
        <v>334.69999999999987</v>
      </c>
      <c r="G131" s="40">
        <v>330.99999999999977</v>
      </c>
      <c r="H131" s="40">
        <v>347.39999999999986</v>
      </c>
      <c r="I131" s="40">
        <v>351.1</v>
      </c>
      <c r="J131" s="40">
        <v>355.59999999999991</v>
      </c>
      <c r="K131" s="31">
        <v>346.6</v>
      </c>
      <c r="L131" s="31">
        <v>338.4</v>
      </c>
      <c r="M131" s="31">
        <v>101.90223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641.25</v>
      </c>
      <c r="D132" s="40">
        <v>639.75</v>
      </c>
      <c r="E132" s="40">
        <v>635.5</v>
      </c>
      <c r="F132" s="40">
        <v>629.75</v>
      </c>
      <c r="G132" s="40">
        <v>625.5</v>
      </c>
      <c r="H132" s="40">
        <v>645.5</v>
      </c>
      <c r="I132" s="40">
        <v>649.75</v>
      </c>
      <c r="J132" s="40">
        <v>655.5</v>
      </c>
      <c r="K132" s="31">
        <v>644</v>
      </c>
      <c r="L132" s="31">
        <v>634</v>
      </c>
      <c r="M132" s="31">
        <v>16.762630000000001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2229.4</v>
      </c>
      <c r="D133" s="40">
        <v>2229.5500000000002</v>
      </c>
      <c r="E133" s="40">
        <v>2200.1500000000005</v>
      </c>
      <c r="F133" s="40">
        <v>2170.9000000000005</v>
      </c>
      <c r="G133" s="40">
        <v>2141.5000000000009</v>
      </c>
      <c r="H133" s="40">
        <v>2258.8000000000002</v>
      </c>
      <c r="I133" s="40">
        <v>2288.1999999999998</v>
      </c>
      <c r="J133" s="40">
        <v>2317.4499999999998</v>
      </c>
      <c r="K133" s="31">
        <v>2258.9499999999998</v>
      </c>
      <c r="L133" s="31">
        <v>2200.3000000000002</v>
      </c>
      <c r="M133" s="31">
        <v>2.8799100000000002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2348.6999999999998</v>
      </c>
      <c r="D134" s="40">
        <v>2353.8666666666668</v>
      </c>
      <c r="E134" s="40">
        <v>2302.7333333333336</v>
      </c>
      <c r="F134" s="40">
        <v>2256.7666666666669</v>
      </c>
      <c r="G134" s="40">
        <v>2205.6333333333337</v>
      </c>
      <c r="H134" s="40">
        <v>2399.8333333333335</v>
      </c>
      <c r="I134" s="40">
        <v>2450.9666666666667</v>
      </c>
      <c r="J134" s="40">
        <v>2496.9333333333334</v>
      </c>
      <c r="K134" s="31">
        <v>2405</v>
      </c>
      <c r="L134" s="31">
        <v>2307.9</v>
      </c>
      <c r="M134" s="31">
        <v>11.9939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206.7</v>
      </c>
      <c r="D135" s="40">
        <v>208.56666666666669</v>
      </c>
      <c r="E135" s="40">
        <v>202.33333333333337</v>
      </c>
      <c r="F135" s="40">
        <v>197.96666666666667</v>
      </c>
      <c r="G135" s="40">
        <v>191.73333333333335</v>
      </c>
      <c r="H135" s="40">
        <v>212.93333333333339</v>
      </c>
      <c r="I135" s="40">
        <v>219.16666666666669</v>
      </c>
      <c r="J135" s="40">
        <v>223.53333333333342</v>
      </c>
      <c r="K135" s="31">
        <v>214.8</v>
      </c>
      <c r="L135" s="31">
        <v>204.2</v>
      </c>
      <c r="M135" s="31">
        <v>89.940340000000006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203.05</v>
      </c>
      <c r="D136" s="40">
        <v>202.9</v>
      </c>
      <c r="E136" s="40">
        <v>194.8</v>
      </c>
      <c r="F136" s="40">
        <v>186.55</v>
      </c>
      <c r="G136" s="40">
        <v>178.45000000000002</v>
      </c>
      <c r="H136" s="40">
        <v>211.15</v>
      </c>
      <c r="I136" s="40">
        <v>219.24999999999997</v>
      </c>
      <c r="J136" s="40">
        <v>227.5</v>
      </c>
      <c r="K136" s="31">
        <v>211</v>
      </c>
      <c r="L136" s="31">
        <v>194.65</v>
      </c>
      <c r="M136" s="31">
        <v>26.83738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821</v>
      </c>
      <c r="D137" s="40">
        <v>826.56666666666661</v>
      </c>
      <c r="E137" s="40">
        <v>812.13333333333321</v>
      </c>
      <c r="F137" s="40">
        <v>803.26666666666665</v>
      </c>
      <c r="G137" s="40">
        <v>788.83333333333326</v>
      </c>
      <c r="H137" s="40">
        <v>835.43333333333317</v>
      </c>
      <c r="I137" s="40">
        <v>849.86666666666656</v>
      </c>
      <c r="J137" s="40">
        <v>858.73333333333312</v>
      </c>
      <c r="K137" s="31">
        <v>841</v>
      </c>
      <c r="L137" s="31">
        <v>817.7</v>
      </c>
      <c r="M137" s="31">
        <v>0.56416999999999995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521.20000000000005</v>
      </c>
      <c r="D138" s="40">
        <v>520.55000000000007</v>
      </c>
      <c r="E138" s="40">
        <v>513.10000000000014</v>
      </c>
      <c r="F138" s="40">
        <v>505.00000000000011</v>
      </c>
      <c r="G138" s="40">
        <v>497.55000000000018</v>
      </c>
      <c r="H138" s="40">
        <v>528.65000000000009</v>
      </c>
      <c r="I138" s="40">
        <v>536.10000000000014</v>
      </c>
      <c r="J138" s="40">
        <v>544.20000000000005</v>
      </c>
      <c r="K138" s="31">
        <v>528</v>
      </c>
      <c r="L138" s="31">
        <v>512.45000000000005</v>
      </c>
      <c r="M138" s="31">
        <v>4.0525700000000002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13.2</v>
      </c>
      <c r="D139" s="40">
        <v>13.25</v>
      </c>
      <c r="E139" s="40">
        <v>13</v>
      </c>
      <c r="F139" s="40">
        <v>12.8</v>
      </c>
      <c r="G139" s="40">
        <v>12.55</v>
      </c>
      <c r="H139" s="40">
        <v>13.45</v>
      </c>
      <c r="I139" s="40">
        <v>13.7</v>
      </c>
      <c r="J139" s="40">
        <v>13.899999999999999</v>
      </c>
      <c r="K139" s="31">
        <v>13.5</v>
      </c>
      <c r="L139" s="31">
        <v>13.05</v>
      </c>
      <c r="M139" s="31">
        <v>58.838039999999999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193.15</v>
      </c>
      <c r="D140" s="40">
        <v>193.63333333333333</v>
      </c>
      <c r="E140" s="40">
        <v>188.51666666666665</v>
      </c>
      <c r="F140" s="40">
        <v>183.88333333333333</v>
      </c>
      <c r="G140" s="40">
        <v>178.76666666666665</v>
      </c>
      <c r="H140" s="40">
        <v>198.26666666666665</v>
      </c>
      <c r="I140" s="40">
        <v>203.38333333333333</v>
      </c>
      <c r="J140" s="40">
        <v>208.01666666666665</v>
      </c>
      <c r="K140" s="31">
        <v>198.75</v>
      </c>
      <c r="L140" s="31">
        <v>189</v>
      </c>
      <c r="M140" s="31">
        <v>6.4442199999999996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5208.3</v>
      </c>
      <c r="D141" s="40">
        <v>5203.0666666666666</v>
      </c>
      <c r="E141" s="40">
        <v>5141.583333333333</v>
      </c>
      <c r="F141" s="40">
        <v>5074.8666666666668</v>
      </c>
      <c r="G141" s="40">
        <v>5013.3833333333332</v>
      </c>
      <c r="H141" s="40">
        <v>5269.7833333333328</v>
      </c>
      <c r="I141" s="40">
        <v>5331.2666666666664</v>
      </c>
      <c r="J141" s="40">
        <v>5397.9833333333327</v>
      </c>
      <c r="K141" s="31">
        <v>5264.55</v>
      </c>
      <c r="L141" s="31">
        <v>5136.3500000000004</v>
      </c>
      <c r="M141" s="31">
        <v>5.4701000000000004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4240.2</v>
      </c>
      <c r="D142" s="40">
        <v>4266.2666666666664</v>
      </c>
      <c r="E142" s="40">
        <v>4195.333333333333</v>
      </c>
      <c r="F142" s="40">
        <v>4150.4666666666662</v>
      </c>
      <c r="G142" s="40">
        <v>4079.5333333333328</v>
      </c>
      <c r="H142" s="40">
        <v>4311.1333333333332</v>
      </c>
      <c r="I142" s="40">
        <v>4382.0666666666675</v>
      </c>
      <c r="J142" s="40">
        <v>4426.9333333333334</v>
      </c>
      <c r="K142" s="31">
        <v>4337.2</v>
      </c>
      <c r="L142" s="31">
        <v>4221.3999999999996</v>
      </c>
      <c r="M142" s="31">
        <v>3.11469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4093.95</v>
      </c>
      <c r="D143" s="40">
        <v>4126.25</v>
      </c>
      <c r="E143" s="40">
        <v>4037.7</v>
      </c>
      <c r="F143" s="40">
        <v>3981.45</v>
      </c>
      <c r="G143" s="40">
        <v>3892.8999999999996</v>
      </c>
      <c r="H143" s="40">
        <v>4182.5</v>
      </c>
      <c r="I143" s="40">
        <v>4271.0499999999993</v>
      </c>
      <c r="J143" s="40">
        <v>4327.3</v>
      </c>
      <c r="K143" s="31">
        <v>4214.8</v>
      </c>
      <c r="L143" s="31">
        <v>4070</v>
      </c>
      <c r="M143" s="31">
        <v>2.4321199999999998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4898.55</v>
      </c>
      <c r="D144" s="40">
        <v>4890.0333333333328</v>
      </c>
      <c r="E144" s="40">
        <v>4870.8166666666657</v>
      </c>
      <c r="F144" s="40">
        <v>4843.083333333333</v>
      </c>
      <c r="G144" s="40">
        <v>4823.8666666666659</v>
      </c>
      <c r="H144" s="40">
        <v>4917.7666666666655</v>
      </c>
      <c r="I144" s="40">
        <v>4936.9833333333327</v>
      </c>
      <c r="J144" s="40">
        <v>4964.7166666666653</v>
      </c>
      <c r="K144" s="31">
        <v>4909.25</v>
      </c>
      <c r="L144" s="31">
        <v>4862.3</v>
      </c>
      <c r="M144" s="31">
        <v>4.3131500000000003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409.05</v>
      </c>
      <c r="D145" s="40">
        <v>408.7166666666667</v>
      </c>
      <c r="E145" s="40">
        <v>405.73333333333341</v>
      </c>
      <c r="F145" s="40">
        <v>402.41666666666669</v>
      </c>
      <c r="G145" s="40">
        <v>399.43333333333339</v>
      </c>
      <c r="H145" s="40">
        <v>412.03333333333342</v>
      </c>
      <c r="I145" s="40">
        <v>415.01666666666677</v>
      </c>
      <c r="J145" s="40">
        <v>418.33333333333343</v>
      </c>
      <c r="K145" s="31">
        <v>411.7</v>
      </c>
      <c r="L145" s="31">
        <v>405.4</v>
      </c>
      <c r="M145" s="31">
        <v>1.2856000000000001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106.2</v>
      </c>
      <c r="D146" s="40">
        <v>107.05</v>
      </c>
      <c r="E146" s="40">
        <v>104.5</v>
      </c>
      <c r="F146" s="40">
        <v>102.8</v>
      </c>
      <c r="G146" s="40">
        <v>100.25</v>
      </c>
      <c r="H146" s="40">
        <v>108.75</v>
      </c>
      <c r="I146" s="40">
        <v>111.29999999999998</v>
      </c>
      <c r="J146" s="40">
        <v>113</v>
      </c>
      <c r="K146" s="31">
        <v>109.6</v>
      </c>
      <c r="L146" s="31">
        <v>105.35</v>
      </c>
      <c r="M146" s="31">
        <v>3.9756300000000002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239.7</v>
      </c>
      <c r="D147" s="40">
        <v>240.78333333333333</v>
      </c>
      <c r="E147" s="40">
        <v>237.56666666666666</v>
      </c>
      <c r="F147" s="40">
        <v>235.43333333333334</v>
      </c>
      <c r="G147" s="40">
        <v>232.21666666666667</v>
      </c>
      <c r="H147" s="40">
        <v>242.91666666666666</v>
      </c>
      <c r="I147" s="40">
        <v>246.1333333333333</v>
      </c>
      <c r="J147" s="40">
        <v>248.26666666666665</v>
      </c>
      <c r="K147" s="31">
        <v>244</v>
      </c>
      <c r="L147" s="31">
        <v>238.65</v>
      </c>
      <c r="M147" s="31">
        <v>1.7077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80.25</v>
      </c>
      <c r="D148" s="40">
        <v>80.616666666666674</v>
      </c>
      <c r="E148" s="40">
        <v>79.183333333333351</v>
      </c>
      <c r="F148" s="40">
        <v>78.116666666666674</v>
      </c>
      <c r="G148" s="40">
        <v>76.683333333333351</v>
      </c>
      <c r="H148" s="40">
        <v>81.683333333333351</v>
      </c>
      <c r="I148" s="40">
        <v>83.116666666666688</v>
      </c>
      <c r="J148" s="40">
        <v>84.183333333333351</v>
      </c>
      <c r="K148" s="31">
        <v>82.05</v>
      </c>
      <c r="L148" s="31">
        <v>79.55</v>
      </c>
      <c r="M148" s="31">
        <v>19.275400000000001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2802.6</v>
      </c>
      <c r="D149" s="40">
        <v>2790.8666666666668</v>
      </c>
      <c r="E149" s="40">
        <v>2724.7333333333336</v>
      </c>
      <c r="F149" s="40">
        <v>2646.8666666666668</v>
      </c>
      <c r="G149" s="40">
        <v>2580.7333333333336</v>
      </c>
      <c r="H149" s="40">
        <v>2868.7333333333336</v>
      </c>
      <c r="I149" s="40">
        <v>2934.8666666666668</v>
      </c>
      <c r="J149" s="40">
        <v>3012.7333333333336</v>
      </c>
      <c r="K149" s="31">
        <v>2857</v>
      </c>
      <c r="L149" s="31">
        <v>2713</v>
      </c>
      <c r="M149" s="31">
        <v>23.058900000000001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199.35</v>
      </c>
      <c r="D150" s="40">
        <v>199.11666666666667</v>
      </c>
      <c r="E150" s="40">
        <v>196.63333333333335</v>
      </c>
      <c r="F150" s="40">
        <v>193.91666666666669</v>
      </c>
      <c r="G150" s="40">
        <v>191.43333333333337</v>
      </c>
      <c r="H150" s="40">
        <v>201.83333333333334</v>
      </c>
      <c r="I150" s="40">
        <v>204.31666666666669</v>
      </c>
      <c r="J150" s="40">
        <v>207.03333333333333</v>
      </c>
      <c r="K150" s="31">
        <v>201.6</v>
      </c>
      <c r="L150" s="31">
        <v>196.4</v>
      </c>
      <c r="M150" s="31">
        <v>1.09493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605.65</v>
      </c>
      <c r="D151" s="40">
        <v>604.73333333333335</v>
      </c>
      <c r="E151" s="40">
        <v>599.4666666666667</v>
      </c>
      <c r="F151" s="40">
        <v>593.2833333333333</v>
      </c>
      <c r="G151" s="40">
        <v>588.01666666666665</v>
      </c>
      <c r="H151" s="40">
        <v>610.91666666666674</v>
      </c>
      <c r="I151" s="40">
        <v>616.18333333333339</v>
      </c>
      <c r="J151" s="40">
        <v>622.36666666666679</v>
      </c>
      <c r="K151" s="31">
        <v>610</v>
      </c>
      <c r="L151" s="31">
        <v>598.54999999999995</v>
      </c>
      <c r="M151" s="31">
        <v>5.0956599999999996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1612.1</v>
      </c>
      <c r="D152" s="40">
        <v>1624.5333333333335</v>
      </c>
      <c r="E152" s="40">
        <v>1593.5666666666671</v>
      </c>
      <c r="F152" s="40">
        <v>1575.0333333333335</v>
      </c>
      <c r="G152" s="40">
        <v>1544.0666666666671</v>
      </c>
      <c r="H152" s="40">
        <v>1643.0666666666671</v>
      </c>
      <c r="I152" s="40">
        <v>1674.0333333333338</v>
      </c>
      <c r="J152" s="40">
        <v>1692.5666666666671</v>
      </c>
      <c r="K152" s="31">
        <v>1655.5</v>
      </c>
      <c r="L152" s="31">
        <v>1606</v>
      </c>
      <c r="M152" s="31">
        <v>0.69133999999999995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71.900000000000006</v>
      </c>
      <c r="D153" s="40">
        <v>71.983333333333334</v>
      </c>
      <c r="E153" s="40">
        <v>71.516666666666666</v>
      </c>
      <c r="F153" s="40">
        <v>71.133333333333326</v>
      </c>
      <c r="G153" s="40">
        <v>70.666666666666657</v>
      </c>
      <c r="H153" s="40">
        <v>72.366666666666674</v>
      </c>
      <c r="I153" s="40">
        <v>72.833333333333343</v>
      </c>
      <c r="J153" s="40">
        <v>73.216666666666683</v>
      </c>
      <c r="K153" s="31">
        <v>72.45</v>
      </c>
      <c r="L153" s="31">
        <v>71.599999999999994</v>
      </c>
      <c r="M153" s="31">
        <v>8.99437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123.5</v>
      </c>
      <c r="D154" s="40">
        <v>124.63333333333333</v>
      </c>
      <c r="E154" s="40">
        <v>121.36666666666665</v>
      </c>
      <c r="F154" s="40">
        <v>119.23333333333332</v>
      </c>
      <c r="G154" s="40">
        <v>115.96666666666664</v>
      </c>
      <c r="H154" s="40">
        <v>126.76666666666665</v>
      </c>
      <c r="I154" s="40">
        <v>130.03333333333333</v>
      </c>
      <c r="J154" s="40">
        <v>132.16666666666666</v>
      </c>
      <c r="K154" s="31">
        <v>127.9</v>
      </c>
      <c r="L154" s="31">
        <v>122.5</v>
      </c>
      <c r="M154" s="31">
        <v>5.0432800000000002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765.45</v>
      </c>
      <c r="D155" s="40">
        <v>759.01666666666677</v>
      </c>
      <c r="E155" s="40">
        <v>750.03333333333353</v>
      </c>
      <c r="F155" s="40">
        <v>734.61666666666679</v>
      </c>
      <c r="G155" s="40">
        <v>725.63333333333355</v>
      </c>
      <c r="H155" s="40">
        <v>774.43333333333351</v>
      </c>
      <c r="I155" s="40">
        <v>783.41666666666686</v>
      </c>
      <c r="J155" s="40">
        <v>798.83333333333348</v>
      </c>
      <c r="K155" s="31">
        <v>768</v>
      </c>
      <c r="L155" s="31">
        <v>743.6</v>
      </c>
      <c r="M155" s="31">
        <v>0.89107999999999998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1321.7</v>
      </c>
      <c r="D156" s="40">
        <v>1315.8666666666666</v>
      </c>
      <c r="E156" s="40">
        <v>1300.7333333333331</v>
      </c>
      <c r="F156" s="40">
        <v>1279.7666666666667</v>
      </c>
      <c r="G156" s="40">
        <v>1264.6333333333332</v>
      </c>
      <c r="H156" s="40">
        <v>1336.833333333333</v>
      </c>
      <c r="I156" s="40">
        <v>1351.9666666666667</v>
      </c>
      <c r="J156" s="40">
        <v>1372.9333333333329</v>
      </c>
      <c r="K156" s="31">
        <v>1331</v>
      </c>
      <c r="L156" s="31">
        <v>1294.9000000000001</v>
      </c>
      <c r="M156" s="31">
        <v>11.55242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189.65</v>
      </c>
      <c r="D157" s="40">
        <v>193.98333333333335</v>
      </c>
      <c r="E157" s="40">
        <v>183.06666666666669</v>
      </c>
      <c r="F157" s="40">
        <v>176.48333333333335</v>
      </c>
      <c r="G157" s="40">
        <v>165.56666666666669</v>
      </c>
      <c r="H157" s="40">
        <v>200.56666666666669</v>
      </c>
      <c r="I157" s="40">
        <v>211.48333333333332</v>
      </c>
      <c r="J157" s="40">
        <v>218.06666666666669</v>
      </c>
      <c r="K157" s="31">
        <v>204.9</v>
      </c>
      <c r="L157" s="31">
        <v>187.4</v>
      </c>
      <c r="M157" s="31">
        <v>698.16375000000005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340.45</v>
      </c>
      <c r="D158" s="40">
        <v>340.86666666666667</v>
      </c>
      <c r="E158" s="40">
        <v>338.23333333333335</v>
      </c>
      <c r="F158" s="40">
        <v>336.01666666666665</v>
      </c>
      <c r="G158" s="40">
        <v>333.38333333333333</v>
      </c>
      <c r="H158" s="40">
        <v>343.08333333333337</v>
      </c>
      <c r="I158" s="40">
        <v>345.7166666666667</v>
      </c>
      <c r="J158" s="40">
        <v>347.93333333333339</v>
      </c>
      <c r="K158" s="31">
        <v>343.5</v>
      </c>
      <c r="L158" s="31">
        <v>338.65</v>
      </c>
      <c r="M158" s="31">
        <v>0.75234999999999996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82.85</v>
      </c>
      <c r="D159" s="40">
        <v>83.13333333333334</v>
      </c>
      <c r="E159" s="40">
        <v>81.816666666666677</v>
      </c>
      <c r="F159" s="40">
        <v>80.783333333333331</v>
      </c>
      <c r="G159" s="40">
        <v>79.466666666666669</v>
      </c>
      <c r="H159" s="40">
        <v>84.166666666666686</v>
      </c>
      <c r="I159" s="40">
        <v>85.483333333333348</v>
      </c>
      <c r="J159" s="40">
        <v>86.516666666666694</v>
      </c>
      <c r="K159" s="31">
        <v>84.45</v>
      </c>
      <c r="L159" s="31">
        <v>82.1</v>
      </c>
      <c r="M159" s="31">
        <v>117.035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3061.1</v>
      </c>
      <c r="D160" s="40">
        <v>3085.1</v>
      </c>
      <c r="E160" s="40">
        <v>2998.1499999999996</v>
      </c>
      <c r="F160" s="40">
        <v>2935.2</v>
      </c>
      <c r="G160" s="40">
        <v>2848.2499999999995</v>
      </c>
      <c r="H160" s="40">
        <v>3148.0499999999997</v>
      </c>
      <c r="I160" s="40">
        <v>3234.9999999999995</v>
      </c>
      <c r="J160" s="40">
        <v>3297.95</v>
      </c>
      <c r="K160" s="31">
        <v>3172.05</v>
      </c>
      <c r="L160" s="31">
        <v>3022.15</v>
      </c>
      <c r="M160" s="31">
        <v>1.51495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473.25</v>
      </c>
      <c r="D161" s="40">
        <v>473.34999999999997</v>
      </c>
      <c r="E161" s="40">
        <v>467.89999999999992</v>
      </c>
      <c r="F161" s="40">
        <v>462.54999999999995</v>
      </c>
      <c r="G161" s="40">
        <v>457.09999999999991</v>
      </c>
      <c r="H161" s="40">
        <v>478.69999999999993</v>
      </c>
      <c r="I161" s="40">
        <v>484.15</v>
      </c>
      <c r="J161" s="40">
        <v>489.49999999999994</v>
      </c>
      <c r="K161" s="31">
        <v>478.8</v>
      </c>
      <c r="L161" s="31">
        <v>468</v>
      </c>
      <c r="M161" s="31">
        <v>1.66072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171.15</v>
      </c>
      <c r="D162" s="40">
        <v>170.76666666666665</v>
      </c>
      <c r="E162" s="40">
        <v>168.7833333333333</v>
      </c>
      <c r="F162" s="40">
        <v>166.41666666666666</v>
      </c>
      <c r="G162" s="40">
        <v>164.43333333333331</v>
      </c>
      <c r="H162" s="40">
        <v>173.1333333333333</v>
      </c>
      <c r="I162" s="40">
        <v>175.11666666666665</v>
      </c>
      <c r="J162" s="40">
        <v>177.48333333333329</v>
      </c>
      <c r="K162" s="31">
        <v>172.75</v>
      </c>
      <c r="L162" s="31">
        <v>168.4</v>
      </c>
      <c r="M162" s="31">
        <v>8.8653700000000004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190.4</v>
      </c>
      <c r="D163" s="40">
        <v>192.35000000000002</v>
      </c>
      <c r="E163" s="40">
        <v>187.15000000000003</v>
      </c>
      <c r="F163" s="40">
        <v>183.9</v>
      </c>
      <c r="G163" s="40">
        <v>178.70000000000002</v>
      </c>
      <c r="H163" s="40">
        <v>195.60000000000005</v>
      </c>
      <c r="I163" s="40">
        <v>200.80000000000004</v>
      </c>
      <c r="J163" s="40">
        <v>204.05000000000007</v>
      </c>
      <c r="K163" s="31">
        <v>197.55</v>
      </c>
      <c r="L163" s="31">
        <v>189.1</v>
      </c>
      <c r="M163" s="31">
        <v>59.392650000000003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287.3</v>
      </c>
      <c r="D164" s="40">
        <v>284.86666666666673</v>
      </c>
      <c r="E164" s="40">
        <v>280.88333333333344</v>
      </c>
      <c r="F164" s="40">
        <v>274.4666666666667</v>
      </c>
      <c r="G164" s="40">
        <v>270.48333333333341</v>
      </c>
      <c r="H164" s="40">
        <v>291.28333333333347</v>
      </c>
      <c r="I164" s="40">
        <v>295.26666666666671</v>
      </c>
      <c r="J164" s="40">
        <v>301.68333333333351</v>
      </c>
      <c r="K164" s="31">
        <v>288.85000000000002</v>
      </c>
      <c r="L164" s="31">
        <v>278.45</v>
      </c>
      <c r="M164" s="31">
        <v>40.437869999999997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6.75</v>
      </c>
      <c r="D165" s="40">
        <v>6.8</v>
      </c>
      <c r="E165" s="40">
        <v>6.6999999999999993</v>
      </c>
      <c r="F165" s="40">
        <v>6.6499999999999995</v>
      </c>
      <c r="G165" s="40">
        <v>6.5499999999999989</v>
      </c>
      <c r="H165" s="40">
        <v>6.85</v>
      </c>
      <c r="I165" s="40">
        <v>6.9499999999999993</v>
      </c>
      <c r="J165" s="40">
        <v>7</v>
      </c>
      <c r="K165" s="31">
        <v>6.9</v>
      </c>
      <c r="L165" s="31">
        <v>6.75</v>
      </c>
      <c r="M165" s="31">
        <v>33.593069999999997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45.1</v>
      </c>
      <c r="D166" s="40">
        <v>45.233333333333327</v>
      </c>
      <c r="E166" s="40">
        <v>44.666666666666657</v>
      </c>
      <c r="F166" s="40">
        <v>44.233333333333327</v>
      </c>
      <c r="G166" s="40">
        <v>43.666666666666657</v>
      </c>
      <c r="H166" s="40">
        <v>45.666666666666657</v>
      </c>
      <c r="I166" s="40">
        <v>46.233333333333334</v>
      </c>
      <c r="J166" s="40">
        <v>46.666666666666657</v>
      </c>
      <c r="K166" s="31">
        <v>45.8</v>
      </c>
      <c r="L166" s="31">
        <v>44.8</v>
      </c>
      <c r="M166" s="31">
        <v>9.4719899999999999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147.4</v>
      </c>
      <c r="D167" s="40">
        <v>147.28333333333333</v>
      </c>
      <c r="E167" s="40">
        <v>145.21666666666667</v>
      </c>
      <c r="F167" s="40">
        <v>143.03333333333333</v>
      </c>
      <c r="G167" s="40">
        <v>140.96666666666667</v>
      </c>
      <c r="H167" s="40">
        <v>149.46666666666667</v>
      </c>
      <c r="I167" s="40">
        <v>151.53333333333333</v>
      </c>
      <c r="J167" s="40">
        <v>153.71666666666667</v>
      </c>
      <c r="K167" s="31">
        <v>149.35</v>
      </c>
      <c r="L167" s="31">
        <v>145.1</v>
      </c>
      <c r="M167" s="31">
        <v>142.5213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329.25</v>
      </c>
      <c r="D168" s="40">
        <v>328.81666666666666</v>
      </c>
      <c r="E168" s="40">
        <v>325.43333333333334</v>
      </c>
      <c r="F168" s="40">
        <v>321.61666666666667</v>
      </c>
      <c r="G168" s="40">
        <v>318.23333333333335</v>
      </c>
      <c r="H168" s="40">
        <v>332.63333333333333</v>
      </c>
      <c r="I168" s="40">
        <v>336.01666666666665</v>
      </c>
      <c r="J168" s="40">
        <v>339.83333333333331</v>
      </c>
      <c r="K168" s="31">
        <v>332.2</v>
      </c>
      <c r="L168" s="31">
        <v>325</v>
      </c>
      <c r="M168" s="31">
        <v>0.51570000000000005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4370.1499999999996</v>
      </c>
      <c r="D169" s="40">
        <v>4373.0333333333328</v>
      </c>
      <c r="E169" s="40">
        <v>4336.1666666666661</v>
      </c>
      <c r="F169" s="40">
        <v>4302.1833333333334</v>
      </c>
      <c r="G169" s="40">
        <v>4265.3166666666666</v>
      </c>
      <c r="H169" s="40">
        <v>4407.0166666666655</v>
      </c>
      <c r="I169" s="40">
        <v>4443.8833333333323</v>
      </c>
      <c r="J169" s="40">
        <v>4477.866666666665</v>
      </c>
      <c r="K169" s="31">
        <v>4409.8999999999996</v>
      </c>
      <c r="L169" s="31">
        <v>4339.05</v>
      </c>
      <c r="M169" s="31">
        <v>0.23688999999999999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30.45</v>
      </c>
      <c r="D170" s="40">
        <v>30.466666666666669</v>
      </c>
      <c r="E170" s="40">
        <v>30.083333333333336</v>
      </c>
      <c r="F170" s="40">
        <v>29.716666666666669</v>
      </c>
      <c r="G170" s="40">
        <v>29.333333333333336</v>
      </c>
      <c r="H170" s="40">
        <v>30.833333333333336</v>
      </c>
      <c r="I170" s="40">
        <v>31.216666666666669</v>
      </c>
      <c r="J170" s="40">
        <v>31.583333333333336</v>
      </c>
      <c r="K170" s="31">
        <v>30.85</v>
      </c>
      <c r="L170" s="31">
        <v>30.1</v>
      </c>
      <c r="M170" s="31">
        <v>72.567859999999996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3187.95</v>
      </c>
      <c r="D171" s="40">
        <v>3205.9833333333336</v>
      </c>
      <c r="E171" s="40">
        <v>3157.9666666666672</v>
      </c>
      <c r="F171" s="40">
        <v>3127.9833333333336</v>
      </c>
      <c r="G171" s="40">
        <v>3079.9666666666672</v>
      </c>
      <c r="H171" s="40">
        <v>3235.9666666666672</v>
      </c>
      <c r="I171" s="40">
        <v>3283.9833333333336</v>
      </c>
      <c r="J171" s="40">
        <v>3313.9666666666672</v>
      </c>
      <c r="K171" s="31">
        <v>3254</v>
      </c>
      <c r="L171" s="31">
        <v>3176</v>
      </c>
      <c r="M171" s="31">
        <v>0.35842000000000002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194.85</v>
      </c>
      <c r="D172" s="40">
        <v>194.06666666666669</v>
      </c>
      <c r="E172" s="40">
        <v>190.78333333333339</v>
      </c>
      <c r="F172" s="40">
        <v>186.7166666666667</v>
      </c>
      <c r="G172" s="40">
        <v>183.43333333333339</v>
      </c>
      <c r="H172" s="40">
        <v>198.13333333333338</v>
      </c>
      <c r="I172" s="40">
        <v>201.41666666666669</v>
      </c>
      <c r="J172" s="40">
        <v>205.48333333333338</v>
      </c>
      <c r="K172" s="31">
        <v>197.35</v>
      </c>
      <c r="L172" s="31">
        <v>190</v>
      </c>
      <c r="M172" s="31">
        <v>1.8551899999999999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3268</v>
      </c>
      <c r="D173" s="40">
        <v>3247.7000000000003</v>
      </c>
      <c r="E173" s="40">
        <v>3205.4000000000005</v>
      </c>
      <c r="F173" s="40">
        <v>3142.8</v>
      </c>
      <c r="G173" s="40">
        <v>3100.5000000000005</v>
      </c>
      <c r="H173" s="40">
        <v>3310.3000000000006</v>
      </c>
      <c r="I173" s="40">
        <v>3352.6000000000008</v>
      </c>
      <c r="J173" s="40">
        <v>3415.2000000000007</v>
      </c>
      <c r="K173" s="31">
        <v>3290</v>
      </c>
      <c r="L173" s="31">
        <v>3185.1</v>
      </c>
      <c r="M173" s="31">
        <v>0.28177999999999997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149.44999999999999</v>
      </c>
      <c r="D174" s="40">
        <v>149.85</v>
      </c>
      <c r="E174" s="40">
        <v>147.79999999999998</v>
      </c>
      <c r="F174" s="40">
        <v>146.14999999999998</v>
      </c>
      <c r="G174" s="40">
        <v>144.09999999999997</v>
      </c>
      <c r="H174" s="40">
        <v>151.5</v>
      </c>
      <c r="I174" s="40">
        <v>153.55000000000001</v>
      </c>
      <c r="J174" s="40">
        <v>155.20000000000002</v>
      </c>
      <c r="K174" s="31">
        <v>151.9</v>
      </c>
      <c r="L174" s="31">
        <v>148.19999999999999</v>
      </c>
      <c r="M174" s="31">
        <v>6.8244899999999999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5823.35</v>
      </c>
      <c r="D175" s="40">
        <v>5817.45</v>
      </c>
      <c r="E175" s="40">
        <v>5803.45</v>
      </c>
      <c r="F175" s="40">
        <v>5783.55</v>
      </c>
      <c r="G175" s="40">
        <v>5769.55</v>
      </c>
      <c r="H175" s="40">
        <v>5837.3499999999995</v>
      </c>
      <c r="I175" s="40">
        <v>5851.3499999999995</v>
      </c>
      <c r="J175" s="40">
        <v>5871.2499999999991</v>
      </c>
      <c r="K175" s="31">
        <v>5831.45</v>
      </c>
      <c r="L175" s="31">
        <v>5797.55</v>
      </c>
      <c r="M175" s="31">
        <v>3.8739999999999997E-2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3989</v>
      </c>
      <c r="D176" s="40">
        <v>3961.6</v>
      </c>
      <c r="E176" s="40">
        <v>3900.2</v>
      </c>
      <c r="F176" s="40">
        <v>3811.4</v>
      </c>
      <c r="G176" s="40">
        <v>3750</v>
      </c>
      <c r="H176" s="40">
        <v>4050.3999999999996</v>
      </c>
      <c r="I176" s="40">
        <v>4111.8</v>
      </c>
      <c r="J176" s="40">
        <v>4200.5999999999995</v>
      </c>
      <c r="K176" s="31">
        <v>4023</v>
      </c>
      <c r="L176" s="31">
        <v>3872.8</v>
      </c>
      <c r="M176" s="31">
        <v>6.8134100000000002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1511.35</v>
      </c>
      <c r="D177" s="40">
        <v>1521.1166666666668</v>
      </c>
      <c r="E177" s="40">
        <v>1488.2333333333336</v>
      </c>
      <c r="F177" s="40">
        <v>1465.1166666666668</v>
      </c>
      <c r="G177" s="40">
        <v>1432.2333333333336</v>
      </c>
      <c r="H177" s="40">
        <v>1544.2333333333336</v>
      </c>
      <c r="I177" s="40">
        <v>1577.1166666666668</v>
      </c>
      <c r="J177" s="40">
        <v>1600.2333333333336</v>
      </c>
      <c r="K177" s="31">
        <v>1554</v>
      </c>
      <c r="L177" s="31">
        <v>1498</v>
      </c>
      <c r="M177" s="31">
        <v>0.56927000000000005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533.75</v>
      </c>
      <c r="D178" s="40">
        <v>536.66666666666663</v>
      </c>
      <c r="E178" s="40">
        <v>529.33333333333326</v>
      </c>
      <c r="F178" s="40">
        <v>524.91666666666663</v>
      </c>
      <c r="G178" s="40">
        <v>517.58333333333326</v>
      </c>
      <c r="H178" s="40">
        <v>541.08333333333326</v>
      </c>
      <c r="I178" s="40">
        <v>548.41666666666652</v>
      </c>
      <c r="J178" s="40">
        <v>552.83333333333326</v>
      </c>
      <c r="K178" s="31">
        <v>544</v>
      </c>
      <c r="L178" s="31">
        <v>532.25</v>
      </c>
      <c r="M178" s="31">
        <v>8.2795900000000007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978.95</v>
      </c>
      <c r="D179" s="40">
        <v>980.25</v>
      </c>
      <c r="E179" s="40">
        <v>971.5</v>
      </c>
      <c r="F179" s="40">
        <v>964.05</v>
      </c>
      <c r="G179" s="40">
        <v>955.3</v>
      </c>
      <c r="H179" s="40">
        <v>987.7</v>
      </c>
      <c r="I179" s="40">
        <v>996.45</v>
      </c>
      <c r="J179" s="40">
        <v>1003.9000000000001</v>
      </c>
      <c r="K179" s="31">
        <v>989</v>
      </c>
      <c r="L179" s="31">
        <v>972.8</v>
      </c>
      <c r="M179" s="31">
        <v>0.20685999999999999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635.75</v>
      </c>
      <c r="D180" s="40">
        <v>637.55000000000007</v>
      </c>
      <c r="E180" s="40">
        <v>631.10000000000014</v>
      </c>
      <c r="F180" s="40">
        <v>626.45000000000005</v>
      </c>
      <c r="G180" s="40">
        <v>620.00000000000011</v>
      </c>
      <c r="H180" s="40">
        <v>642.20000000000016</v>
      </c>
      <c r="I180" s="40">
        <v>648.6500000000002</v>
      </c>
      <c r="J180" s="40">
        <v>653.30000000000018</v>
      </c>
      <c r="K180" s="31">
        <v>644</v>
      </c>
      <c r="L180" s="31">
        <v>632.9</v>
      </c>
      <c r="M180" s="31">
        <v>0.70093000000000005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1119.3499999999999</v>
      </c>
      <c r="D181" s="40">
        <v>1121.1666666666667</v>
      </c>
      <c r="E181" s="40">
        <v>1106.8333333333335</v>
      </c>
      <c r="F181" s="40">
        <v>1094.3166666666668</v>
      </c>
      <c r="G181" s="40">
        <v>1079.9833333333336</v>
      </c>
      <c r="H181" s="40">
        <v>1133.6833333333334</v>
      </c>
      <c r="I181" s="40">
        <v>1148.0166666666669</v>
      </c>
      <c r="J181" s="40">
        <v>1160.5333333333333</v>
      </c>
      <c r="K181" s="31">
        <v>1135.5</v>
      </c>
      <c r="L181" s="31">
        <v>1108.6500000000001</v>
      </c>
      <c r="M181" s="31">
        <v>12.550700000000001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571.29999999999995</v>
      </c>
      <c r="D182" s="40">
        <v>572.73333333333323</v>
      </c>
      <c r="E182" s="40">
        <v>559.46666666666647</v>
      </c>
      <c r="F182" s="40">
        <v>547.63333333333321</v>
      </c>
      <c r="G182" s="40">
        <v>534.36666666666645</v>
      </c>
      <c r="H182" s="40">
        <v>584.56666666666649</v>
      </c>
      <c r="I182" s="40">
        <v>597.83333333333314</v>
      </c>
      <c r="J182" s="40">
        <v>609.66666666666652</v>
      </c>
      <c r="K182" s="31">
        <v>586</v>
      </c>
      <c r="L182" s="31">
        <v>560.9</v>
      </c>
      <c r="M182" s="31">
        <v>10.62002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1580.4</v>
      </c>
      <c r="D183" s="40">
        <v>1587.4666666666665</v>
      </c>
      <c r="E183" s="40">
        <v>1558.9333333333329</v>
      </c>
      <c r="F183" s="40">
        <v>1537.4666666666665</v>
      </c>
      <c r="G183" s="40">
        <v>1508.9333333333329</v>
      </c>
      <c r="H183" s="40">
        <v>1608.9333333333329</v>
      </c>
      <c r="I183" s="40">
        <v>1637.4666666666662</v>
      </c>
      <c r="J183" s="40">
        <v>1658.9333333333329</v>
      </c>
      <c r="K183" s="31">
        <v>1616</v>
      </c>
      <c r="L183" s="31">
        <v>1566</v>
      </c>
      <c r="M183" s="31">
        <v>7.7202400000000004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340.7</v>
      </c>
      <c r="D184" s="40">
        <v>344.13333333333338</v>
      </c>
      <c r="E184" s="40">
        <v>335.41666666666674</v>
      </c>
      <c r="F184" s="40">
        <v>330.13333333333338</v>
      </c>
      <c r="G184" s="40">
        <v>321.41666666666674</v>
      </c>
      <c r="H184" s="40">
        <v>349.41666666666674</v>
      </c>
      <c r="I184" s="40">
        <v>358.13333333333333</v>
      </c>
      <c r="J184" s="40">
        <v>363.41666666666674</v>
      </c>
      <c r="K184" s="31">
        <v>352.85</v>
      </c>
      <c r="L184" s="31">
        <v>338.85</v>
      </c>
      <c r="M184" s="31">
        <v>41.913699999999999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640.75</v>
      </c>
      <c r="D185" s="40">
        <v>642.75</v>
      </c>
      <c r="E185" s="40">
        <v>635.6</v>
      </c>
      <c r="F185" s="40">
        <v>630.45000000000005</v>
      </c>
      <c r="G185" s="40">
        <v>623.30000000000007</v>
      </c>
      <c r="H185" s="40">
        <v>647.9</v>
      </c>
      <c r="I185" s="40">
        <v>655.05000000000007</v>
      </c>
      <c r="J185" s="40">
        <v>660.19999999999993</v>
      </c>
      <c r="K185" s="31">
        <v>649.9</v>
      </c>
      <c r="L185" s="31">
        <v>637.6</v>
      </c>
      <c r="M185" s="31">
        <v>2.2088299999999998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1510.45</v>
      </c>
      <c r="D186" s="40">
        <v>1507.6333333333332</v>
      </c>
      <c r="E186" s="40">
        <v>1495.3166666666664</v>
      </c>
      <c r="F186" s="40">
        <v>1480.1833333333332</v>
      </c>
      <c r="G186" s="40">
        <v>1467.8666666666663</v>
      </c>
      <c r="H186" s="40">
        <v>1522.7666666666664</v>
      </c>
      <c r="I186" s="40">
        <v>1535.083333333333</v>
      </c>
      <c r="J186" s="40">
        <v>1550.2166666666665</v>
      </c>
      <c r="K186" s="31">
        <v>1519.95</v>
      </c>
      <c r="L186" s="31">
        <v>1492.5</v>
      </c>
      <c r="M186" s="31">
        <v>11.35652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359.7</v>
      </c>
      <c r="D187" s="40">
        <v>359.33333333333331</v>
      </c>
      <c r="E187" s="40">
        <v>355.36666666666662</v>
      </c>
      <c r="F187" s="40">
        <v>351.0333333333333</v>
      </c>
      <c r="G187" s="40">
        <v>347.06666666666661</v>
      </c>
      <c r="H187" s="40">
        <v>363.66666666666663</v>
      </c>
      <c r="I187" s="40">
        <v>367.63333333333333</v>
      </c>
      <c r="J187" s="40">
        <v>371.96666666666664</v>
      </c>
      <c r="K187" s="31">
        <v>363.3</v>
      </c>
      <c r="L187" s="31">
        <v>355</v>
      </c>
      <c r="M187" s="31">
        <v>3.8811200000000001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141.85</v>
      </c>
      <c r="D188" s="40">
        <v>142.54999999999998</v>
      </c>
      <c r="E188" s="40">
        <v>139.69999999999996</v>
      </c>
      <c r="F188" s="40">
        <v>137.54999999999998</v>
      </c>
      <c r="G188" s="40">
        <v>134.69999999999996</v>
      </c>
      <c r="H188" s="40">
        <v>144.69999999999996</v>
      </c>
      <c r="I188" s="40">
        <v>147.54999999999998</v>
      </c>
      <c r="J188" s="40">
        <v>149.69999999999996</v>
      </c>
      <c r="K188" s="31">
        <v>145.4</v>
      </c>
      <c r="L188" s="31">
        <v>140.4</v>
      </c>
      <c r="M188" s="31">
        <v>15.84704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1370.8</v>
      </c>
      <c r="D189" s="40">
        <v>1369.1500000000003</v>
      </c>
      <c r="E189" s="40">
        <v>1328.3000000000006</v>
      </c>
      <c r="F189" s="40">
        <v>1285.8000000000004</v>
      </c>
      <c r="G189" s="40">
        <v>1244.9500000000007</v>
      </c>
      <c r="H189" s="40">
        <v>1411.6500000000005</v>
      </c>
      <c r="I189" s="40">
        <v>1452.5000000000005</v>
      </c>
      <c r="J189" s="40">
        <v>1495.0000000000005</v>
      </c>
      <c r="K189" s="31">
        <v>1410</v>
      </c>
      <c r="L189" s="31">
        <v>1326.65</v>
      </c>
      <c r="M189" s="31">
        <v>5.4659199999999997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454</v>
      </c>
      <c r="D190" s="40">
        <v>456.0333333333333</v>
      </c>
      <c r="E190" s="40">
        <v>449.46666666666658</v>
      </c>
      <c r="F190" s="40">
        <v>444.93333333333328</v>
      </c>
      <c r="G190" s="40">
        <v>438.36666666666656</v>
      </c>
      <c r="H190" s="40">
        <v>460.56666666666661</v>
      </c>
      <c r="I190" s="40">
        <v>467.13333333333333</v>
      </c>
      <c r="J190" s="40">
        <v>471.66666666666663</v>
      </c>
      <c r="K190" s="31">
        <v>462.6</v>
      </c>
      <c r="L190" s="31">
        <v>451.5</v>
      </c>
      <c r="M190" s="31">
        <v>1.36198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180.05</v>
      </c>
      <c r="D191" s="40">
        <v>181.81666666666669</v>
      </c>
      <c r="E191" s="40">
        <v>177.53333333333339</v>
      </c>
      <c r="F191" s="40">
        <v>175.01666666666671</v>
      </c>
      <c r="G191" s="40">
        <v>170.73333333333341</v>
      </c>
      <c r="H191" s="40">
        <v>184.33333333333337</v>
      </c>
      <c r="I191" s="40">
        <v>188.61666666666667</v>
      </c>
      <c r="J191" s="40">
        <v>191.13333333333335</v>
      </c>
      <c r="K191" s="31">
        <v>186.1</v>
      </c>
      <c r="L191" s="31">
        <v>179.3</v>
      </c>
      <c r="M191" s="31">
        <v>3.0983200000000002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1682.8</v>
      </c>
      <c r="D192" s="40">
        <v>1687.9333333333334</v>
      </c>
      <c r="E192" s="40">
        <v>1669.8666666666668</v>
      </c>
      <c r="F192" s="40">
        <v>1656.9333333333334</v>
      </c>
      <c r="G192" s="40">
        <v>1638.8666666666668</v>
      </c>
      <c r="H192" s="40">
        <v>1700.8666666666668</v>
      </c>
      <c r="I192" s="40">
        <v>1718.9333333333334</v>
      </c>
      <c r="J192" s="40">
        <v>1731.8666666666668</v>
      </c>
      <c r="K192" s="31">
        <v>1706</v>
      </c>
      <c r="L192" s="31">
        <v>1675</v>
      </c>
      <c r="M192" s="31">
        <v>0.76834999999999998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700.55</v>
      </c>
      <c r="D193" s="40">
        <v>702.48333333333323</v>
      </c>
      <c r="E193" s="40">
        <v>694.06666666666649</v>
      </c>
      <c r="F193" s="40">
        <v>687.58333333333326</v>
      </c>
      <c r="G193" s="40">
        <v>679.16666666666652</v>
      </c>
      <c r="H193" s="40">
        <v>708.96666666666647</v>
      </c>
      <c r="I193" s="40">
        <v>717.38333333333321</v>
      </c>
      <c r="J193" s="40">
        <v>723.86666666666645</v>
      </c>
      <c r="K193" s="31">
        <v>710.9</v>
      </c>
      <c r="L193" s="31">
        <v>696</v>
      </c>
      <c r="M193" s="31">
        <v>10.767580000000001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335.9</v>
      </c>
      <c r="D194" s="40">
        <v>336.65000000000003</v>
      </c>
      <c r="E194" s="40">
        <v>333.25000000000006</v>
      </c>
      <c r="F194" s="40">
        <v>330.6</v>
      </c>
      <c r="G194" s="40">
        <v>327.20000000000005</v>
      </c>
      <c r="H194" s="40">
        <v>339.30000000000007</v>
      </c>
      <c r="I194" s="40">
        <v>342.70000000000005</v>
      </c>
      <c r="J194" s="40">
        <v>345.35000000000008</v>
      </c>
      <c r="K194" s="31">
        <v>340.05</v>
      </c>
      <c r="L194" s="31">
        <v>334</v>
      </c>
      <c r="M194" s="31">
        <v>2.0127100000000002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101.65</v>
      </c>
      <c r="D195" s="40">
        <v>101.64999999999999</v>
      </c>
      <c r="E195" s="40">
        <v>101.24999999999999</v>
      </c>
      <c r="F195" s="40">
        <v>100.85</v>
      </c>
      <c r="G195" s="40">
        <v>100.44999999999999</v>
      </c>
      <c r="H195" s="40">
        <v>102.04999999999998</v>
      </c>
      <c r="I195" s="40">
        <v>102.44999999999999</v>
      </c>
      <c r="J195" s="40">
        <v>102.84999999999998</v>
      </c>
      <c r="K195" s="31">
        <v>102.05</v>
      </c>
      <c r="L195" s="31">
        <v>101.25</v>
      </c>
      <c r="M195" s="31">
        <v>5.4073500000000001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105.3</v>
      </c>
      <c r="D196" s="40">
        <v>105.58333333333333</v>
      </c>
      <c r="E196" s="40">
        <v>104.51666666666665</v>
      </c>
      <c r="F196" s="40">
        <v>103.73333333333332</v>
      </c>
      <c r="G196" s="40">
        <v>102.66666666666664</v>
      </c>
      <c r="H196" s="40">
        <v>106.36666666666666</v>
      </c>
      <c r="I196" s="40">
        <v>107.43333333333335</v>
      </c>
      <c r="J196" s="40">
        <v>108.21666666666667</v>
      </c>
      <c r="K196" s="31">
        <v>106.65</v>
      </c>
      <c r="L196" s="31">
        <v>104.8</v>
      </c>
      <c r="M196" s="31">
        <v>10.20003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350.4</v>
      </c>
      <c r="D197" s="40">
        <v>351.45</v>
      </c>
      <c r="E197" s="40">
        <v>347.95</v>
      </c>
      <c r="F197" s="40">
        <v>345.5</v>
      </c>
      <c r="G197" s="40">
        <v>342</v>
      </c>
      <c r="H197" s="40">
        <v>353.9</v>
      </c>
      <c r="I197" s="40">
        <v>357.4</v>
      </c>
      <c r="J197" s="40">
        <v>359.84999999999997</v>
      </c>
      <c r="K197" s="31">
        <v>354.95</v>
      </c>
      <c r="L197" s="31">
        <v>349</v>
      </c>
      <c r="M197" s="31">
        <v>17.152909999999999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608.79999999999995</v>
      </c>
      <c r="D198" s="40">
        <v>608.38333333333333</v>
      </c>
      <c r="E198" s="40">
        <v>604.41666666666663</v>
      </c>
      <c r="F198" s="40">
        <v>600.0333333333333</v>
      </c>
      <c r="G198" s="40">
        <v>596.06666666666661</v>
      </c>
      <c r="H198" s="40">
        <v>612.76666666666665</v>
      </c>
      <c r="I198" s="40">
        <v>616.73333333333335</v>
      </c>
      <c r="J198" s="40">
        <v>621.11666666666667</v>
      </c>
      <c r="K198" s="31">
        <v>612.35</v>
      </c>
      <c r="L198" s="31">
        <v>604</v>
      </c>
      <c r="M198" s="31">
        <v>0.39595999999999998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2254.15</v>
      </c>
      <c r="D199" s="40">
        <v>2249.35</v>
      </c>
      <c r="E199" s="40">
        <v>2234.7999999999997</v>
      </c>
      <c r="F199" s="40">
        <v>2215.4499999999998</v>
      </c>
      <c r="G199" s="40">
        <v>2200.8999999999996</v>
      </c>
      <c r="H199" s="40">
        <v>2268.6999999999998</v>
      </c>
      <c r="I199" s="40">
        <v>2283.25</v>
      </c>
      <c r="J199" s="40">
        <v>2302.6</v>
      </c>
      <c r="K199" s="31">
        <v>2263.9</v>
      </c>
      <c r="L199" s="31">
        <v>2230</v>
      </c>
      <c r="M199" s="31">
        <v>0.74397999999999997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1174.75</v>
      </c>
      <c r="D200" s="40">
        <v>1171.2</v>
      </c>
      <c r="E200" s="40">
        <v>1161.8000000000002</v>
      </c>
      <c r="F200" s="40">
        <v>1148.8500000000001</v>
      </c>
      <c r="G200" s="40">
        <v>1139.4500000000003</v>
      </c>
      <c r="H200" s="40">
        <v>1184.1500000000001</v>
      </c>
      <c r="I200" s="40">
        <v>1193.5500000000002</v>
      </c>
      <c r="J200" s="40">
        <v>1206.5</v>
      </c>
      <c r="K200" s="31">
        <v>1180.5999999999999</v>
      </c>
      <c r="L200" s="31">
        <v>1158.25</v>
      </c>
      <c r="M200" s="31">
        <v>45.333640000000003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3164.15</v>
      </c>
      <c r="D201" s="40">
        <v>3148.4</v>
      </c>
      <c r="E201" s="40">
        <v>3097.8</v>
      </c>
      <c r="F201" s="40">
        <v>3031.4500000000003</v>
      </c>
      <c r="G201" s="40">
        <v>2980.8500000000004</v>
      </c>
      <c r="H201" s="40">
        <v>3214.75</v>
      </c>
      <c r="I201" s="40">
        <v>3265.3499999999995</v>
      </c>
      <c r="J201" s="40">
        <v>3331.7</v>
      </c>
      <c r="K201" s="31">
        <v>3199</v>
      </c>
      <c r="L201" s="31">
        <v>3082.05</v>
      </c>
      <c r="M201" s="31">
        <v>4.2945500000000001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1576.05</v>
      </c>
      <c r="D202" s="40">
        <v>1580.7833333333335</v>
      </c>
      <c r="E202" s="40">
        <v>1563.5666666666671</v>
      </c>
      <c r="F202" s="40">
        <v>1551.0833333333335</v>
      </c>
      <c r="G202" s="40">
        <v>1533.866666666667</v>
      </c>
      <c r="H202" s="40">
        <v>1593.2666666666671</v>
      </c>
      <c r="I202" s="40">
        <v>1610.4833333333338</v>
      </c>
      <c r="J202" s="40">
        <v>1622.9666666666672</v>
      </c>
      <c r="K202" s="31">
        <v>1598</v>
      </c>
      <c r="L202" s="31">
        <v>1568.3</v>
      </c>
      <c r="M202" s="31">
        <v>53.676670000000001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734.4</v>
      </c>
      <c r="D203" s="40">
        <v>736.45000000000016</v>
      </c>
      <c r="E203" s="40">
        <v>725.15000000000032</v>
      </c>
      <c r="F203" s="40">
        <v>715.9000000000002</v>
      </c>
      <c r="G203" s="40">
        <v>704.60000000000036</v>
      </c>
      <c r="H203" s="40">
        <v>745.70000000000027</v>
      </c>
      <c r="I203" s="40">
        <v>757.00000000000023</v>
      </c>
      <c r="J203" s="40">
        <v>766.25000000000023</v>
      </c>
      <c r="K203" s="31">
        <v>747.75</v>
      </c>
      <c r="L203" s="31">
        <v>727.2</v>
      </c>
      <c r="M203" s="31">
        <v>156.00504000000001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68.8</v>
      </c>
      <c r="D204" s="40">
        <v>68.3</v>
      </c>
      <c r="E204" s="40">
        <v>66.649999999999991</v>
      </c>
      <c r="F204" s="40">
        <v>64.5</v>
      </c>
      <c r="G204" s="40">
        <v>62.849999999999994</v>
      </c>
      <c r="H204" s="40">
        <v>70.449999999999989</v>
      </c>
      <c r="I204" s="40">
        <v>72.099999999999994</v>
      </c>
      <c r="J204" s="40">
        <v>74.249999999999986</v>
      </c>
      <c r="K204" s="31">
        <v>69.95</v>
      </c>
      <c r="L204" s="31">
        <v>66.150000000000006</v>
      </c>
      <c r="M204" s="31">
        <v>21.02786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1503.05</v>
      </c>
      <c r="D205" s="40">
        <v>1510.0166666666667</v>
      </c>
      <c r="E205" s="40">
        <v>1483.0333333333333</v>
      </c>
      <c r="F205" s="40">
        <v>1463.0166666666667</v>
      </c>
      <c r="G205" s="40">
        <v>1436.0333333333333</v>
      </c>
      <c r="H205" s="40">
        <v>1530.0333333333333</v>
      </c>
      <c r="I205" s="40">
        <v>1557.0166666666664</v>
      </c>
      <c r="J205" s="40">
        <v>1577.0333333333333</v>
      </c>
      <c r="K205" s="31">
        <v>1537</v>
      </c>
      <c r="L205" s="31">
        <v>1490</v>
      </c>
      <c r="M205" s="31">
        <v>20.923030000000001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1057.9000000000001</v>
      </c>
      <c r="D206" s="40">
        <v>1067.8</v>
      </c>
      <c r="E206" s="40">
        <v>1036.5999999999999</v>
      </c>
      <c r="F206" s="40">
        <v>1015.3</v>
      </c>
      <c r="G206" s="40">
        <v>984.09999999999991</v>
      </c>
      <c r="H206" s="40">
        <v>1089.0999999999999</v>
      </c>
      <c r="I206" s="40">
        <v>1120.3000000000002</v>
      </c>
      <c r="J206" s="40">
        <v>1141.5999999999999</v>
      </c>
      <c r="K206" s="31">
        <v>1099</v>
      </c>
      <c r="L206" s="31">
        <v>1046.5</v>
      </c>
      <c r="M206" s="31">
        <v>1.4073599999999999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1430.45</v>
      </c>
      <c r="D207" s="40">
        <v>1417.3666666666668</v>
      </c>
      <c r="E207" s="40">
        <v>1400.0833333333335</v>
      </c>
      <c r="F207" s="40">
        <v>1369.7166666666667</v>
      </c>
      <c r="G207" s="40">
        <v>1352.4333333333334</v>
      </c>
      <c r="H207" s="40">
        <v>1447.7333333333336</v>
      </c>
      <c r="I207" s="40">
        <v>1465.0166666666669</v>
      </c>
      <c r="J207" s="40">
        <v>1495.3833333333337</v>
      </c>
      <c r="K207" s="31">
        <v>1434.65</v>
      </c>
      <c r="L207" s="31">
        <v>1387</v>
      </c>
      <c r="M207" s="31">
        <v>27.201910000000002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263.55</v>
      </c>
      <c r="D208" s="40">
        <v>264.15000000000003</v>
      </c>
      <c r="E208" s="40">
        <v>261.50000000000006</v>
      </c>
      <c r="F208" s="40">
        <v>259.45000000000005</v>
      </c>
      <c r="G208" s="40">
        <v>256.80000000000007</v>
      </c>
      <c r="H208" s="40">
        <v>266.20000000000005</v>
      </c>
      <c r="I208" s="40">
        <v>268.85000000000002</v>
      </c>
      <c r="J208" s="40">
        <v>270.90000000000003</v>
      </c>
      <c r="K208" s="31">
        <v>266.8</v>
      </c>
      <c r="L208" s="31">
        <v>262.10000000000002</v>
      </c>
      <c r="M208" s="31">
        <v>1.24813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135.75</v>
      </c>
      <c r="D209" s="40">
        <v>136.91666666666666</v>
      </c>
      <c r="E209" s="40">
        <v>133.93333333333331</v>
      </c>
      <c r="F209" s="40">
        <v>132.11666666666665</v>
      </c>
      <c r="G209" s="40">
        <v>129.1333333333333</v>
      </c>
      <c r="H209" s="40">
        <v>138.73333333333332</v>
      </c>
      <c r="I209" s="40">
        <v>141.71666666666667</v>
      </c>
      <c r="J209" s="40">
        <v>143.53333333333333</v>
      </c>
      <c r="K209" s="31">
        <v>139.9</v>
      </c>
      <c r="L209" s="31">
        <v>135.1</v>
      </c>
      <c r="M209" s="31">
        <v>7.6801500000000003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2799.45</v>
      </c>
      <c r="D210" s="40">
        <v>2781.7999999999997</v>
      </c>
      <c r="E210" s="40">
        <v>2749.6499999999996</v>
      </c>
      <c r="F210" s="40">
        <v>2699.85</v>
      </c>
      <c r="G210" s="40">
        <v>2667.7</v>
      </c>
      <c r="H210" s="40">
        <v>2831.5999999999995</v>
      </c>
      <c r="I210" s="40">
        <v>2863.75</v>
      </c>
      <c r="J210" s="40">
        <v>2913.5499999999993</v>
      </c>
      <c r="K210" s="31">
        <v>2813.95</v>
      </c>
      <c r="L210" s="31">
        <v>2732</v>
      </c>
      <c r="M210" s="31">
        <v>9.8149099999999994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46.85</v>
      </c>
      <c r="D211" s="40">
        <v>47</v>
      </c>
      <c r="E211" s="40">
        <v>46.55</v>
      </c>
      <c r="F211" s="40">
        <v>46.25</v>
      </c>
      <c r="G211" s="40">
        <v>45.8</v>
      </c>
      <c r="H211" s="40">
        <v>47.3</v>
      </c>
      <c r="I211" s="40">
        <v>47.75</v>
      </c>
      <c r="J211" s="40">
        <v>48.05</v>
      </c>
      <c r="K211" s="31">
        <v>47.45</v>
      </c>
      <c r="L211" s="31">
        <v>46.7</v>
      </c>
      <c r="M211" s="31">
        <v>21.58764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461.3</v>
      </c>
      <c r="D212" s="40">
        <v>458.59999999999997</v>
      </c>
      <c r="E212" s="40">
        <v>452.69999999999993</v>
      </c>
      <c r="F212" s="40">
        <v>444.09999999999997</v>
      </c>
      <c r="G212" s="40">
        <v>438.19999999999993</v>
      </c>
      <c r="H212" s="40">
        <v>467.19999999999993</v>
      </c>
      <c r="I212" s="40">
        <v>473.09999999999991</v>
      </c>
      <c r="J212" s="40">
        <v>481.69999999999993</v>
      </c>
      <c r="K212" s="31">
        <v>464.5</v>
      </c>
      <c r="L212" s="31">
        <v>450</v>
      </c>
      <c r="M212" s="31">
        <v>85.169179999999997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1394.55</v>
      </c>
      <c r="D213" s="40">
        <v>1403.3500000000001</v>
      </c>
      <c r="E213" s="40">
        <v>1376.7000000000003</v>
      </c>
      <c r="F213" s="40">
        <v>1358.8500000000001</v>
      </c>
      <c r="G213" s="40">
        <v>1332.2000000000003</v>
      </c>
      <c r="H213" s="40">
        <v>1421.2000000000003</v>
      </c>
      <c r="I213" s="40">
        <v>1447.8500000000004</v>
      </c>
      <c r="J213" s="40">
        <v>1465.7000000000003</v>
      </c>
      <c r="K213" s="31">
        <v>1430</v>
      </c>
      <c r="L213" s="31">
        <v>1385.5</v>
      </c>
      <c r="M213" s="31">
        <v>24.032070000000001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119.1</v>
      </c>
      <c r="D214" s="40">
        <v>119.63333333333333</v>
      </c>
      <c r="E214" s="40">
        <v>117.96666666666665</v>
      </c>
      <c r="F214" s="40">
        <v>116.83333333333333</v>
      </c>
      <c r="G214" s="40">
        <v>115.16666666666666</v>
      </c>
      <c r="H214" s="40">
        <v>120.76666666666665</v>
      </c>
      <c r="I214" s="40">
        <v>122.43333333333334</v>
      </c>
      <c r="J214" s="40">
        <v>123.56666666666665</v>
      </c>
      <c r="K214" s="31">
        <v>121.3</v>
      </c>
      <c r="L214" s="31">
        <v>118.5</v>
      </c>
      <c r="M214" s="31">
        <v>23.68562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275.95</v>
      </c>
      <c r="D215" s="40">
        <v>272.96666666666664</v>
      </c>
      <c r="E215" s="40">
        <v>269.2833333333333</v>
      </c>
      <c r="F215" s="40">
        <v>262.61666666666667</v>
      </c>
      <c r="G215" s="40">
        <v>258.93333333333334</v>
      </c>
      <c r="H215" s="40">
        <v>279.63333333333327</v>
      </c>
      <c r="I215" s="40">
        <v>283.31666666666655</v>
      </c>
      <c r="J215" s="40">
        <v>289.98333333333323</v>
      </c>
      <c r="K215" s="31">
        <v>276.64999999999998</v>
      </c>
      <c r="L215" s="31">
        <v>266.3</v>
      </c>
      <c r="M215" s="31">
        <v>59.256149999999998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2766.7</v>
      </c>
      <c r="D216" s="40">
        <v>2777.15</v>
      </c>
      <c r="E216" s="40">
        <v>2745.55</v>
      </c>
      <c r="F216" s="40">
        <v>2724.4</v>
      </c>
      <c r="G216" s="40">
        <v>2692.8</v>
      </c>
      <c r="H216" s="40">
        <v>2798.3</v>
      </c>
      <c r="I216" s="40">
        <v>2829.8999999999996</v>
      </c>
      <c r="J216" s="40">
        <v>2851.05</v>
      </c>
      <c r="K216" s="31">
        <v>2808.75</v>
      </c>
      <c r="L216" s="31">
        <v>2756</v>
      </c>
      <c r="M216" s="31">
        <v>15.618230000000001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325.05</v>
      </c>
      <c r="D217" s="40">
        <v>324.7166666666667</v>
      </c>
      <c r="E217" s="40">
        <v>322.53333333333342</v>
      </c>
      <c r="F217" s="40">
        <v>320.01666666666671</v>
      </c>
      <c r="G217" s="40">
        <v>317.83333333333343</v>
      </c>
      <c r="H217" s="40">
        <v>327.23333333333341</v>
      </c>
      <c r="I217" s="40">
        <v>329.41666666666669</v>
      </c>
      <c r="J217" s="40">
        <v>331.93333333333339</v>
      </c>
      <c r="K217" s="31">
        <v>326.89999999999998</v>
      </c>
      <c r="L217" s="31">
        <v>322.2</v>
      </c>
      <c r="M217" s="31">
        <v>6.3535199999999996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40161.599999999999</v>
      </c>
      <c r="D218" s="40">
        <v>40282.9</v>
      </c>
      <c r="E218" s="40">
        <v>39962.75</v>
      </c>
      <c r="F218" s="40">
        <v>39763.9</v>
      </c>
      <c r="G218" s="40">
        <v>39443.75</v>
      </c>
      <c r="H218" s="40">
        <v>40481.75</v>
      </c>
      <c r="I218" s="40">
        <v>40801.900000000009</v>
      </c>
      <c r="J218" s="40">
        <v>41000.75</v>
      </c>
      <c r="K218" s="31">
        <v>40603.050000000003</v>
      </c>
      <c r="L218" s="31">
        <v>40084.050000000003</v>
      </c>
      <c r="M218" s="31">
        <v>3.2329999999999998E-2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43.35</v>
      </c>
      <c r="D219" s="40">
        <v>43.5</v>
      </c>
      <c r="E219" s="40">
        <v>42.9</v>
      </c>
      <c r="F219" s="40">
        <v>42.449999999999996</v>
      </c>
      <c r="G219" s="40">
        <v>41.849999999999994</v>
      </c>
      <c r="H219" s="40">
        <v>43.95</v>
      </c>
      <c r="I219" s="40">
        <v>44.55</v>
      </c>
      <c r="J219" s="40">
        <v>45.000000000000007</v>
      </c>
      <c r="K219" s="31">
        <v>44.1</v>
      </c>
      <c r="L219" s="31">
        <v>43.05</v>
      </c>
      <c r="M219" s="31">
        <v>10.72729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2758.6</v>
      </c>
      <c r="D220" s="40">
        <v>2761.6166666666668</v>
      </c>
      <c r="E220" s="40">
        <v>2739.0833333333335</v>
      </c>
      <c r="F220" s="40">
        <v>2719.5666666666666</v>
      </c>
      <c r="G220" s="40">
        <v>2697.0333333333333</v>
      </c>
      <c r="H220" s="40">
        <v>2781.1333333333337</v>
      </c>
      <c r="I220" s="40">
        <v>2803.6666666666665</v>
      </c>
      <c r="J220" s="40">
        <v>2823.1833333333338</v>
      </c>
      <c r="K220" s="31">
        <v>2784.15</v>
      </c>
      <c r="L220" s="31">
        <v>2742.1</v>
      </c>
      <c r="M220" s="31">
        <v>19.144380000000002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269.60000000000002</v>
      </c>
      <c r="D221" s="40">
        <v>270.89999999999998</v>
      </c>
      <c r="E221" s="40">
        <v>266.59999999999997</v>
      </c>
      <c r="F221" s="40">
        <v>263.59999999999997</v>
      </c>
      <c r="G221" s="40">
        <v>259.29999999999995</v>
      </c>
      <c r="H221" s="40">
        <v>273.89999999999998</v>
      </c>
      <c r="I221" s="40">
        <v>278.19999999999993</v>
      </c>
      <c r="J221" s="40">
        <v>281.2</v>
      </c>
      <c r="K221" s="31">
        <v>275.2</v>
      </c>
      <c r="L221" s="31">
        <v>267.89999999999998</v>
      </c>
      <c r="M221" s="31">
        <v>0.65132000000000001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724.3</v>
      </c>
      <c r="D222" s="40">
        <v>725.73333333333323</v>
      </c>
      <c r="E222" s="40">
        <v>719.66666666666652</v>
      </c>
      <c r="F222" s="40">
        <v>715.0333333333333</v>
      </c>
      <c r="G222" s="40">
        <v>708.96666666666658</v>
      </c>
      <c r="H222" s="40">
        <v>730.36666666666645</v>
      </c>
      <c r="I222" s="40">
        <v>736.43333333333328</v>
      </c>
      <c r="J222" s="40">
        <v>741.06666666666638</v>
      </c>
      <c r="K222" s="31">
        <v>731.8</v>
      </c>
      <c r="L222" s="31">
        <v>721.1</v>
      </c>
      <c r="M222" s="31">
        <v>89.938130000000001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1629.75</v>
      </c>
      <c r="D223" s="40">
        <v>1630.0166666666667</v>
      </c>
      <c r="E223" s="40">
        <v>1615.0333333333333</v>
      </c>
      <c r="F223" s="40">
        <v>1600.3166666666666</v>
      </c>
      <c r="G223" s="40">
        <v>1585.3333333333333</v>
      </c>
      <c r="H223" s="40">
        <v>1644.7333333333333</v>
      </c>
      <c r="I223" s="40">
        <v>1659.7166666666665</v>
      </c>
      <c r="J223" s="40">
        <v>1674.4333333333334</v>
      </c>
      <c r="K223" s="31">
        <v>1645</v>
      </c>
      <c r="L223" s="31">
        <v>1615.3</v>
      </c>
      <c r="M223" s="31">
        <v>4.78721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697.75</v>
      </c>
      <c r="D224" s="40">
        <v>694.93333333333339</v>
      </c>
      <c r="E224" s="40">
        <v>681.86666666666679</v>
      </c>
      <c r="F224" s="40">
        <v>665.98333333333335</v>
      </c>
      <c r="G224" s="40">
        <v>652.91666666666674</v>
      </c>
      <c r="H224" s="40">
        <v>710.81666666666683</v>
      </c>
      <c r="I224" s="40">
        <v>723.88333333333344</v>
      </c>
      <c r="J224" s="40">
        <v>739.76666666666688</v>
      </c>
      <c r="K224" s="31">
        <v>708</v>
      </c>
      <c r="L224" s="31">
        <v>679.05</v>
      </c>
      <c r="M224" s="31">
        <v>51.874110000000002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772.25</v>
      </c>
      <c r="D225" s="40">
        <v>775.4</v>
      </c>
      <c r="E225" s="40">
        <v>761.84999999999991</v>
      </c>
      <c r="F225" s="40">
        <v>751.44999999999993</v>
      </c>
      <c r="G225" s="40">
        <v>737.89999999999986</v>
      </c>
      <c r="H225" s="40">
        <v>785.8</v>
      </c>
      <c r="I225" s="40">
        <v>799.34999999999991</v>
      </c>
      <c r="J225" s="40">
        <v>809.75</v>
      </c>
      <c r="K225" s="31">
        <v>788.95</v>
      </c>
      <c r="L225" s="31">
        <v>765</v>
      </c>
      <c r="M225" s="31">
        <v>10.54856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38.15</v>
      </c>
      <c r="D226" s="40">
        <v>38.31666666666667</v>
      </c>
      <c r="E226" s="40">
        <v>37.63333333333334</v>
      </c>
      <c r="F226" s="40">
        <v>37.116666666666667</v>
      </c>
      <c r="G226" s="40">
        <v>36.433333333333337</v>
      </c>
      <c r="H226" s="40">
        <v>38.833333333333343</v>
      </c>
      <c r="I226" s="40">
        <v>39.516666666666666</v>
      </c>
      <c r="J226" s="40">
        <v>40.033333333333346</v>
      </c>
      <c r="K226" s="31">
        <v>39</v>
      </c>
      <c r="L226" s="31">
        <v>37.799999999999997</v>
      </c>
      <c r="M226" s="31">
        <v>122.9286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45.65</v>
      </c>
      <c r="D227" s="40">
        <v>45.699999999999996</v>
      </c>
      <c r="E227" s="40">
        <v>45.04999999999999</v>
      </c>
      <c r="F227" s="40">
        <v>44.449999999999996</v>
      </c>
      <c r="G227" s="40">
        <v>43.79999999999999</v>
      </c>
      <c r="H227" s="40">
        <v>46.29999999999999</v>
      </c>
      <c r="I227" s="40">
        <v>46.949999999999996</v>
      </c>
      <c r="J227" s="40">
        <v>47.54999999999999</v>
      </c>
      <c r="K227" s="31">
        <v>46.35</v>
      </c>
      <c r="L227" s="31">
        <v>45.1</v>
      </c>
      <c r="M227" s="31">
        <v>324.46332000000001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51.6</v>
      </c>
      <c r="D228" s="40">
        <v>51.316666666666663</v>
      </c>
      <c r="E228" s="40">
        <v>50.533333333333324</v>
      </c>
      <c r="F228" s="40">
        <v>49.466666666666661</v>
      </c>
      <c r="G228" s="40">
        <v>48.683333333333323</v>
      </c>
      <c r="H228" s="40">
        <v>52.383333333333326</v>
      </c>
      <c r="I228" s="40">
        <v>53.166666666666657</v>
      </c>
      <c r="J228" s="40">
        <v>54.233333333333327</v>
      </c>
      <c r="K228" s="31">
        <v>52.1</v>
      </c>
      <c r="L228" s="31">
        <v>50.25</v>
      </c>
      <c r="M228" s="31">
        <v>45.562530000000002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1061.5</v>
      </c>
      <c r="D229" s="40">
        <v>1050.2166666666665</v>
      </c>
      <c r="E229" s="40">
        <v>1022.9833333333329</v>
      </c>
      <c r="F229" s="40">
        <v>984.46666666666647</v>
      </c>
      <c r="G229" s="40">
        <v>957.23333333333289</v>
      </c>
      <c r="H229" s="40">
        <v>1088.7333333333329</v>
      </c>
      <c r="I229" s="40">
        <v>1115.9666666666665</v>
      </c>
      <c r="J229" s="40">
        <v>1154.4833333333329</v>
      </c>
      <c r="K229" s="31">
        <v>1077.45</v>
      </c>
      <c r="L229" s="31">
        <v>1011.7</v>
      </c>
      <c r="M229" s="31">
        <v>2.3936700000000002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277.25</v>
      </c>
      <c r="D230" s="40">
        <v>277.08333333333331</v>
      </c>
      <c r="E230" s="40">
        <v>270.16666666666663</v>
      </c>
      <c r="F230" s="40">
        <v>263.08333333333331</v>
      </c>
      <c r="G230" s="40">
        <v>256.16666666666663</v>
      </c>
      <c r="H230" s="40">
        <v>284.16666666666663</v>
      </c>
      <c r="I230" s="40">
        <v>291.08333333333326</v>
      </c>
      <c r="J230" s="40">
        <v>298.16666666666663</v>
      </c>
      <c r="K230" s="31">
        <v>284</v>
      </c>
      <c r="L230" s="31">
        <v>270</v>
      </c>
      <c r="M230" s="31">
        <v>0.62021000000000004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1581.45</v>
      </c>
      <c r="D231" s="40">
        <v>1582.5</v>
      </c>
      <c r="E231" s="40">
        <v>1560</v>
      </c>
      <c r="F231" s="40">
        <v>1538.55</v>
      </c>
      <c r="G231" s="40">
        <v>1516.05</v>
      </c>
      <c r="H231" s="40">
        <v>1603.95</v>
      </c>
      <c r="I231" s="40">
        <v>1626.45</v>
      </c>
      <c r="J231" s="40">
        <v>1647.9</v>
      </c>
      <c r="K231" s="31">
        <v>1605</v>
      </c>
      <c r="L231" s="31">
        <v>1561.05</v>
      </c>
      <c r="M231" s="31">
        <v>0.28843000000000002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550.04999999999995</v>
      </c>
      <c r="D232" s="40">
        <v>554.4666666666667</v>
      </c>
      <c r="E232" s="40">
        <v>543.08333333333337</v>
      </c>
      <c r="F232" s="40">
        <v>536.11666666666667</v>
      </c>
      <c r="G232" s="40">
        <v>524.73333333333335</v>
      </c>
      <c r="H232" s="40">
        <v>561.43333333333339</v>
      </c>
      <c r="I232" s="40">
        <v>572.81666666666661</v>
      </c>
      <c r="J232" s="40">
        <v>579.78333333333342</v>
      </c>
      <c r="K232" s="31">
        <v>565.85</v>
      </c>
      <c r="L232" s="31">
        <v>547.5</v>
      </c>
      <c r="M232" s="31">
        <v>5.1197299999999997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176.05</v>
      </c>
      <c r="D233" s="40">
        <v>174.65</v>
      </c>
      <c r="E233" s="40">
        <v>172.4</v>
      </c>
      <c r="F233" s="40">
        <v>168.75</v>
      </c>
      <c r="G233" s="40">
        <v>166.5</v>
      </c>
      <c r="H233" s="40">
        <v>178.3</v>
      </c>
      <c r="I233" s="40">
        <v>180.55</v>
      </c>
      <c r="J233" s="40">
        <v>184.20000000000002</v>
      </c>
      <c r="K233" s="31">
        <v>176.9</v>
      </c>
      <c r="L233" s="31">
        <v>171</v>
      </c>
      <c r="M233" s="31">
        <v>86.171869999999998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43.45</v>
      </c>
      <c r="D234" s="40">
        <v>43.449999999999996</v>
      </c>
      <c r="E234" s="40">
        <v>42.999999999999993</v>
      </c>
      <c r="F234" s="40">
        <v>42.55</v>
      </c>
      <c r="G234" s="40">
        <v>42.099999999999994</v>
      </c>
      <c r="H234" s="40">
        <v>43.899999999999991</v>
      </c>
      <c r="I234" s="40">
        <v>44.349999999999994</v>
      </c>
      <c r="J234" s="40">
        <v>44.79999999999999</v>
      </c>
      <c r="K234" s="31">
        <v>43.9</v>
      </c>
      <c r="L234" s="31">
        <v>43</v>
      </c>
      <c r="M234" s="31">
        <v>12.578950000000001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210.6</v>
      </c>
      <c r="D235" s="40">
        <v>210.53333333333333</v>
      </c>
      <c r="E235" s="40">
        <v>209.81666666666666</v>
      </c>
      <c r="F235" s="40">
        <v>209.03333333333333</v>
      </c>
      <c r="G235" s="40">
        <v>208.31666666666666</v>
      </c>
      <c r="H235" s="40">
        <v>211.31666666666666</v>
      </c>
      <c r="I235" s="40">
        <v>212.0333333333333</v>
      </c>
      <c r="J235" s="40">
        <v>212.81666666666666</v>
      </c>
      <c r="K235" s="31">
        <v>211.25</v>
      </c>
      <c r="L235" s="31">
        <v>209.75</v>
      </c>
      <c r="M235" s="31">
        <v>102.28852999999999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116.7</v>
      </c>
      <c r="D236" s="40">
        <v>117.09999999999998</v>
      </c>
      <c r="E236" s="40">
        <v>115.94999999999996</v>
      </c>
      <c r="F236" s="40">
        <v>115.19999999999997</v>
      </c>
      <c r="G236" s="40">
        <v>114.04999999999995</v>
      </c>
      <c r="H236" s="40">
        <v>117.84999999999997</v>
      </c>
      <c r="I236" s="40">
        <v>118.99999999999997</v>
      </c>
      <c r="J236" s="40">
        <v>119.74999999999997</v>
      </c>
      <c r="K236" s="31">
        <v>118.25</v>
      </c>
      <c r="L236" s="31">
        <v>116.35</v>
      </c>
      <c r="M236" s="31">
        <v>1.64069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179.75</v>
      </c>
      <c r="D237" s="40">
        <v>180.11666666666665</v>
      </c>
      <c r="E237" s="40">
        <v>177.33333333333329</v>
      </c>
      <c r="F237" s="40">
        <v>174.91666666666663</v>
      </c>
      <c r="G237" s="40">
        <v>172.13333333333327</v>
      </c>
      <c r="H237" s="40">
        <v>182.5333333333333</v>
      </c>
      <c r="I237" s="40">
        <v>185.31666666666666</v>
      </c>
      <c r="J237" s="40">
        <v>187.73333333333332</v>
      </c>
      <c r="K237" s="31">
        <v>182.9</v>
      </c>
      <c r="L237" s="31">
        <v>177.7</v>
      </c>
      <c r="M237" s="31">
        <v>31.219940000000001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230.65</v>
      </c>
      <c r="D238" s="40">
        <v>231.54999999999998</v>
      </c>
      <c r="E238" s="40">
        <v>228.49999999999997</v>
      </c>
      <c r="F238" s="40">
        <v>226.35</v>
      </c>
      <c r="G238" s="40">
        <v>223.29999999999998</v>
      </c>
      <c r="H238" s="40">
        <v>233.69999999999996</v>
      </c>
      <c r="I238" s="40">
        <v>236.74999999999997</v>
      </c>
      <c r="J238" s="40">
        <v>238.89999999999995</v>
      </c>
      <c r="K238" s="31">
        <v>234.6</v>
      </c>
      <c r="L238" s="31">
        <v>229.4</v>
      </c>
      <c r="M238" s="31">
        <v>85.138369999999995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145.94999999999999</v>
      </c>
      <c r="D239" s="40">
        <v>147.21666666666667</v>
      </c>
      <c r="E239" s="40">
        <v>142.93333333333334</v>
      </c>
      <c r="F239" s="40">
        <v>139.91666666666666</v>
      </c>
      <c r="G239" s="40">
        <v>135.63333333333333</v>
      </c>
      <c r="H239" s="40">
        <v>150.23333333333335</v>
      </c>
      <c r="I239" s="40">
        <v>154.51666666666671</v>
      </c>
      <c r="J239" s="40">
        <v>157.53333333333336</v>
      </c>
      <c r="K239" s="31">
        <v>151.5</v>
      </c>
      <c r="L239" s="31">
        <v>144.19999999999999</v>
      </c>
      <c r="M239" s="31">
        <v>98.607640000000004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8137.5</v>
      </c>
      <c r="D240" s="40">
        <v>8132.55</v>
      </c>
      <c r="E240" s="40">
        <v>8016.1</v>
      </c>
      <c r="F240" s="40">
        <v>7894.7</v>
      </c>
      <c r="G240" s="40">
        <v>7778.25</v>
      </c>
      <c r="H240" s="40">
        <v>8253.9500000000007</v>
      </c>
      <c r="I240" s="40">
        <v>8370.4</v>
      </c>
      <c r="J240" s="40">
        <v>8491.8000000000011</v>
      </c>
      <c r="K240" s="31">
        <v>8249</v>
      </c>
      <c r="L240" s="31">
        <v>8011.15</v>
      </c>
      <c r="M240" s="31">
        <v>1.9474100000000001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125.45</v>
      </c>
      <c r="D241" s="40">
        <v>126.38333333333333</v>
      </c>
      <c r="E241" s="40">
        <v>123.26666666666665</v>
      </c>
      <c r="F241" s="40">
        <v>121.08333333333333</v>
      </c>
      <c r="G241" s="40">
        <v>117.96666666666665</v>
      </c>
      <c r="H241" s="40">
        <v>128.56666666666666</v>
      </c>
      <c r="I241" s="40">
        <v>131.68333333333334</v>
      </c>
      <c r="J241" s="40">
        <v>133.86666666666665</v>
      </c>
      <c r="K241" s="31">
        <v>129.5</v>
      </c>
      <c r="L241" s="31">
        <v>124.2</v>
      </c>
      <c r="M241" s="31">
        <v>22.182700000000001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539.25</v>
      </c>
      <c r="D242" s="40">
        <v>546.69999999999993</v>
      </c>
      <c r="E242" s="40">
        <v>529.39999999999986</v>
      </c>
      <c r="F242" s="40">
        <v>519.54999999999995</v>
      </c>
      <c r="G242" s="40">
        <v>502.24999999999989</v>
      </c>
      <c r="H242" s="40">
        <v>556.54999999999984</v>
      </c>
      <c r="I242" s="40">
        <v>573.8499999999998</v>
      </c>
      <c r="J242" s="40">
        <v>583.69999999999982</v>
      </c>
      <c r="K242" s="31">
        <v>564</v>
      </c>
      <c r="L242" s="31">
        <v>536.85</v>
      </c>
      <c r="M242" s="31">
        <v>109.84126000000001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147</v>
      </c>
      <c r="D243" s="40">
        <v>148.15</v>
      </c>
      <c r="E243" s="40">
        <v>144.85000000000002</v>
      </c>
      <c r="F243" s="40">
        <v>142.70000000000002</v>
      </c>
      <c r="G243" s="40">
        <v>139.40000000000003</v>
      </c>
      <c r="H243" s="40">
        <v>150.30000000000001</v>
      </c>
      <c r="I243" s="40">
        <v>153.60000000000002</v>
      </c>
      <c r="J243" s="40">
        <v>155.75</v>
      </c>
      <c r="K243" s="31">
        <v>151.44999999999999</v>
      </c>
      <c r="L243" s="31">
        <v>146</v>
      </c>
      <c r="M243" s="31">
        <v>30.861740000000001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113.1</v>
      </c>
      <c r="D244" s="40">
        <v>112.23333333333333</v>
      </c>
      <c r="E244" s="40">
        <v>110.96666666666667</v>
      </c>
      <c r="F244" s="40">
        <v>108.83333333333333</v>
      </c>
      <c r="G244" s="40">
        <v>107.56666666666666</v>
      </c>
      <c r="H244" s="40">
        <v>114.36666666666667</v>
      </c>
      <c r="I244" s="40">
        <v>115.63333333333335</v>
      </c>
      <c r="J244" s="40">
        <v>117.76666666666668</v>
      </c>
      <c r="K244" s="31">
        <v>113.5</v>
      </c>
      <c r="L244" s="31">
        <v>110.1</v>
      </c>
      <c r="M244" s="31">
        <v>152.71194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19.75</v>
      </c>
      <c r="D245" s="40">
        <v>19.850000000000001</v>
      </c>
      <c r="E245" s="40">
        <v>19.500000000000004</v>
      </c>
      <c r="F245" s="40">
        <v>19.250000000000004</v>
      </c>
      <c r="G245" s="40">
        <v>18.900000000000006</v>
      </c>
      <c r="H245" s="40">
        <v>20.100000000000001</v>
      </c>
      <c r="I245" s="40">
        <v>20.449999999999996</v>
      </c>
      <c r="J245" s="40">
        <v>20.7</v>
      </c>
      <c r="K245" s="31">
        <v>20.2</v>
      </c>
      <c r="L245" s="31">
        <v>19.600000000000001</v>
      </c>
      <c r="M245" s="31">
        <v>55.32394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2869.9</v>
      </c>
      <c r="D246" s="40">
        <v>2864.5666666666671</v>
      </c>
      <c r="E246" s="40">
        <v>2831.8333333333339</v>
      </c>
      <c r="F246" s="40">
        <v>2793.7666666666669</v>
      </c>
      <c r="G246" s="40">
        <v>2761.0333333333338</v>
      </c>
      <c r="H246" s="40">
        <v>2902.6333333333341</v>
      </c>
      <c r="I246" s="40">
        <v>2935.3666666666668</v>
      </c>
      <c r="J246" s="40">
        <v>2973.4333333333343</v>
      </c>
      <c r="K246" s="31">
        <v>2897.3</v>
      </c>
      <c r="L246" s="31">
        <v>2826.5</v>
      </c>
      <c r="M246" s="31">
        <v>17.515470000000001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246.45</v>
      </c>
      <c r="D247" s="40">
        <v>247.29999999999998</v>
      </c>
      <c r="E247" s="40">
        <v>241.34999999999997</v>
      </c>
      <c r="F247" s="40">
        <v>236.24999999999997</v>
      </c>
      <c r="G247" s="40">
        <v>230.29999999999995</v>
      </c>
      <c r="H247" s="40">
        <v>252.39999999999998</v>
      </c>
      <c r="I247" s="40">
        <v>258.34999999999997</v>
      </c>
      <c r="J247" s="40">
        <v>263.45</v>
      </c>
      <c r="K247" s="31">
        <v>253.25</v>
      </c>
      <c r="L247" s="31">
        <v>242.2</v>
      </c>
      <c r="M247" s="31">
        <v>7.3809100000000001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478.95</v>
      </c>
      <c r="D248" s="40">
        <v>481.90000000000003</v>
      </c>
      <c r="E248" s="40">
        <v>473.30000000000007</v>
      </c>
      <c r="F248" s="40">
        <v>467.65000000000003</v>
      </c>
      <c r="G248" s="40">
        <v>459.05000000000007</v>
      </c>
      <c r="H248" s="40">
        <v>487.55000000000007</v>
      </c>
      <c r="I248" s="40">
        <v>496.15000000000009</v>
      </c>
      <c r="J248" s="40">
        <v>501.80000000000007</v>
      </c>
      <c r="K248" s="31">
        <v>490.5</v>
      </c>
      <c r="L248" s="31">
        <v>476.25</v>
      </c>
      <c r="M248" s="31">
        <v>1.7135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558.15</v>
      </c>
      <c r="D249" s="40">
        <v>559.5333333333333</v>
      </c>
      <c r="E249" s="40">
        <v>553.86666666666656</v>
      </c>
      <c r="F249" s="40">
        <v>549.58333333333326</v>
      </c>
      <c r="G249" s="40">
        <v>543.91666666666652</v>
      </c>
      <c r="H249" s="40">
        <v>563.81666666666661</v>
      </c>
      <c r="I249" s="40">
        <v>569.48333333333335</v>
      </c>
      <c r="J249" s="40">
        <v>573.76666666666665</v>
      </c>
      <c r="K249" s="31">
        <v>565.20000000000005</v>
      </c>
      <c r="L249" s="31">
        <v>555.25</v>
      </c>
      <c r="M249" s="31">
        <v>14.44074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225.65</v>
      </c>
      <c r="D250" s="40">
        <v>225.48333333333335</v>
      </c>
      <c r="E250" s="40">
        <v>220.16666666666669</v>
      </c>
      <c r="F250" s="40">
        <v>214.68333333333334</v>
      </c>
      <c r="G250" s="40">
        <v>209.36666666666667</v>
      </c>
      <c r="H250" s="40">
        <v>230.9666666666667</v>
      </c>
      <c r="I250" s="40">
        <v>236.28333333333336</v>
      </c>
      <c r="J250" s="40">
        <v>241.76666666666671</v>
      </c>
      <c r="K250" s="31">
        <v>230.8</v>
      </c>
      <c r="L250" s="31">
        <v>220</v>
      </c>
      <c r="M250" s="31">
        <v>58.520269999999996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1003.75</v>
      </c>
      <c r="D251" s="40">
        <v>1009.65</v>
      </c>
      <c r="E251" s="40">
        <v>990.64999999999986</v>
      </c>
      <c r="F251" s="40">
        <v>977.54999999999984</v>
      </c>
      <c r="G251" s="40">
        <v>958.54999999999973</v>
      </c>
      <c r="H251" s="40">
        <v>1022.75</v>
      </c>
      <c r="I251" s="40">
        <v>1041.7500000000002</v>
      </c>
      <c r="J251" s="40">
        <v>1054.8500000000001</v>
      </c>
      <c r="K251" s="31">
        <v>1028.6500000000001</v>
      </c>
      <c r="L251" s="31">
        <v>996.55</v>
      </c>
      <c r="M251" s="31">
        <v>53.639719999999997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45.5</v>
      </c>
      <c r="D252" s="40">
        <v>46.050000000000004</v>
      </c>
      <c r="E252" s="40">
        <v>44.600000000000009</v>
      </c>
      <c r="F252" s="40">
        <v>43.7</v>
      </c>
      <c r="G252" s="40">
        <v>42.250000000000007</v>
      </c>
      <c r="H252" s="40">
        <v>46.95000000000001</v>
      </c>
      <c r="I252" s="40">
        <v>48.400000000000013</v>
      </c>
      <c r="J252" s="40">
        <v>49.300000000000011</v>
      </c>
      <c r="K252" s="31">
        <v>47.5</v>
      </c>
      <c r="L252" s="31">
        <v>45.15</v>
      </c>
      <c r="M252" s="31">
        <v>86.575320000000005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6184.1</v>
      </c>
      <c r="D253" s="40">
        <v>6203.0333333333328</v>
      </c>
      <c r="E253" s="40">
        <v>6111.0666666666657</v>
      </c>
      <c r="F253" s="40">
        <v>6038.0333333333328</v>
      </c>
      <c r="G253" s="40">
        <v>5946.0666666666657</v>
      </c>
      <c r="H253" s="40">
        <v>6276.0666666666657</v>
      </c>
      <c r="I253" s="40">
        <v>6368.0333333333328</v>
      </c>
      <c r="J253" s="40">
        <v>6441.0666666666657</v>
      </c>
      <c r="K253" s="31">
        <v>6295</v>
      </c>
      <c r="L253" s="31">
        <v>6130</v>
      </c>
      <c r="M253" s="31">
        <v>3.4499599999999999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1700.65</v>
      </c>
      <c r="D254" s="40">
        <v>1697</v>
      </c>
      <c r="E254" s="40">
        <v>1688.05</v>
      </c>
      <c r="F254" s="40">
        <v>1675.45</v>
      </c>
      <c r="G254" s="40">
        <v>1666.5</v>
      </c>
      <c r="H254" s="40">
        <v>1709.6</v>
      </c>
      <c r="I254" s="40">
        <v>1718.5499999999997</v>
      </c>
      <c r="J254" s="40">
        <v>1731.1499999999999</v>
      </c>
      <c r="K254" s="31">
        <v>1705.95</v>
      </c>
      <c r="L254" s="31">
        <v>1684.4</v>
      </c>
      <c r="M254" s="31">
        <v>53.391390000000001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920.1</v>
      </c>
      <c r="D255" s="40">
        <v>920.06666666666661</v>
      </c>
      <c r="E255" s="40">
        <v>911.38333333333321</v>
      </c>
      <c r="F255" s="40">
        <v>902.66666666666663</v>
      </c>
      <c r="G255" s="40">
        <v>893.98333333333323</v>
      </c>
      <c r="H255" s="40">
        <v>928.78333333333319</v>
      </c>
      <c r="I255" s="40">
        <v>937.46666666666658</v>
      </c>
      <c r="J255" s="40">
        <v>946.18333333333317</v>
      </c>
      <c r="K255" s="31">
        <v>928.75</v>
      </c>
      <c r="L255" s="31">
        <v>911.35</v>
      </c>
      <c r="M255" s="31">
        <v>0.32949000000000001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307.3</v>
      </c>
      <c r="D256" s="40">
        <v>309.06666666666666</v>
      </c>
      <c r="E256" s="40">
        <v>305.13333333333333</v>
      </c>
      <c r="F256" s="40">
        <v>302.96666666666664</v>
      </c>
      <c r="G256" s="40">
        <v>299.0333333333333</v>
      </c>
      <c r="H256" s="40">
        <v>311.23333333333335</v>
      </c>
      <c r="I256" s="40">
        <v>315.16666666666663</v>
      </c>
      <c r="J256" s="40">
        <v>317.33333333333337</v>
      </c>
      <c r="K256" s="31">
        <v>313</v>
      </c>
      <c r="L256" s="31">
        <v>306.89999999999998</v>
      </c>
      <c r="M256" s="31">
        <v>1.56572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650.25</v>
      </c>
      <c r="D257" s="40">
        <v>653.75</v>
      </c>
      <c r="E257" s="40">
        <v>642.5</v>
      </c>
      <c r="F257" s="40">
        <v>634.75</v>
      </c>
      <c r="G257" s="40">
        <v>623.5</v>
      </c>
      <c r="H257" s="40">
        <v>661.5</v>
      </c>
      <c r="I257" s="40">
        <v>672.75</v>
      </c>
      <c r="J257" s="40">
        <v>680.5</v>
      </c>
      <c r="K257" s="31">
        <v>665</v>
      </c>
      <c r="L257" s="31">
        <v>646</v>
      </c>
      <c r="M257" s="31">
        <v>1.6308400000000001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1965.65</v>
      </c>
      <c r="D258" s="40">
        <v>1959.75</v>
      </c>
      <c r="E258" s="40">
        <v>1933</v>
      </c>
      <c r="F258" s="40">
        <v>1900.35</v>
      </c>
      <c r="G258" s="40">
        <v>1873.6</v>
      </c>
      <c r="H258" s="40">
        <v>1992.4</v>
      </c>
      <c r="I258" s="40">
        <v>2019.15</v>
      </c>
      <c r="J258" s="40">
        <v>2051.8000000000002</v>
      </c>
      <c r="K258" s="31">
        <v>1986.5</v>
      </c>
      <c r="L258" s="31">
        <v>1927.1</v>
      </c>
      <c r="M258" s="31">
        <v>7.3499100000000004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2536.35</v>
      </c>
      <c r="D259" s="40">
        <v>2529.3333333333335</v>
      </c>
      <c r="E259" s="40">
        <v>2502.0666666666671</v>
      </c>
      <c r="F259" s="40">
        <v>2467.7833333333338</v>
      </c>
      <c r="G259" s="40">
        <v>2440.5166666666673</v>
      </c>
      <c r="H259" s="40">
        <v>2563.6166666666668</v>
      </c>
      <c r="I259" s="40">
        <v>2590.8833333333332</v>
      </c>
      <c r="J259" s="40">
        <v>2625.1666666666665</v>
      </c>
      <c r="K259" s="31">
        <v>2556.6</v>
      </c>
      <c r="L259" s="31">
        <v>2495.0500000000002</v>
      </c>
      <c r="M259" s="31">
        <v>1.89923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1686.2</v>
      </c>
      <c r="D260" s="40">
        <v>1685.6833333333334</v>
      </c>
      <c r="E260" s="40">
        <v>1670.5166666666669</v>
      </c>
      <c r="F260" s="40">
        <v>1654.8333333333335</v>
      </c>
      <c r="G260" s="40">
        <v>1639.666666666667</v>
      </c>
      <c r="H260" s="40">
        <v>1701.3666666666668</v>
      </c>
      <c r="I260" s="40">
        <v>1716.5333333333333</v>
      </c>
      <c r="J260" s="40">
        <v>1732.2166666666667</v>
      </c>
      <c r="K260" s="31">
        <v>1700.85</v>
      </c>
      <c r="L260" s="31">
        <v>1670</v>
      </c>
      <c r="M260" s="31">
        <v>0.90973999999999999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3499.85</v>
      </c>
      <c r="D261" s="40">
        <v>3489.9500000000003</v>
      </c>
      <c r="E261" s="40">
        <v>3439.9000000000005</v>
      </c>
      <c r="F261" s="40">
        <v>3379.9500000000003</v>
      </c>
      <c r="G261" s="40">
        <v>3329.9000000000005</v>
      </c>
      <c r="H261" s="40">
        <v>3549.9000000000005</v>
      </c>
      <c r="I261" s="40">
        <v>3599.9500000000007</v>
      </c>
      <c r="J261" s="40">
        <v>3659.9000000000005</v>
      </c>
      <c r="K261" s="31">
        <v>3540</v>
      </c>
      <c r="L261" s="31">
        <v>3430</v>
      </c>
      <c r="M261" s="31">
        <v>1.0038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707.85</v>
      </c>
      <c r="D262" s="40">
        <v>707.0333333333333</v>
      </c>
      <c r="E262" s="40">
        <v>703.81666666666661</v>
      </c>
      <c r="F262" s="40">
        <v>699.7833333333333</v>
      </c>
      <c r="G262" s="40">
        <v>696.56666666666661</v>
      </c>
      <c r="H262" s="40">
        <v>711.06666666666661</v>
      </c>
      <c r="I262" s="40">
        <v>714.2833333333333</v>
      </c>
      <c r="J262" s="40">
        <v>718.31666666666661</v>
      </c>
      <c r="K262" s="31">
        <v>710.25</v>
      </c>
      <c r="L262" s="31">
        <v>703</v>
      </c>
      <c r="M262" s="31">
        <v>3.66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244.4</v>
      </c>
      <c r="D263" s="40">
        <v>244.93333333333337</v>
      </c>
      <c r="E263" s="40">
        <v>242.06666666666672</v>
      </c>
      <c r="F263" s="40">
        <v>239.73333333333335</v>
      </c>
      <c r="G263" s="40">
        <v>236.8666666666667</v>
      </c>
      <c r="H263" s="40">
        <v>247.26666666666674</v>
      </c>
      <c r="I263" s="40">
        <v>250.13333333333335</v>
      </c>
      <c r="J263" s="40">
        <v>252.46666666666675</v>
      </c>
      <c r="K263" s="31">
        <v>247.8</v>
      </c>
      <c r="L263" s="31">
        <v>242.6</v>
      </c>
      <c r="M263" s="31">
        <v>9.0792300000000008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155.35</v>
      </c>
      <c r="D264" s="40">
        <v>152.48333333333332</v>
      </c>
      <c r="E264" s="40">
        <v>148.26666666666665</v>
      </c>
      <c r="F264" s="40">
        <v>141.18333333333334</v>
      </c>
      <c r="G264" s="40">
        <v>136.96666666666667</v>
      </c>
      <c r="H264" s="40">
        <v>159.56666666666663</v>
      </c>
      <c r="I264" s="40">
        <v>163.78333333333327</v>
      </c>
      <c r="J264" s="40">
        <v>170.86666666666662</v>
      </c>
      <c r="K264" s="31">
        <v>156.69999999999999</v>
      </c>
      <c r="L264" s="31">
        <v>145.4</v>
      </c>
      <c r="M264" s="31">
        <v>50.631259999999997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91.25</v>
      </c>
      <c r="D265" s="40">
        <v>91.316666666666677</v>
      </c>
      <c r="E265" s="40">
        <v>90.333333333333357</v>
      </c>
      <c r="F265" s="40">
        <v>89.416666666666686</v>
      </c>
      <c r="G265" s="40">
        <v>88.433333333333366</v>
      </c>
      <c r="H265" s="40">
        <v>92.233333333333348</v>
      </c>
      <c r="I265" s="40">
        <v>93.216666666666669</v>
      </c>
      <c r="J265" s="40">
        <v>94.13333333333334</v>
      </c>
      <c r="K265" s="31">
        <v>92.3</v>
      </c>
      <c r="L265" s="31">
        <v>90.4</v>
      </c>
      <c r="M265" s="31">
        <v>12.977169999999999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255</v>
      </c>
      <c r="D266" s="40">
        <v>254.03333333333333</v>
      </c>
      <c r="E266" s="40">
        <v>251.06666666666666</v>
      </c>
      <c r="F266" s="40">
        <v>247.13333333333333</v>
      </c>
      <c r="G266" s="40">
        <v>244.16666666666666</v>
      </c>
      <c r="H266" s="40">
        <v>257.9666666666667</v>
      </c>
      <c r="I266" s="40">
        <v>260.93333333333328</v>
      </c>
      <c r="J266" s="40">
        <v>264.86666666666667</v>
      </c>
      <c r="K266" s="31">
        <v>257</v>
      </c>
      <c r="L266" s="31">
        <v>250.1</v>
      </c>
      <c r="M266" s="31">
        <v>5.0447600000000001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690.9</v>
      </c>
      <c r="D267" s="40">
        <v>689.51666666666677</v>
      </c>
      <c r="E267" s="40">
        <v>683.78333333333353</v>
      </c>
      <c r="F267" s="40">
        <v>676.66666666666674</v>
      </c>
      <c r="G267" s="40">
        <v>670.93333333333351</v>
      </c>
      <c r="H267" s="40">
        <v>696.63333333333355</v>
      </c>
      <c r="I267" s="40">
        <v>702.3666666666669</v>
      </c>
      <c r="J267" s="40">
        <v>709.48333333333358</v>
      </c>
      <c r="K267" s="31">
        <v>695.25</v>
      </c>
      <c r="L267" s="31">
        <v>682.4</v>
      </c>
      <c r="M267" s="31">
        <v>41.453589999999998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103</v>
      </c>
      <c r="D268" s="40">
        <v>103.56666666666668</v>
      </c>
      <c r="E268" s="40">
        <v>102.08333333333336</v>
      </c>
      <c r="F268" s="40">
        <v>101.16666666666669</v>
      </c>
      <c r="G268" s="40">
        <v>99.683333333333366</v>
      </c>
      <c r="H268" s="40">
        <v>104.48333333333335</v>
      </c>
      <c r="I268" s="40">
        <v>105.96666666666667</v>
      </c>
      <c r="J268" s="40">
        <v>106.88333333333334</v>
      </c>
      <c r="K268" s="31">
        <v>105.05</v>
      </c>
      <c r="L268" s="31">
        <v>102.65</v>
      </c>
      <c r="M268" s="31">
        <v>1.4301699999999999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86</v>
      </c>
      <c r="D269" s="40">
        <v>86.783333333333346</v>
      </c>
      <c r="E269" s="40">
        <v>84.866666666666688</v>
      </c>
      <c r="F269" s="40">
        <v>83.733333333333348</v>
      </c>
      <c r="G269" s="40">
        <v>81.816666666666691</v>
      </c>
      <c r="H269" s="40">
        <v>87.916666666666686</v>
      </c>
      <c r="I269" s="40">
        <v>89.833333333333343</v>
      </c>
      <c r="J269" s="40">
        <v>90.966666666666683</v>
      </c>
      <c r="K269" s="31">
        <v>88.7</v>
      </c>
      <c r="L269" s="31">
        <v>85.65</v>
      </c>
      <c r="M269" s="31">
        <v>3.6055600000000001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122.4</v>
      </c>
      <c r="D270" s="40">
        <v>122.06666666666666</v>
      </c>
      <c r="E270" s="40">
        <v>119.53333333333333</v>
      </c>
      <c r="F270" s="40">
        <v>116.66666666666667</v>
      </c>
      <c r="G270" s="40">
        <v>114.13333333333334</v>
      </c>
      <c r="H270" s="40">
        <v>124.93333333333332</v>
      </c>
      <c r="I270" s="40">
        <v>127.46666666666665</v>
      </c>
      <c r="J270" s="40">
        <v>130.33333333333331</v>
      </c>
      <c r="K270" s="31">
        <v>124.6</v>
      </c>
      <c r="L270" s="31">
        <v>119.2</v>
      </c>
      <c r="M270" s="31">
        <v>24.641829999999999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281.89999999999998</v>
      </c>
      <c r="D271" s="40">
        <v>284.13333333333333</v>
      </c>
      <c r="E271" s="40">
        <v>277.36666666666667</v>
      </c>
      <c r="F271" s="40">
        <v>272.83333333333337</v>
      </c>
      <c r="G271" s="40">
        <v>266.06666666666672</v>
      </c>
      <c r="H271" s="40">
        <v>288.66666666666663</v>
      </c>
      <c r="I271" s="40">
        <v>295.43333333333328</v>
      </c>
      <c r="J271" s="40">
        <v>299.96666666666658</v>
      </c>
      <c r="K271" s="31">
        <v>290.89999999999998</v>
      </c>
      <c r="L271" s="31">
        <v>279.60000000000002</v>
      </c>
      <c r="M271" s="31">
        <v>7.2469000000000001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151.55000000000001</v>
      </c>
      <c r="D272" s="40">
        <v>151.83333333333334</v>
      </c>
      <c r="E272" s="40">
        <v>148.7166666666667</v>
      </c>
      <c r="F272" s="40">
        <v>145.88333333333335</v>
      </c>
      <c r="G272" s="40">
        <v>142.76666666666671</v>
      </c>
      <c r="H272" s="40">
        <v>154.66666666666669</v>
      </c>
      <c r="I272" s="40">
        <v>157.7833333333333</v>
      </c>
      <c r="J272" s="40">
        <v>160.61666666666667</v>
      </c>
      <c r="K272" s="31">
        <v>154.94999999999999</v>
      </c>
      <c r="L272" s="31">
        <v>149</v>
      </c>
      <c r="M272" s="31">
        <v>22.537009999999999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392.6</v>
      </c>
      <c r="D273" s="40">
        <v>387.36666666666662</v>
      </c>
      <c r="E273" s="40">
        <v>380.73333333333323</v>
      </c>
      <c r="F273" s="40">
        <v>368.86666666666662</v>
      </c>
      <c r="G273" s="40">
        <v>362.23333333333323</v>
      </c>
      <c r="H273" s="40">
        <v>399.23333333333323</v>
      </c>
      <c r="I273" s="40">
        <v>405.86666666666656</v>
      </c>
      <c r="J273" s="40">
        <v>417.73333333333323</v>
      </c>
      <c r="K273" s="31">
        <v>394</v>
      </c>
      <c r="L273" s="31">
        <v>375.5</v>
      </c>
      <c r="M273" s="31">
        <v>115.42927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2202.15</v>
      </c>
      <c r="D274" s="40">
        <v>2213.5333333333333</v>
      </c>
      <c r="E274" s="40">
        <v>2180.1166666666668</v>
      </c>
      <c r="F274" s="40">
        <v>2158.0833333333335</v>
      </c>
      <c r="G274" s="40">
        <v>2124.666666666667</v>
      </c>
      <c r="H274" s="40">
        <v>2235.5666666666666</v>
      </c>
      <c r="I274" s="40">
        <v>2268.9833333333336</v>
      </c>
      <c r="J274" s="40">
        <v>2291.0166666666664</v>
      </c>
      <c r="K274" s="31">
        <v>2246.9499999999998</v>
      </c>
      <c r="L274" s="31">
        <v>2191.5</v>
      </c>
      <c r="M274" s="31">
        <v>0.10137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4113.1000000000004</v>
      </c>
      <c r="D275" s="40">
        <v>4113.0333333333338</v>
      </c>
      <c r="E275" s="40">
        <v>4051.0666666666675</v>
      </c>
      <c r="F275" s="40">
        <v>3989.0333333333338</v>
      </c>
      <c r="G275" s="40">
        <v>3927.0666666666675</v>
      </c>
      <c r="H275" s="40">
        <v>4175.0666666666675</v>
      </c>
      <c r="I275" s="40">
        <v>4237.0333333333328</v>
      </c>
      <c r="J275" s="40">
        <v>4299.0666666666675</v>
      </c>
      <c r="K275" s="31">
        <v>4175</v>
      </c>
      <c r="L275" s="31">
        <v>4051</v>
      </c>
      <c r="M275" s="31">
        <v>5.3575999999999997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992.45</v>
      </c>
      <c r="D276" s="40">
        <v>995.15</v>
      </c>
      <c r="E276" s="40">
        <v>982.4</v>
      </c>
      <c r="F276" s="40">
        <v>972.35</v>
      </c>
      <c r="G276" s="40">
        <v>959.6</v>
      </c>
      <c r="H276" s="40">
        <v>1005.1999999999999</v>
      </c>
      <c r="I276" s="40">
        <v>1017.9499999999999</v>
      </c>
      <c r="J276" s="40">
        <v>1028</v>
      </c>
      <c r="K276" s="31">
        <v>1007.9</v>
      </c>
      <c r="L276" s="31">
        <v>985.1</v>
      </c>
      <c r="M276" s="31">
        <v>19.562010000000001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168.35</v>
      </c>
      <c r="D277" s="40">
        <v>169.58333333333334</v>
      </c>
      <c r="E277" s="40">
        <v>165.76666666666668</v>
      </c>
      <c r="F277" s="40">
        <v>163.18333333333334</v>
      </c>
      <c r="G277" s="40">
        <v>159.36666666666667</v>
      </c>
      <c r="H277" s="40">
        <v>172.16666666666669</v>
      </c>
      <c r="I277" s="40">
        <v>175.98333333333335</v>
      </c>
      <c r="J277" s="40">
        <v>178.56666666666669</v>
      </c>
      <c r="K277" s="31">
        <v>173.4</v>
      </c>
      <c r="L277" s="31">
        <v>167</v>
      </c>
      <c r="M277" s="31">
        <v>7.5988100000000003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1971.55</v>
      </c>
      <c r="D278" s="40">
        <v>1953.8500000000001</v>
      </c>
      <c r="E278" s="40">
        <v>1887.7000000000003</v>
      </c>
      <c r="F278" s="40">
        <v>1803.8500000000001</v>
      </c>
      <c r="G278" s="40">
        <v>1737.7000000000003</v>
      </c>
      <c r="H278" s="40">
        <v>2037.7000000000003</v>
      </c>
      <c r="I278" s="40">
        <v>2103.8500000000004</v>
      </c>
      <c r="J278" s="40">
        <v>2187.7000000000003</v>
      </c>
      <c r="K278" s="31">
        <v>2020</v>
      </c>
      <c r="L278" s="31">
        <v>1870</v>
      </c>
      <c r="M278" s="31">
        <v>1.0358700000000001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779.65</v>
      </c>
      <c r="D279" s="40">
        <v>775.63333333333333</v>
      </c>
      <c r="E279" s="40">
        <v>763.26666666666665</v>
      </c>
      <c r="F279" s="40">
        <v>746.88333333333333</v>
      </c>
      <c r="G279" s="40">
        <v>734.51666666666665</v>
      </c>
      <c r="H279" s="40">
        <v>792.01666666666665</v>
      </c>
      <c r="I279" s="40">
        <v>804.38333333333321</v>
      </c>
      <c r="J279" s="40">
        <v>820.76666666666665</v>
      </c>
      <c r="K279" s="31">
        <v>788</v>
      </c>
      <c r="L279" s="31">
        <v>759.25</v>
      </c>
      <c r="M279" s="31">
        <v>3.4002500000000002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325.89999999999998</v>
      </c>
      <c r="D280" s="40">
        <v>327.39999999999998</v>
      </c>
      <c r="E280" s="40">
        <v>319.89999999999998</v>
      </c>
      <c r="F280" s="40">
        <v>313.89999999999998</v>
      </c>
      <c r="G280" s="40">
        <v>306.39999999999998</v>
      </c>
      <c r="H280" s="40">
        <v>333.4</v>
      </c>
      <c r="I280" s="40">
        <v>340.9</v>
      </c>
      <c r="J280" s="40">
        <v>346.9</v>
      </c>
      <c r="K280" s="31">
        <v>334.9</v>
      </c>
      <c r="L280" s="31">
        <v>321.39999999999998</v>
      </c>
      <c r="M280" s="31">
        <v>6.5161300000000004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329.7</v>
      </c>
      <c r="D281" s="40">
        <v>330.38333333333333</v>
      </c>
      <c r="E281" s="40">
        <v>324.91666666666663</v>
      </c>
      <c r="F281" s="40">
        <v>320.13333333333333</v>
      </c>
      <c r="G281" s="40">
        <v>314.66666666666663</v>
      </c>
      <c r="H281" s="40">
        <v>335.16666666666663</v>
      </c>
      <c r="I281" s="40">
        <v>340.63333333333333</v>
      </c>
      <c r="J281" s="40">
        <v>345.41666666666663</v>
      </c>
      <c r="K281" s="31">
        <v>335.85</v>
      </c>
      <c r="L281" s="31">
        <v>325.60000000000002</v>
      </c>
      <c r="M281" s="31">
        <v>10.734080000000001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258.55</v>
      </c>
      <c r="D282" s="40">
        <v>257.75</v>
      </c>
      <c r="E282" s="40">
        <v>253.25</v>
      </c>
      <c r="F282" s="40">
        <v>247.95</v>
      </c>
      <c r="G282" s="40">
        <v>243.45</v>
      </c>
      <c r="H282" s="40">
        <v>263.05</v>
      </c>
      <c r="I282" s="40">
        <v>267.55</v>
      </c>
      <c r="J282" s="40">
        <v>272.85000000000002</v>
      </c>
      <c r="K282" s="31">
        <v>262.25</v>
      </c>
      <c r="L282" s="31">
        <v>252.45</v>
      </c>
      <c r="M282" s="31">
        <v>7.3539700000000003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1213.75</v>
      </c>
      <c r="D283" s="40">
        <v>1234.9833333333333</v>
      </c>
      <c r="E283" s="40">
        <v>1184.9666666666667</v>
      </c>
      <c r="F283" s="40">
        <v>1156.1833333333334</v>
      </c>
      <c r="G283" s="40">
        <v>1106.1666666666667</v>
      </c>
      <c r="H283" s="40">
        <v>1263.7666666666667</v>
      </c>
      <c r="I283" s="40">
        <v>1313.7833333333335</v>
      </c>
      <c r="J283" s="40">
        <v>1342.5666666666666</v>
      </c>
      <c r="K283" s="31">
        <v>1285</v>
      </c>
      <c r="L283" s="31">
        <v>1206.2</v>
      </c>
      <c r="M283" s="31">
        <v>0.44125999999999999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1198.25</v>
      </c>
      <c r="D284" s="40">
        <v>1196.3999999999999</v>
      </c>
      <c r="E284" s="40">
        <v>1181.8999999999996</v>
      </c>
      <c r="F284" s="40">
        <v>1165.5499999999997</v>
      </c>
      <c r="G284" s="40">
        <v>1151.0499999999995</v>
      </c>
      <c r="H284" s="40">
        <v>1212.7499999999998</v>
      </c>
      <c r="I284" s="40">
        <v>1227.2500000000002</v>
      </c>
      <c r="J284" s="40">
        <v>1243.5999999999999</v>
      </c>
      <c r="K284" s="31">
        <v>1210.9000000000001</v>
      </c>
      <c r="L284" s="31">
        <v>1180.05</v>
      </c>
      <c r="M284" s="31">
        <v>2.1428400000000001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412.05</v>
      </c>
      <c r="D285" s="40">
        <v>412.68333333333334</v>
      </c>
      <c r="E285" s="40">
        <v>409.36666666666667</v>
      </c>
      <c r="F285" s="40">
        <v>406.68333333333334</v>
      </c>
      <c r="G285" s="40">
        <v>403.36666666666667</v>
      </c>
      <c r="H285" s="40">
        <v>415.36666666666667</v>
      </c>
      <c r="I285" s="40">
        <v>418.68333333333339</v>
      </c>
      <c r="J285" s="40">
        <v>421.36666666666667</v>
      </c>
      <c r="K285" s="31">
        <v>416</v>
      </c>
      <c r="L285" s="31">
        <v>410</v>
      </c>
      <c r="M285" s="31">
        <v>0.99804999999999999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619.54999999999995</v>
      </c>
      <c r="D286" s="40">
        <v>621.51666666666665</v>
      </c>
      <c r="E286" s="40">
        <v>616.0333333333333</v>
      </c>
      <c r="F286" s="40">
        <v>612.51666666666665</v>
      </c>
      <c r="G286" s="40">
        <v>607.0333333333333</v>
      </c>
      <c r="H286" s="40">
        <v>625.0333333333333</v>
      </c>
      <c r="I286" s="40">
        <v>630.51666666666665</v>
      </c>
      <c r="J286" s="40">
        <v>634.0333333333333</v>
      </c>
      <c r="K286" s="31">
        <v>627</v>
      </c>
      <c r="L286" s="31">
        <v>618</v>
      </c>
      <c r="M286" s="31">
        <v>1.25145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43.1</v>
      </c>
      <c r="D287" s="40">
        <v>43.483333333333327</v>
      </c>
      <c r="E287" s="40">
        <v>42.416666666666657</v>
      </c>
      <c r="F287" s="40">
        <v>41.733333333333327</v>
      </c>
      <c r="G287" s="40">
        <v>40.666666666666657</v>
      </c>
      <c r="H287" s="40">
        <v>44.166666666666657</v>
      </c>
      <c r="I287" s="40">
        <v>45.233333333333334</v>
      </c>
      <c r="J287" s="40">
        <v>45.916666666666657</v>
      </c>
      <c r="K287" s="31">
        <v>44.55</v>
      </c>
      <c r="L287" s="31">
        <v>42.8</v>
      </c>
      <c r="M287" s="31">
        <v>20.268920000000001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599.20000000000005</v>
      </c>
      <c r="D288" s="40">
        <v>600.1</v>
      </c>
      <c r="E288" s="40">
        <v>592.20000000000005</v>
      </c>
      <c r="F288" s="40">
        <v>585.20000000000005</v>
      </c>
      <c r="G288" s="40">
        <v>577.30000000000007</v>
      </c>
      <c r="H288" s="40">
        <v>607.1</v>
      </c>
      <c r="I288" s="40">
        <v>614.99999999999989</v>
      </c>
      <c r="J288" s="40">
        <v>622</v>
      </c>
      <c r="K288" s="31">
        <v>608</v>
      </c>
      <c r="L288" s="31">
        <v>593.1</v>
      </c>
      <c r="M288" s="31">
        <v>8.8719300000000008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424.1</v>
      </c>
      <c r="D289" s="40">
        <v>423.84999999999997</v>
      </c>
      <c r="E289" s="40">
        <v>420.19999999999993</v>
      </c>
      <c r="F289" s="40">
        <v>416.29999999999995</v>
      </c>
      <c r="G289" s="40">
        <v>412.64999999999992</v>
      </c>
      <c r="H289" s="40">
        <v>427.74999999999994</v>
      </c>
      <c r="I289" s="40">
        <v>431.39999999999992</v>
      </c>
      <c r="J289" s="40">
        <v>435.29999999999995</v>
      </c>
      <c r="K289" s="31">
        <v>427.5</v>
      </c>
      <c r="L289" s="31">
        <v>419.95</v>
      </c>
      <c r="M289" s="31">
        <v>1.93045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1791.85</v>
      </c>
      <c r="D290" s="40">
        <v>1793.6166666666668</v>
      </c>
      <c r="E290" s="40">
        <v>1775.7833333333335</v>
      </c>
      <c r="F290" s="40">
        <v>1759.7166666666667</v>
      </c>
      <c r="G290" s="40">
        <v>1741.8833333333334</v>
      </c>
      <c r="H290" s="40">
        <v>1809.6833333333336</v>
      </c>
      <c r="I290" s="40">
        <v>1827.5166666666667</v>
      </c>
      <c r="J290" s="40">
        <v>1843.5833333333337</v>
      </c>
      <c r="K290" s="31">
        <v>1811.45</v>
      </c>
      <c r="L290" s="31">
        <v>1777.55</v>
      </c>
      <c r="M290" s="31">
        <v>48.451340000000002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84.45</v>
      </c>
      <c r="D291" s="40">
        <v>84.65</v>
      </c>
      <c r="E291" s="40">
        <v>83.4</v>
      </c>
      <c r="F291" s="40">
        <v>82.35</v>
      </c>
      <c r="G291" s="40">
        <v>81.099999999999994</v>
      </c>
      <c r="H291" s="40">
        <v>85.700000000000017</v>
      </c>
      <c r="I291" s="40">
        <v>86.950000000000017</v>
      </c>
      <c r="J291" s="40">
        <v>88.000000000000028</v>
      </c>
      <c r="K291" s="31">
        <v>85.9</v>
      </c>
      <c r="L291" s="31">
        <v>83.6</v>
      </c>
      <c r="M291" s="31">
        <v>61.386420000000001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4339.2</v>
      </c>
      <c r="D292" s="40">
        <v>4291.833333333333</v>
      </c>
      <c r="E292" s="40">
        <v>4146.3666666666659</v>
      </c>
      <c r="F292" s="40">
        <v>3953.5333333333328</v>
      </c>
      <c r="G292" s="40">
        <v>3808.0666666666657</v>
      </c>
      <c r="H292" s="40">
        <v>4484.6666666666661</v>
      </c>
      <c r="I292" s="40">
        <v>4630.1333333333332</v>
      </c>
      <c r="J292" s="40">
        <v>4822.9666666666662</v>
      </c>
      <c r="K292" s="31">
        <v>4437.3</v>
      </c>
      <c r="L292" s="31">
        <v>4099</v>
      </c>
      <c r="M292" s="31">
        <v>20.385110000000001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407.2</v>
      </c>
      <c r="D293" s="40">
        <v>409.09999999999997</v>
      </c>
      <c r="E293" s="40">
        <v>403.59999999999991</v>
      </c>
      <c r="F293" s="40">
        <v>399.99999999999994</v>
      </c>
      <c r="G293" s="40">
        <v>394.49999999999989</v>
      </c>
      <c r="H293" s="40">
        <v>412.69999999999993</v>
      </c>
      <c r="I293" s="40">
        <v>418.20000000000005</v>
      </c>
      <c r="J293" s="40">
        <v>421.79999999999995</v>
      </c>
      <c r="K293" s="31">
        <v>414.6</v>
      </c>
      <c r="L293" s="31">
        <v>405.5</v>
      </c>
      <c r="M293" s="31">
        <v>35.396680000000003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307.64999999999998</v>
      </c>
      <c r="D294" s="40">
        <v>312.91666666666669</v>
      </c>
      <c r="E294" s="40">
        <v>299.83333333333337</v>
      </c>
      <c r="F294" s="40">
        <v>292.01666666666671</v>
      </c>
      <c r="G294" s="40">
        <v>278.93333333333339</v>
      </c>
      <c r="H294" s="40">
        <v>320.73333333333335</v>
      </c>
      <c r="I294" s="40">
        <v>333.81666666666672</v>
      </c>
      <c r="J294" s="40">
        <v>341.63333333333333</v>
      </c>
      <c r="K294" s="31">
        <v>326</v>
      </c>
      <c r="L294" s="31">
        <v>305.10000000000002</v>
      </c>
      <c r="M294" s="31">
        <v>25.066559999999999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7876.3</v>
      </c>
      <c r="D295" s="40">
        <v>7889.7666666666664</v>
      </c>
      <c r="E295" s="40">
        <v>7789.5333333333328</v>
      </c>
      <c r="F295" s="40">
        <v>7702.7666666666664</v>
      </c>
      <c r="G295" s="40">
        <v>7602.5333333333328</v>
      </c>
      <c r="H295" s="40">
        <v>7976.5333333333328</v>
      </c>
      <c r="I295" s="40">
        <v>8076.7666666666664</v>
      </c>
      <c r="J295" s="40">
        <v>8163.5333333333328</v>
      </c>
      <c r="K295" s="31">
        <v>7990</v>
      </c>
      <c r="L295" s="31">
        <v>7803</v>
      </c>
      <c r="M295" s="31">
        <v>2.8879999999999999E-2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5461.25</v>
      </c>
      <c r="D296" s="40">
        <v>5445.9833333333336</v>
      </c>
      <c r="E296" s="40">
        <v>5392.9666666666672</v>
      </c>
      <c r="F296" s="40">
        <v>5324.6833333333334</v>
      </c>
      <c r="G296" s="40">
        <v>5271.666666666667</v>
      </c>
      <c r="H296" s="40">
        <v>5514.2666666666673</v>
      </c>
      <c r="I296" s="40">
        <v>5567.2833333333338</v>
      </c>
      <c r="J296" s="40">
        <v>5635.5666666666675</v>
      </c>
      <c r="K296" s="31">
        <v>5499</v>
      </c>
      <c r="L296" s="31">
        <v>5377.7</v>
      </c>
      <c r="M296" s="31">
        <v>4.2195299999999998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1691.5</v>
      </c>
      <c r="D297" s="40">
        <v>1689.3</v>
      </c>
      <c r="E297" s="40">
        <v>1674.3</v>
      </c>
      <c r="F297" s="40">
        <v>1657.1</v>
      </c>
      <c r="G297" s="40">
        <v>1642.1</v>
      </c>
      <c r="H297" s="40">
        <v>1706.5</v>
      </c>
      <c r="I297" s="40">
        <v>1721.5</v>
      </c>
      <c r="J297" s="40">
        <v>1738.7</v>
      </c>
      <c r="K297" s="31">
        <v>1704.3</v>
      </c>
      <c r="L297" s="31">
        <v>1672.1</v>
      </c>
      <c r="M297" s="31">
        <v>23.362580000000001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652.29999999999995</v>
      </c>
      <c r="D298" s="40">
        <v>654.98333333333335</v>
      </c>
      <c r="E298" s="40">
        <v>647.86666666666667</v>
      </c>
      <c r="F298" s="40">
        <v>643.43333333333328</v>
      </c>
      <c r="G298" s="40">
        <v>636.31666666666661</v>
      </c>
      <c r="H298" s="40">
        <v>659.41666666666674</v>
      </c>
      <c r="I298" s="40">
        <v>666.53333333333353</v>
      </c>
      <c r="J298" s="40">
        <v>670.96666666666681</v>
      </c>
      <c r="K298" s="31">
        <v>662.1</v>
      </c>
      <c r="L298" s="31">
        <v>650.54999999999995</v>
      </c>
      <c r="M298" s="31">
        <v>14.54172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39.25</v>
      </c>
      <c r="D299" s="40">
        <v>39.366666666666667</v>
      </c>
      <c r="E299" s="40">
        <v>38.883333333333333</v>
      </c>
      <c r="F299" s="40">
        <v>38.516666666666666</v>
      </c>
      <c r="G299" s="40">
        <v>38.033333333333331</v>
      </c>
      <c r="H299" s="40">
        <v>39.733333333333334</v>
      </c>
      <c r="I299" s="40">
        <v>40.216666666666669</v>
      </c>
      <c r="J299" s="40">
        <v>40.583333333333336</v>
      </c>
      <c r="K299" s="31">
        <v>39.85</v>
      </c>
      <c r="L299" s="31">
        <v>39</v>
      </c>
      <c r="M299" s="31">
        <v>8.5433299999999992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2500.1</v>
      </c>
      <c r="D300" s="40">
        <v>2451.7000000000003</v>
      </c>
      <c r="E300" s="40">
        <v>2355.4000000000005</v>
      </c>
      <c r="F300" s="40">
        <v>2210.7000000000003</v>
      </c>
      <c r="G300" s="40">
        <v>2114.4000000000005</v>
      </c>
      <c r="H300" s="40">
        <v>2596.4000000000005</v>
      </c>
      <c r="I300" s="40">
        <v>2692.7000000000007</v>
      </c>
      <c r="J300" s="40">
        <v>2837.4000000000005</v>
      </c>
      <c r="K300" s="31">
        <v>2548</v>
      </c>
      <c r="L300" s="31">
        <v>2307</v>
      </c>
      <c r="M300" s="31">
        <v>7.7076799999999999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969.45</v>
      </c>
      <c r="D301" s="40">
        <v>968.7833333333333</v>
      </c>
      <c r="E301" s="40">
        <v>964.66666666666663</v>
      </c>
      <c r="F301" s="40">
        <v>959.88333333333333</v>
      </c>
      <c r="G301" s="40">
        <v>955.76666666666665</v>
      </c>
      <c r="H301" s="40">
        <v>973.56666666666661</v>
      </c>
      <c r="I301" s="40">
        <v>977.68333333333339</v>
      </c>
      <c r="J301" s="40">
        <v>982.46666666666658</v>
      </c>
      <c r="K301" s="31">
        <v>972.9</v>
      </c>
      <c r="L301" s="31">
        <v>964</v>
      </c>
      <c r="M301" s="31">
        <v>4.9704600000000001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4070.55</v>
      </c>
      <c r="D302" s="40">
        <v>4060.9333333333329</v>
      </c>
      <c r="E302" s="40">
        <v>3999.6166666666659</v>
      </c>
      <c r="F302" s="40">
        <v>3928.6833333333329</v>
      </c>
      <c r="G302" s="40">
        <v>3867.3666666666659</v>
      </c>
      <c r="H302" s="40">
        <v>4131.8666666666659</v>
      </c>
      <c r="I302" s="40">
        <v>4193.1833333333325</v>
      </c>
      <c r="J302" s="40">
        <v>4264.1166666666659</v>
      </c>
      <c r="K302" s="31">
        <v>4122.25</v>
      </c>
      <c r="L302" s="31">
        <v>3990</v>
      </c>
      <c r="M302" s="31">
        <v>0.61599000000000004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778.55</v>
      </c>
      <c r="D303" s="40">
        <v>784.51666666666677</v>
      </c>
      <c r="E303" s="40">
        <v>770.03333333333353</v>
      </c>
      <c r="F303" s="40">
        <v>761.51666666666677</v>
      </c>
      <c r="G303" s="40">
        <v>747.03333333333353</v>
      </c>
      <c r="H303" s="40">
        <v>793.03333333333353</v>
      </c>
      <c r="I303" s="40">
        <v>807.51666666666688</v>
      </c>
      <c r="J303" s="40">
        <v>816.03333333333353</v>
      </c>
      <c r="K303" s="31">
        <v>799</v>
      </c>
      <c r="L303" s="31">
        <v>776</v>
      </c>
      <c r="M303" s="31">
        <v>0.30195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46.05</v>
      </c>
      <c r="D304" s="40">
        <v>46.333333333333336</v>
      </c>
      <c r="E304" s="40">
        <v>45.466666666666669</v>
      </c>
      <c r="F304" s="40">
        <v>44.883333333333333</v>
      </c>
      <c r="G304" s="40">
        <v>44.016666666666666</v>
      </c>
      <c r="H304" s="40">
        <v>46.916666666666671</v>
      </c>
      <c r="I304" s="40">
        <v>47.783333333333331</v>
      </c>
      <c r="J304" s="40">
        <v>48.366666666666674</v>
      </c>
      <c r="K304" s="31">
        <v>47.2</v>
      </c>
      <c r="L304" s="31">
        <v>45.75</v>
      </c>
      <c r="M304" s="31">
        <v>15.702249999999999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169.35</v>
      </c>
      <c r="D305" s="40">
        <v>170.11666666666667</v>
      </c>
      <c r="E305" s="40">
        <v>168.23333333333335</v>
      </c>
      <c r="F305" s="40">
        <v>167.11666666666667</v>
      </c>
      <c r="G305" s="40">
        <v>165.23333333333335</v>
      </c>
      <c r="H305" s="40">
        <v>171.23333333333335</v>
      </c>
      <c r="I305" s="40">
        <v>173.11666666666667</v>
      </c>
      <c r="J305" s="40">
        <v>174.23333333333335</v>
      </c>
      <c r="K305" s="31">
        <v>172</v>
      </c>
      <c r="L305" s="31">
        <v>169</v>
      </c>
      <c r="M305" s="31">
        <v>2.9639700000000002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82397.850000000006</v>
      </c>
      <c r="D306" s="40">
        <v>82169.28333333334</v>
      </c>
      <c r="E306" s="40">
        <v>81738.466666666674</v>
      </c>
      <c r="F306" s="40">
        <v>81079.083333333328</v>
      </c>
      <c r="G306" s="40">
        <v>80648.266666666663</v>
      </c>
      <c r="H306" s="40">
        <v>82828.666666666686</v>
      </c>
      <c r="I306" s="40">
        <v>83259.483333333366</v>
      </c>
      <c r="J306" s="40">
        <v>83918.866666666698</v>
      </c>
      <c r="K306" s="31">
        <v>82600.100000000006</v>
      </c>
      <c r="L306" s="31">
        <v>81509.899999999994</v>
      </c>
      <c r="M306" s="31">
        <v>0.15764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1173.4000000000001</v>
      </c>
      <c r="D307" s="40">
        <v>1176.9333333333334</v>
      </c>
      <c r="E307" s="40">
        <v>1158.9666666666667</v>
      </c>
      <c r="F307" s="40">
        <v>1144.5333333333333</v>
      </c>
      <c r="G307" s="40">
        <v>1126.5666666666666</v>
      </c>
      <c r="H307" s="40">
        <v>1191.3666666666668</v>
      </c>
      <c r="I307" s="40">
        <v>1209.3333333333335</v>
      </c>
      <c r="J307" s="40">
        <v>1223.7666666666669</v>
      </c>
      <c r="K307" s="31">
        <v>1194.9000000000001</v>
      </c>
      <c r="L307" s="31">
        <v>1162.5</v>
      </c>
      <c r="M307" s="31">
        <v>2.8286199999999999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4560.3500000000004</v>
      </c>
      <c r="D308" s="40">
        <v>4562.5333333333338</v>
      </c>
      <c r="E308" s="40">
        <v>4510.0666666666675</v>
      </c>
      <c r="F308" s="40">
        <v>4459.7833333333338</v>
      </c>
      <c r="G308" s="40">
        <v>4407.3166666666675</v>
      </c>
      <c r="H308" s="40">
        <v>4612.8166666666675</v>
      </c>
      <c r="I308" s="40">
        <v>4665.2833333333328</v>
      </c>
      <c r="J308" s="40">
        <v>4715.5666666666675</v>
      </c>
      <c r="K308" s="31">
        <v>4615</v>
      </c>
      <c r="L308" s="31">
        <v>4512.25</v>
      </c>
      <c r="M308" s="31">
        <v>6.2039999999999998E-2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320.14999999999998</v>
      </c>
      <c r="D309" s="40">
        <v>321.25</v>
      </c>
      <c r="E309" s="40">
        <v>313.89999999999998</v>
      </c>
      <c r="F309" s="40">
        <v>307.64999999999998</v>
      </c>
      <c r="G309" s="40">
        <v>300.29999999999995</v>
      </c>
      <c r="H309" s="40">
        <v>327.5</v>
      </c>
      <c r="I309" s="40">
        <v>334.85</v>
      </c>
      <c r="J309" s="40">
        <v>341.1</v>
      </c>
      <c r="K309" s="31">
        <v>328.6</v>
      </c>
      <c r="L309" s="31">
        <v>315</v>
      </c>
      <c r="M309" s="31">
        <v>1.5911599999999999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165.15</v>
      </c>
      <c r="D310" s="40">
        <v>165.78333333333333</v>
      </c>
      <c r="E310" s="40">
        <v>163.61666666666667</v>
      </c>
      <c r="F310" s="40">
        <v>162.08333333333334</v>
      </c>
      <c r="G310" s="40">
        <v>159.91666666666669</v>
      </c>
      <c r="H310" s="40">
        <v>167.31666666666666</v>
      </c>
      <c r="I310" s="40">
        <v>169.48333333333335</v>
      </c>
      <c r="J310" s="40">
        <v>171.01666666666665</v>
      </c>
      <c r="K310" s="31">
        <v>167.95</v>
      </c>
      <c r="L310" s="31">
        <v>164.25</v>
      </c>
      <c r="M310" s="31">
        <v>62.938890000000001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749.9</v>
      </c>
      <c r="D311" s="40">
        <v>750.66666666666663</v>
      </c>
      <c r="E311" s="40">
        <v>744.33333333333326</v>
      </c>
      <c r="F311" s="40">
        <v>738.76666666666665</v>
      </c>
      <c r="G311" s="40">
        <v>732.43333333333328</v>
      </c>
      <c r="H311" s="40">
        <v>756.23333333333323</v>
      </c>
      <c r="I311" s="40">
        <v>762.56666666666649</v>
      </c>
      <c r="J311" s="40">
        <v>768.13333333333321</v>
      </c>
      <c r="K311" s="31">
        <v>757</v>
      </c>
      <c r="L311" s="31">
        <v>745.1</v>
      </c>
      <c r="M311" s="31">
        <v>42.578420000000001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226.1</v>
      </c>
      <c r="D312" s="40">
        <v>227.35</v>
      </c>
      <c r="E312" s="40">
        <v>224</v>
      </c>
      <c r="F312" s="40">
        <v>221.9</v>
      </c>
      <c r="G312" s="40">
        <v>218.55</v>
      </c>
      <c r="H312" s="40">
        <v>229.45</v>
      </c>
      <c r="I312" s="40">
        <v>232.79999999999995</v>
      </c>
      <c r="J312" s="40">
        <v>234.89999999999998</v>
      </c>
      <c r="K312" s="31">
        <v>230.7</v>
      </c>
      <c r="L312" s="31">
        <v>225.25</v>
      </c>
      <c r="M312" s="31">
        <v>1.7025399999999999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336.4</v>
      </c>
      <c r="D313" s="40">
        <v>338.66666666666669</v>
      </c>
      <c r="E313" s="40">
        <v>331.73333333333335</v>
      </c>
      <c r="F313" s="40">
        <v>327.06666666666666</v>
      </c>
      <c r="G313" s="40">
        <v>320.13333333333333</v>
      </c>
      <c r="H313" s="40">
        <v>343.33333333333337</v>
      </c>
      <c r="I313" s="40">
        <v>350.26666666666665</v>
      </c>
      <c r="J313" s="40">
        <v>354.93333333333339</v>
      </c>
      <c r="K313" s="31">
        <v>345.6</v>
      </c>
      <c r="L313" s="31">
        <v>334</v>
      </c>
      <c r="M313" s="31">
        <v>8.0866500000000006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723.15</v>
      </c>
      <c r="D314" s="40">
        <v>728.36666666666667</v>
      </c>
      <c r="E314" s="40">
        <v>711.58333333333337</v>
      </c>
      <c r="F314" s="40">
        <v>700.01666666666665</v>
      </c>
      <c r="G314" s="40">
        <v>683.23333333333335</v>
      </c>
      <c r="H314" s="40">
        <v>739.93333333333339</v>
      </c>
      <c r="I314" s="40">
        <v>756.7166666666667</v>
      </c>
      <c r="J314" s="40">
        <v>768.28333333333342</v>
      </c>
      <c r="K314" s="31">
        <v>745.15</v>
      </c>
      <c r="L314" s="31">
        <v>716.8</v>
      </c>
      <c r="M314" s="31">
        <v>1.1330199999999999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163.65</v>
      </c>
      <c r="D315" s="40">
        <v>164.16666666666666</v>
      </c>
      <c r="E315" s="40">
        <v>162.33333333333331</v>
      </c>
      <c r="F315" s="40">
        <v>161.01666666666665</v>
      </c>
      <c r="G315" s="40">
        <v>159.18333333333331</v>
      </c>
      <c r="H315" s="40">
        <v>165.48333333333332</v>
      </c>
      <c r="I315" s="40">
        <v>167.31666666666663</v>
      </c>
      <c r="J315" s="40">
        <v>168.63333333333333</v>
      </c>
      <c r="K315" s="31">
        <v>166</v>
      </c>
      <c r="L315" s="31">
        <v>162.85</v>
      </c>
      <c r="M315" s="31">
        <v>29.422049999999999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43.6</v>
      </c>
      <c r="D316" s="40">
        <v>43.483333333333327</v>
      </c>
      <c r="E316" s="40">
        <v>43.116666666666653</v>
      </c>
      <c r="F316" s="40">
        <v>42.633333333333326</v>
      </c>
      <c r="G316" s="40">
        <v>42.266666666666652</v>
      </c>
      <c r="H316" s="40">
        <v>43.966666666666654</v>
      </c>
      <c r="I316" s="40">
        <v>44.333333333333329</v>
      </c>
      <c r="J316" s="40">
        <v>44.816666666666656</v>
      </c>
      <c r="K316" s="31">
        <v>43.85</v>
      </c>
      <c r="L316" s="31">
        <v>43</v>
      </c>
      <c r="M316" s="31">
        <v>11.03654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560.79999999999995</v>
      </c>
      <c r="D317" s="40">
        <v>562.26666666666665</v>
      </c>
      <c r="E317" s="40">
        <v>556.7833333333333</v>
      </c>
      <c r="F317" s="40">
        <v>552.76666666666665</v>
      </c>
      <c r="G317" s="40">
        <v>547.2833333333333</v>
      </c>
      <c r="H317" s="40">
        <v>566.2833333333333</v>
      </c>
      <c r="I317" s="40">
        <v>571.76666666666665</v>
      </c>
      <c r="J317" s="40">
        <v>575.7833333333333</v>
      </c>
      <c r="K317" s="31">
        <v>567.75</v>
      </c>
      <c r="L317" s="31">
        <v>558.25</v>
      </c>
      <c r="M317" s="31">
        <v>24.26876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6863.1</v>
      </c>
      <c r="D318" s="40">
        <v>6857.5666666666666</v>
      </c>
      <c r="E318" s="40">
        <v>6757.1333333333332</v>
      </c>
      <c r="F318" s="40">
        <v>6651.166666666667</v>
      </c>
      <c r="G318" s="40">
        <v>6550.7333333333336</v>
      </c>
      <c r="H318" s="40">
        <v>6963.5333333333328</v>
      </c>
      <c r="I318" s="40">
        <v>7063.9666666666653</v>
      </c>
      <c r="J318" s="40">
        <v>7169.9333333333325</v>
      </c>
      <c r="K318" s="31">
        <v>6958</v>
      </c>
      <c r="L318" s="31">
        <v>6751.6</v>
      </c>
      <c r="M318" s="31">
        <v>11.96077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1066.9000000000001</v>
      </c>
      <c r="D319" s="40">
        <v>1071.3999999999999</v>
      </c>
      <c r="E319" s="40">
        <v>1043.4999999999998</v>
      </c>
      <c r="F319" s="40">
        <v>1020.0999999999999</v>
      </c>
      <c r="G319" s="40">
        <v>992.19999999999982</v>
      </c>
      <c r="H319" s="40">
        <v>1094.7999999999997</v>
      </c>
      <c r="I319" s="40">
        <v>1122.6999999999998</v>
      </c>
      <c r="J319" s="40">
        <v>1146.0999999999997</v>
      </c>
      <c r="K319" s="31">
        <v>1099.3</v>
      </c>
      <c r="L319" s="31">
        <v>1048</v>
      </c>
      <c r="M319" s="31">
        <v>8.5973699999999997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380.2</v>
      </c>
      <c r="D320" s="40">
        <v>377.38333333333338</v>
      </c>
      <c r="E320" s="40">
        <v>370.81666666666678</v>
      </c>
      <c r="F320" s="40">
        <v>361.43333333333339</v>
      </c>
      <c r="G320" s="40">
        <v>354.86666666666679</v>
      </c>
      <c r="H320" s="40">
        <v>386.76666666666677</v>
      </c>
      <c r="I320" s="40">
        <v>393.33333333333337</v>
      </c>
      <c r="J320" s="40">
        <v>402.71666666666675</v>
      </c>
      <c r="K320" s="31">
        <v>383.95</v>
      </c>
      <c r="L320" s="31">
        <v>368</v>
      </c>
      <c r="M320" s="31">
        <v>12.27937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254.65</v>
      </c>
      <c r="D321" s="40">
        <v>252.1</v>
      </c>
      <c r="E321" s="40">
        <v>241.84999999999997</v>
      </c>
      <c r="F321" s="40">
        <v>229.04999999999998</v>
      </c>
      <c r="G321" s="40">
        <v>218.79999999999995</v>
      </c>
      <c r="H321" s="40">
        <v>264.89999999999998</v>
      </c>
      <c r="I321" s="40">
        <v>275.15000000000003</v>
      </c>
      <c r="J321" s="40">
        <v>287.95</v>
      </c>
      <c r="K321" s="31">
        <v>262.35000000000002</v>
      </c>
      <c r="L321" s="31">
        <v>239.3</v>
      </c>
      <c r="M321" s="31">
        <v>34.217820000000003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2836</v>
      </c>
      <c r="D322" s="40">
        <v>2854.8166666666671</v>
      </c>
      <c r="E322" s="40">
        <v>2799.6333333333341</v>
      </c>
      <c r="F322" s="40">
        <v>2763.2666666666669</v>
      </c>
      <c r="G322" s="40">
        <v>2708.0833333333339</v>
      </c>
      <c r="H322" s="40">
        <v>2891.1833333333343</v>
      </c>
      <c r="I322" s="40">
        <v>2946.3666666666677</v>
      </c>
      <c r="J322" s="40">
        <v>2982.7333333333345</v>
      </c>
      <c r="K322" s="31">
        <v>2910</v>
      </c>
      <c r="L322" s="31">
        <v>2818.45</v>
      </c>
      <c r="M322" s="31">
        <v>0.98336000000000001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3773.45</v>
      </c>
      <c r="D323" s="40">
        <v>3751.8166666666671</v>
      </c>
      <c r="E323" s="40">
        <v>3693.6333333333341</v>
      </c>
      <c r="F323" s="40">
        <v>3613.8166666666671</v>
      </c>
      <c r="G323" s="40">
        <v>3555.6333333333341</v>
      </c>
      <c r="H323" s="40">
        <v>3831.6333333333341</v>
      </c>
      <c r="I323" s="40">
        <v>3889.8166666666675</v>
      </c>
      <c r="J323" s="40">
        <v>3969.6333333333341</v>
      </c>
      <c r="K323" s="31">
        <v>3810</v>
      </c>
      <c r="L323" s="31">
        <v>3672</v>
      </c>
      <c r="M323" s="31">
        <v>11.69082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130.15</v>
      </c>
      <c r="D324" s="40">
        <v>131.15</v>
      </c>
      <c r="E324" s="40">
        <v>127.95000000000002</v>
      </c>
      <c r="F324" s="40">
        <v>125.75</v>
      </c>
      <c r="G324" s="40">
        <v>122.55000000000001</v>
      </c>
      <c r="H324" s="40">
        <v>133.35000000000002</v>
      </c>
      <c r="I324" s="40">
        <v>136.55000000000001</v>
      </c>
      <c r="J324" s="40">
        <v>138.75000000000003</v>
      </c>
      <c r="K324" s="31">
        <v>134.35</v>
      </c>
      <c r="L324" s="31">
        <v>128.94999999999999</v>
      </c>
      <c r="M324" s="31">
        <v>8.5051199999999998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684.45</v>
      </c>
      <c r="D325" s="40">
        <v>685.75</v>
      </c>
      <c r="E325" s="40">
        <v>667.7</v>
      </c>
      <c r="F325" s="40">
        <v>650.95000000000005</v>
      </c>
      <c r="G325" s="40">
        <v>632.90000000000009</v>
      </c>
      <c r="H325" s="40">
        <v>702.5</v>
      </c>
      <c r="I325" s="40">
        <v>720.55</v>
      </c>
      <c r="J325" s="40">
        <v>737.3</v>
      </c>
      <c r="K325" s="31">
        <v>703.8</v>
      </c>
      <c r="L325" s="31">
        <v>669</v>
      </c>
      <c r="M325" s="31">
        <v>7.3756399999999998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186.5</v>
      </c>
      <c r="D326" s="40">
        <v>186.95000000000002</v>
      </c>
      <c r="E326" s="40">
        <v>185.05000000000004</v>
      </c>
      <c r="F326" s="40">
        <v>183.60000000000002</v>
      </c>
      <c r="G326" s="40">
        <v>181.70000000000005</v>
      </c>
      <c r="H326" s="40">
        <v>188.40000000000003</v>
      </c>
      <c r="I326" s="40">
        <v>190.3</v>
      </c>
      <c r="J326" s="40">
        <v>191.75000000000003</v>
      </c>
      <c r="K326" s="31">
        <v>188.85</v>
      </c>
      <c r="L326" s="31">
        <v>185.5</v>
      </c>
      <c r="M326" s="31">
        <v>2.86592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810.1</v>
      </c>
      <c r="D327" s="40">
        <v>816.55000000000007</v>
      </c>
      <c r="E327" s="40">
        <v>798.55000000000018</v>
      </c>
      <c r="F327" s="40">
        <v>787.00000000000011</v>
      </c>
      <c r="G327" s="40">
        <v>769.00000000000023</v>
      </c>
      <c r="H327" s="40">
        <v>828.10000000000014</v>
      </c>
      <c r="I327" s="40">
        <v>846.09999999999991</v>
      </c>
      <c r="J327" s="40">
        <v>857.65000000000009</v>
      </c>
      <c r="K327" s="31">
        <v>834.55</v>
      </c>
      <c r="L327" s="31">
        <v>805</v>
      </c>
      <c r="M327" s="31">
        <v>4.4964599999999999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2952.25</v>
      </c>
      <c r="D328" s="40">
        <v>2933.1</v>
      </c>
      <c r="E328" s="40">
        <v>2890.2</v>
      </c>
      <c r="F328" s="40">
        <v>2828.15</v>
      </c>
      <c r="G328" s="40">
        <v>2785.25</v>
      </c>
      <c r="H328" s="40">
        <v>2995.1499999999996</v>
      </c>
      <c r="I328" s="40">
        <v>3038.05</v>
      </c>
      <c r="J328" s="40">
        <v>3100.0999999999995</v>
      </c>
      <c r="K328" s="31">
        <v>2976</v>
      </c>
      <c r="L328" s="31">
        <v>2871.05</v>
      </c>
      <c r="M328" s="31">
        <v>11.495430000000001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1592.9</v>
      </c>
      <c r="D329" s="40">
        <v>1590.9666666666665</v>
      </c>
      <c r="E329" s="40">
        <v>1556.9333333333329</v>
      </c>
      <c r="F329" s="40">
        <v>1520.9666666666665</v>
      </c>
      <c r="G329" s="40">
        <v>1486.9333333333329</v>
      </c>
      <c r="H329" s="40">
        <v>1626.9333333333329</v>
      </c>
      <c r="I329" s="40">
        <v>1660.9666666666662</v>
      </c>
      <c r="J329" s="40">
        <v>1696.9333333333329</v>
      </c>
      <c r="K329" s="31">
        <v>1625</v>
      </c>
      <c r="L329" s="31">
        <v>1555</v>
      </c>
      <c r="M329" s="31">
        <v>21.325109999999999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1507</v>
      </c>
      <c r="D330" s="40">
        <v>1514.1833333333334</v>
      </c>
      <c r="E330" s="40">
        <v>1489.8666666666668</v>
      </c>
      <c r="F330" s="40">
        <v>1472.7333333333333</v>
      </c>
      <c r="G330" s="40">
        <v>1448.4166666666667</v>
      </c>
      <c r="H330" s="40">
        <v>1531.3166666666668</v>
      </c>
      <c r="I330" s="40">
        <v>1555.6333333333334</v>
      </c>
      <c r="J330" s="40">
        <v>1572.7666666666669</v>
      </c>
      <c r="K330" s="31">
        <v>1538.5</v>
      </c>
      <c r="L330" s="31">
        <v>1497.05</v>
      </c>
      <c r="M330" s="31">
        <v>6.2081200000000001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987.45</v>
      </c>
      <c r="D331" s="40">
        <v>987.18333333333339</v>
      </c>
      <c r="E331" s="40">
        <v>980.41666666666674</v>
      </c>
      <c r="F331" s="40">
        <v>973.38333333333333</v>
      </c>
      <c r="G331" s="40">
        <v>966.61666666666667</v>
      </c>
      <c r="H331" s="40">
        <v>994.21666666666681</v>
      </c>
      <c r="I331" s="40">
        <v>1000.9833333333335</v>
      </c>
      <c r="J331" s="40">
        <v>1008.0166666666669</v>
      </c>
      <c r="K331" s="31">
        <v>993.95</v>
      </c>
      <c r="L331" s="31">
        <v>980.15</v>
      </c>
      <c r="M331" s="31">
        <v>1.30606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44.9</v>
      </c>
      <c r="D332" s="40">
        <v>45.066666666666663</v>
      </c>
      <c r="E332" s="40">
        <v>44.533333333333324</v>
      </c>
      <c r="F332" s="40">
        <v>44.166666666666664</v>
      </c>
      <c r="G332" s="40">
        <v>43.633333333333326</v>
      </c>
      <c r="H332" s="40">
        <v>45.433333333333323</v>
      </c>
      <c r="I332" s="40">
        <v>45.966666666666654</v>
      </c>
      <c r="J332" s="40">
        <v>46.333333333333321</v>
      </c>
      <c r="K332" s="31">
        <v>45.6</v>
      </c>
      <c r="L332" s="31">
        <v>44.7</v>
      </c>
      <c r="M332" s="31">
        <v>31.589040000000001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80.599999999999994</v>
      </c>
      <c r="D333" s="40">
        <v>80.033333333333331</v>
      </c>
      <c r="E333" s="40">
        <v>78.666666666666657</v>
      </c>
      <c r="F333" s="40">
        <v>76.73333333333332</v>
      </c>
      <c r="G333" s="40">
        <v>75.366666666666646</v>
      </c>
      <c r="H333" s="40">
        <v>81.966666666666669</v>
      </c>
      <c r="I333" s="40">
        <v>83.333333333333343</v>
      </c>
      <c r="J333" s="40">
        <v>85.26666666666668</v>
      </c>
      <c r="K333" s="31">
        <v>81.400000000000006</v>
      </c>
      <c r="L333" s="31">
        <v>78.099999999999994</v>
      </c>
      <c r="M333" s="31">
        <v>45.270569999999999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602</v>
      </c>
      <c r="D334" s="40">
        <v>606.68333333333328</v>
      </c>
      <c r="E334" s="40">
        <v>590.86666666666656</v>
      </c>
      <c r="F334" s="40">
        <v>579.73333333333323</v>
      </c>
      <c r="G334" s="40">
        <v>563.91666666666652</v>
      </c>
      <c r="H334" s="40">
        <v>617.81666666666661</v>
      </c>
      <c r="I334" s="40">
        <v>633.63333333333344</v>
      </c>
      <c r="J334" s="40">
        <v>644.76666666666665</v>
      </c>
      <c r="K334" s="31">
        <v>622.5</v>
      </c>
      <c r="L334" s="31">
        <v>595.54999999999995</v>
      </c>
      <c r="M334" s="31">
        <v>0.75221000000000005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27.7</v>
      </c>
      <c r="D335" s="40">
        <v>27.833333333333332</v>
      </c>
      <c r="E335" s="40">
        <v>27.416666666666664</v>
      </c>
      <c r="F335" s="40">
        <v>27.133333333333333</v>
      </c>
      <c r="G335" s="40">
        <v>26.716666666666665</v>
      </c>
      <c r="H335" s="40">
        <v>28.116666666666664</v>
      </c>
      <c r="I335" s="40">
        <v>28.533333333333328</v>
      </c>
      <c r="J335" s="40">
        <v>28.816666666666663</v>
      </c>
      <c r="K335" s="31">
        <v>28.25</v>
      </c>
      <c r="L335" s="31">
        <v>27.55</v>
      </c>
      <c r="M335" s="31">
        <v>74.314359999999994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52.45</v>
      </c>
      <c r="D336" s="40">
        <v>52.449999999999996</v>
      </c>
      <c r="E336" s="40">
        <v>52.149999999999991</v>
      </c>
      <c r="F336" s="40">
        <v>51.849999999999994</v>
      </c>
      <c r="G336" s="40">
        <v>51.54999999999999</v>
      </c>
      <c r="H336" s="40">
        <v>52.749999999999993</v>
      </c>
      <c r="I336" s="40">
        <v>53.04999999999999</v>
      </c>
      <c r="J336" s="40">
        <v>53.349999999999994</v>
      </c>
      <c r="K336" s="31">
        <v>52.75</v>
      </c>
      <c r="L336" s="31">
        <v>52.15</v>
      </c>
      <c r="M336" s="31">
        <v>15.49028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154.6</v>
      </c>
      <c r="D337" s="40">
        <v>154.71666666666667</v>
      </c>
      <c r="E337" s="40">
        <v>152.68333333333334</v>
      </c>
      <c r="F337" s="40">
        <v>150.76666666666668</v>
      </c>
      <c r="G337" s="40">
        <v>148.73333333333335</v>
      </c>
      <c r="H337" s="40">
        <v>156.63333333333333</v>
      </c>
      <c r="I337" s="40">
        <v>158.66666666666669</v>
      </c>
      <c r="J337" s="40">
        <v>160.58333333333331</v>
      </c>
      <c r="K337" s="31">
        <v>156.75</v>
      </c>
      <c r="L337" s="31">
        <v>152.80000000000001</v>
      </c>
      <c r="M337" s="31">
        <v>93.121920000000003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283.25</v>
      </c>
      <c r="D338" s="40">
        <v>286.46666666666664</v>
      </c>
      <c r="E338" s="40">
        <v>277.93333333333328</v>
      </c>
      <c r="F338" s="40">
        <v>272.61666666666662</v>
      </c>
      <c r="G338" s="40">
        <v>264.08333333333326</v>
      </c>
      <c r="H338" s="40">
        <v>291.7833333333333</v>
      </c>
      <c r="I338" s="40">
        <v>300.31666666666672</v>
      </c>
      <c r="J338" s="40">
        <v>305.63333333333333</v>
      </c>
      <c r="K338" s="31">
        <v>295</v>
      </c>
      <c r="L338" s="31">
        <v>281.14999999999998</v>
      </c>
      <c r="M338" s="31">
        <v>18.265049999999999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117</v>
      </c>
      <c r="D339" s="40">
        <v>117.13333333333333</v>
      </c>
      <c r="E339" s="40">
        <v>116.36666666666665</v>
      </c>
      <c r="F339" s="40">
        <v>115.73333333333332</v>
      </c>
      <c r="G339" s="40">
        <v>114.96666666666664</v>
      </c>
      <c r="H339" s="40">
        <v>117.76666666666665</v>
      </c>
      <c r="I339" s="40">
        <v>118.53333333333333</v>
      </c>
      <c r="J339" s="40">
        <v>119.16666666666666</v>
      </c>
      <c r="K339" s="31">
        <v>117.9</v>
      </c>
      <c r="L339" s="31">
        <v>116.5</v>
      </c>
      <c r="M339" s="31">
        <v>93.649039999999999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514.75</v>
      </c>
      <c r="D340" s="40">
        <v>518.35</v>
      </c>
      <c r="E340" s="40">
        <v>508.70000000000005</v>
      </c>
      <c r="F340" s="40">
        <v>502.65</v>
      </c>
      <c r="G340" s="40">
        <v>493</v>
      </c>
      <c r="H340" s="40">
        <v>524.40000000000009</v>
      </c>
      <c r="I340" s="40">
        <v>534.04999999999995</v>
      </c>
      <c r="J340" s="40">
        <v>540.10000000000014</v>
      </c>
      <c r="K340" s="31">
        <v>528</v>
      </c>
      <c r="L340" s="31">
        <v>512.29999999999995</v>
      </c>
      <c r="M340" s="31">
        <v>0.69020999999999999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93.9</v>
      </c>
      <c r="D341" s="40">
        <v>92.8</v>
      </c>
      <c r="E341" s="40">
        <v>90.3</v>
      </c>
      <c r="F341" s="40">
        <v>86.7</v>
      </c>
      <c r="G341" s="40">
        <v>84.2</v>
      </c>
      <c r="H341" s="40">
        <v>96.399999999999991</v>
      </c>
      <c r="I341" s="40">
        <v>98.899999999999991</v>
      </c>
      <c r="J341" s="40">
        <v>102.49999999999999</v>
      </c>
      <c r="K341" s="31">
        <v>95.3</v>
      </c>
      <c r="L341" s="31">
        <v>89.2</v>
      </c>
      <c r="M341" s="31">
        <v>591.27121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57.4</v>
      </c>
      <c r="D342" s="40">
        <v>57.633333333333326</v>
      </c>
      <c r="E342" s="40">
        <v>56.966666666666654</v>
      </c>
      <c r="F342" s="40">
        <v>56.533333333333331</v>
      </c>
      <c r="G342" s="40">
        <v>55.86666666666666</v>
      </c>
      <c r="H342" s="40">
        <v>58.066666666666649</v>
      </c>
      <c r="I342" s="40">
        <v>58.73333333333332</v>
      </c>
      <c r="J342" s="40">
        <v>59.166666666666643</v>
      </c>
      <c r="K342" s="31">
        <v>58.3</v>
      </c>
      <c r="L342" s="31">
        <v>57.2</v>
      </c>
      <c r="M342" s="31">
        <v>5.9559499999999996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4091.65</v>
      </c>
      <c r="D343" s="40">
        <v>4097.2166666666662</v>
      </c>
      <c r="E343" s="40">
        <v>4019.4333333333325</v>
      </c>
      <c r="F343" s="40">
        <v>3947.2166666666662</v>
      </c>
      <c r="G343" s="40">
        <v>3869.4333333333325</v>
      </c>
      <c r="H343" s="40">
        <v>4169.4333333333325</v>
      </c>
      <c r="I343" s="40">
        <v>4247.2166666666672</v>
      </c>
      <c r="J343" s="40">
        <v>4319.4333333333325</v>
      </c>
      <c r="K343" s="31">
        <v>4175</v>
      </c>
      <c r="L343" s="31">
        <v>4025</v>
      </c>
      <c r="M343" s="31">
        <v>1.5644100000000001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20266.650000000001</v>
      </c>
      <c r="D344" s="40">
        <v>20236.899999999998</v>
      </c>
      <c r="E344" s="40">
        <v>20130.799999999996</v>
      </c>
      <c r="F344" s="40">
        <v>19994.949999999997</v>
      </c>
      <c r="G344" s="40">
        <v>19888.849999999995</v>
      </c>
      <c r="H344" s="40">
        <v>20372.749999999996</v>
      </c>
      <c r="I344" s="40">
        <v>20478.849999999995</v>
      </c>
      <c r="J344" s="40">
        <v>20614.699999999997</v>
      </c>
      <c r="K344" s="31">
        <v>20343</v>
      </c>
      <c r="L344" s="31">
        <v>20101.05</v>
      </c>
      <c r="M344" s="31">
        <v>0.46977999999999998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51.85</v>
      </c>
      <c r="D345" s="40">
        <v>51.666666666666664</v>
      </c>
      <c r="E345" s="40">
        <v>49.533333333333331</v>
      </c>
      <c r="F345" s="40">
        <v>47.216666666666669</v>
      </c>
      <c r="G345" s="40">
        <v>45.083333333333336</v>
      </c>
      <c r="H345" s="40">
        <v>53.983333333333327</v>
      </c>
      <c r="I345" s="40">
        <v>56.116666666666667</v>
      </c>
      <c r="J345" s="40">
        <v>58.433333333333323</v>
      </c>
      <c r="K345" s="31">
        <v>53.8</v>
      </c>
      <c r="L345" s="31">
        <v>49.35</v>
      </c>
      <c r="M345" s="31">
        <v>44.013030000000001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2838.2</v>
      </c>
      <c r="D346" s="40">
        <v>2835.5499999999997</v>
      </c>
      <c r="E346" s="40">
        <v>2795.0999999999995</v>
      </c>
      <c r="F346" s="40">
        <v>2751.9999999999995</v>
      </c>
      <c r="G346" s="40">
        <v>2711.5499999999993</v>
      </c>
      <c r="H346" s="40">
        <v>2878.6499999999996</v>
      </c>
      <c r="I346" s="40">
        <v>2919.0999999999995</v>
      </c>
      <c r="J346" s="40">
        <v>2962.2</v>
      </c>
      <c r="K346" s="31">
        <v>2876</v>
      </c>
      <c r="L346" s="31">
        <v>2792.45</v>
      </c>
      <c r="M346" s="31">
        <v>0.13444999999999999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419.25</v>
      </c>
      <c r="D347" s="40">
        <v>417.2166666666667</v>
      </c>
      <c r="E347" s="40">
        <v>412.93333333333339</v>
      </c>
      <c r="F347" s="40">
        <v>406.61666666666667</v>
      </c>
      <c r="G347" s="40">
        <v>402.33333333333337</v>
      </c>
      <c r="H347" s="40">
        <v>423.53333333333342</v>
      </c>
      <c r="I347" s="40">
        <v>427.81666666666672</v>
      </c>
      <c r="J347" s="40">
        <v>434.13333333333344</v>
      </c>
      <c r="K347" s="31">
        <v>421.5</v>
      </c>
      <c r="L347" s="31">
        <v>410.9</v>
      </c>
      <c r="M347" s="31">
        <v>9.6559000000000008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762.55</v>
      </c>
      <c r="D348" s="40">
        <v>766.61666666666667</v>
      </c>
      <c r="E348" s="40">
        <v>748.93333333333339</v>
      </c>
      <c r="F348" s="40">
        <v>735.31666666666672</v>
      </c>
      <c r="G348" s="40">
        <v>717.63333333333344</v>
      </c>
      <c r="H348" s="40">
        <v>780.23333333333335</v>
      </c>
      <c r="I348" s="40">
        <v>797.91666666666652</v>
      </c>
      <c r="J348" s="40">
        <v>811.5333333333333</v>
      </c>
      <c r="K348" s="31">
        <v>784.3</v>
      </c>
      <c r="L348" s="31">
        <v>753</v>
      </c>
      <c r="M348" s="31">
        <v>8.7190799999999999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123.1</v>
      </c>
      <c r="D349" s="40">
        <v>121.8</v>
      </c>
      <c r="E349" s="40">
        <v>120.1</v>
      </c>
      <c r="F349" s="40">
        <v>117.1</v>
      </c>
      <c r="G349" s="40">
        <v>115.39999999999999</v>
      </c>
      <c r="H349" s="40">
        <v>124.8</v>
      </c>
      <c r="I349" s="40">
        <v>126.50000000000001</v>
      </c>
      <c r="J349" s="40">
        <v>129.5</v>
      </c>
      <c r="K349" s="31">
        <v>123.5</v>
      </c>
      <c r="L349" s="31">
        <v>118.8</v>
      </c>
      <c r="M349" s="31">
        <v>213.26802000000001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179.9</v>
      </c>
      <c r="D350" s="40">
        <v>180.63333333333333</v>
      </c>
      <c r="E350" s="40">
        <v>178.26666666666665</v>
      </c>
      <c r="F350" s="40">
        <v>176.63333333333333</v>
      </c>
      <c r="G350" s="40">
        <v>174.26666666666665</v>
      </c>
      <c r="H350" s="40">
        <v>182.26666666666665</v>
      </c>
      <c r="I350" s="40">
        <v>184.63333333333333</v>
      </c>
      <c r="J350" s="40">
        <v>186.26666666666665</v>
      </c>
      <c r="K350" s="31">
        <v>183</v>
      </c>
      <c r="L350" s="31">
        <v>179</v>
      </c>
      <c r="M350" s="31">
        <v>8.6464999999999996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4749</v>
      </c>
      <c r="D351" s="40">
        <v>4746.7</v>
      </c>
      <c r="E351" s="40">
        <v>4686.3999999999996</v>
      </c>
      <c r="F351" s="40">
        <v>4623.8</v>
      </c>
      <c r="G351" s="40">
        <v>4563.5</v>
      </c>
      <c r="H351" s="40">
        <v>4809.2999999999993</v>
      </c>
      <c r="I351" s="40">
        <v>4869.6000000000004</v>
      </c>
      <c r="J351" s="40">
        <v>4932.1999999999989</v>
      </c>
      <c r="K351" s="31">
        <v>4807</v>
      </c>
      <c r="L351" s="31">
        <v>4684.1000000000004</v>
      </c>
      <c r="M351" s="31">
        <v>1.7605999999999999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329.95</v>
      </c>
      <c r="D352" s="40">
        <v>329.73333333333335</v>
      </c>
      <c r="E352" s="40">
        <v>326.76666666666671</v>
      </c>
      <c r="F352" s="40">
        <v>323.58333333333337</v>
      </c>
      <c r="G352" s="40">
        <v>320.61666666666673</v>
      </c>
      <c r="H352" s="40">
        <v>332.91666666666669</v>
      </c>
      <c r="I352" s="40">
        <v>335.88333333333338</v>
      </c>
      <c r="J352" s="40">
        <v>339.06666666666666</v>
      </c>
      <c r="K352" s="31">
        <v>332.7</v>
      </c>
      <c r="L352" s="31">
        <v>326.55</v>
      </c>
      <c r="M352" s="31">
        <v>2.4837600000000002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3422.85</v>
      </c>
      <c r="D354" s="40">
        <v>3405.9500000000003</v>
      </c>
      <c r="E354" s="40">
        <v>3381.9000000000005</v>
      </c>
      <c r="F354" s="40">
        <v>3340.9500000000003</v>
      </c>
      <c r="G354" s="40">
        <v>3316.9000000000005</v>
      </c>
      <c r="H354" s="40">
        <v>3446.9000000000005</v>
      </c>
      <c r="I354" s="40">
        <v>3470.9500000000007</v>
      </c>
      <c r="J354" s="40">
        <v>3511.9000000000005</v>
      </c>
      <c r="K354" s="31">
        <v>3430</v>
      </c>
      <c r="L354" s="31">
        <v>3365</v>
      </c>
      <c r="M354" s="31">
        <v>3.0202399999999998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645.6</v>
      </c>
      <c r="D355" s="40">
        <v>650.19999999999993</v>
      </c>
      <c r="E355" s="40">
        <v>638.39999999999986</v>
      </c>
      <c r="F355" s="40">
        <v>631.19999999999993</v>
      </c>
      <c r="G355" s="40">
        <v>619.39999999999986</v>
      </c>
      <c r="H355" s="40">
        <v>657.39999999999986</v>
      </c>
      <c r="I355" s="40">
        <v>669.19999999999982</v>
      </c>
      <c r="J355" s="40">
        <v>676.39999999999986</v>
      </c>
      <c r="K355" s="31">
        <v>662</v>
      </c>
      <c r="L355" s="31">
        <v>643</v>
      </c>
      <c r="M355" s="31">
        <v>0.28334999999999999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359.9</v>
      </c>
      <c r="D356" s="40">
        <v>357.98333333333335</v>
      </c>
      <c r="E356" s="40">
        <v>352.9666666666667</v>
      </c>
      <c r="F356" s="40">
        <v>346.03333333333336</v>
      </c>
      <c r="G356" s="40">
        <v>341.01666666666671</v>
      </c>
      <c r="H356" s="40">
        <v>364.91666666666669</v>
      </c>
      <c r="I356" s="40">
        <v>369.93333333333334</v>
      </c>
      <c r="J356" s="40">
        <v>376.86666666666667</v>
      </c>
      <c r="K356" s="31">
        <v>363</v>
      </c>
      <c r="L356" s="31">
        <v>351.05</v>
      </c>
      <c r="M356" s="31">
        <v>10.02101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1338.95</v>
      </c>
      <c r="D357" s="40">
        <v>1338.3166666666666</v>
      </c>
      <c r="E357" s="40">
        <v>1327.6333333333332</v>
      </c>
      <c r="F357" s="40">
        <v>1316.3166666666666</v>
      </c>
      <c r="G357" s="40">
        <v>1305.6333333333332</v>
      </c>
      <c r="H357" s="40">
        <v>1349.6333333333332</v>
      </c>
      <c r="I357" s="40">
        <v>1360.3166666666666</v>
      </c>
      <c r="J357" s="40">
        <v>1371.6333333333332</v>
      </c>
      <c r="K357" s="31">
        <v>1349</v>
      </c>
      <c r="L357" s="31">
        <v>1327</v>
      </c>
      <c r="M357" s="31">
        <v>5.14635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32473.3</v>
      </c>
      <c r="D358" s="40">
        <v>32485.05</v>
      </c>
      <c r="E358" s="40">
        <v>32020.25</v>
      </c>
      <c r="F358" s="40">
        <v>31567.200000000001</v>
      </c>
      <c r="G358" s="40">
        <v>31102.400000000001</v>
      </c>
      <c r="H358" s="40">
        <v>32938.1</v>
      </c>
      <c r="I358" s="40">
        <v>33402.899999999994</v>
      </c>
      <c r="J358" s="40">
        <v>33855.949999999997</v>
      </c>
      <c r="K358" s="31">
        <v>32949.85</v>
      </c>
      <c r="L358" s="31">
        <v>32032</v>
      </c>
      <c r="M358" s="31">
        <v>0.18937000000000001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3441.35</v>
      </c>
      <c r="D359" s="40">
        <v>3425.7833333333333</v>
      </c>
      <c r="E359" s="40">
        <v>3386.5666666666666</v>
      </c>
      <c r="F359" s="40">
        <v>3331.7833333333333</v>
      </c>
      <c r="G359" s="40">
        <v>3292.5666666666666</v>
      </c>
      <c r="H359" s="40">
        <v>3480.5666666666666</v>
      </c>
      <c r="I359" s="40">
        <v>3519.7833333333328</v>
      </c>
      <c r="J359" s="40">
        <v>3574.5666666666666</v>
      </c>
      <c r="K359" s="31">
        <v>3465</v>
      </c>
      <c r="L359" s="31">
        <v>3371</v>
      </c>
      <c r="M359" s="31">
        <v>4.1134300000000001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229.8</v>
      </c>
      <c r="D360" s="40">
        <v>228.85</v>
      </c>
      <c r="E360" s="40">
        <v>227.7</v>
      </c>
      <c r="F360" s="40">
        <v>225.6</v>
      </c>
      <c r="G360" s="40">
        <v>224.45</v>
      </c>
      <c r="H360" s="40">
        <v>230.95</v>
      </c>
      <c r="I360" s="40">
        <v>232.10000000000002</v>
      </c>
      <c r="J360" s="40">
        <v>234.2</v>
      </c>
      <c r="K360" s="31">
        <v>230</v>
      </c>
      <c r="L360" s="31">
        <v>226.75</v>
      </c>
      <c r="M360" s="31">
        <v>18.014800000000001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6034.75</v>
      </c>
      <c r="D361" s="40">
        <v>6027.2166666666672</v>
      </c>
      <c r="E361" s="40">
        <v>5966.4333333333343</v>
      </c>
      <c r="F361" s="40">
        <v>5898.1166666666668</v>
      </c>
      <c r="G361" s="40">
        <v>5837.3333333333339</v>
      </c>
      <c r="H361" s="40">
        <v>6095.5333333333347</v>
      </c>
      <c r="I361" s="40">
        <v>6156.3166666666675</v>
      </c>
      <c r="J361" s="40">
        <v>6224.633333333335</v>
      </c>
      <c r="K361" s="31">
        <v>6088</v>
      </c>
      <c r="L361" s="31">
        <v>5958.9</v>
      </c>
      <c r="M361" s="31">
        <v>1.07708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242.7</v>
      </c>
      <c r="D362" s="40">
        <v>244.01666666666665</v>
      </c>
      <c r="E362" s="40">
        <v>240.1333333333333</v>
      </c>
      <c r="F362" s="40">
        <v>237.56666666666663</v>
      </c>
      <c r="G362" s="40">
        <v>233.68333333333328</v>
      </c>
      <c r="H362" s="40">
        <v>246.58333333333331</v>
      </c>
      <c r="I362" s="40">
        <v>250.46666666666664</v>
      </c>
      <c r="J362" s="40">
        <v>253.03333333333333</v>
      </c>
      <c r="K362" s="31">
        <v>247.9</v>
      </c>
      <c r="L362" s="31">
        <v>241.45</v>
      </c>
      <c r="M362" s="31">
        <v>4.85175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876.05</v>
      </c>
      <c r="D363" s="40">
        <v>882.58333333333337</v>
      </c>
      <c r="E363" s="40">
        <v>865.01666666666677</v>
      </c>
      <c r="F363" s="40">
        <v>853.98333333333335</v>
      </c>
      <c r="G363" s="40">
        <v>836.41666666666674</v>
      </c>
      <c r="H363" s="40">
        <v>893.61666666666679</v>
      </c>
      <c r="I363" s="40">
        <v>911.18333333333339</v>
      </c>
      <c r="J363" s="40">
        <v>922.21666666666681</v>
      </c>
      <c r="K363" s="31">
        <v>900.15</v>
      </c>
      <c r="L363" s="31">
        <v>871.55</v>
      </c>
      <c r="M363" s="31">
        <v>0.73429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2327.4</v>
      </c>
      <c r="D364" s="40">
        <v>2332.8333333333335</v>
      </c>
      <c r="E364" s="40">
        <v>2306.3666666666668</v>
      </c>
      <c r="F364" s="40">
        <v>2285.3333333333335</v>
      </c>
      <c r="G364" s="40">
        <v>2258.8666666666668</v>
      </c>
      <c r="H364" s="40">
        <v>2353.8666666666668</v>
      </c>
      <c r="I364" s="40">
        <v>2380.333333333333</v>
      </c>
      <c r="J364" s="40">
        <v>2401.3666666666668</v>
      </c>
      <c r="K364" s="31">
        <v>2359.3000000000002</v>
      </c>
      <c r="L364" s="31">
        <v>2311.8000000000002</v>
      </c>
      <c r="M364" s="31">
        <v>4.2145900000000003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2614.9</v>
      </c>
      <c r="D365" s="40">
        <v>2640.6333333333332</v>
      </c>
      <c r="E365" s="40">
        <v>2569.2666666666664</v>
      </c>
      <c r="F365" s="40">
        <v>2523.6333333333332</v>
      </c>
      <c r="G365" s="40">
        <v>2452.2666666666664</v>
      </c>
      <c r="H365" s="40">
        <v>2686.2666666666664</v>
      </c>
      <c r="I365" s="40">
        <v>2757.6333333333332</v>
      </c>
      <c r="J365" s="40">
        <v>2803.2666666666664</v>
      </c>
      <c r="K365" s="31">
        <v>2712</v>
      </c>
      <c r="L365" s="31">
        <v>2595</v>
      </c>
      <c r="M365" s="31">
        <v>15.589040000000001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959.6</v>
      </c>
      <c r="D366" s="40">
        <v>960.75</v>
      </c>
      <c r="E366" s="40">
        <v>951.7</v>
      </c>
      <c r="F366" s="40">
        <v>943.80000000000007</v>
      </c>
      <c r="G366" s="40">
        <v>934.75000000000011</v>
      </c>
      <c r="H366" s="40">
        <v>968.65</v>
      </c>
      <c r="I366" s="40">
        <v>977.69999999999993</v>
      </c>
      <c r="J366" s="40">
        <v>985.59999999999991</v>
      </c>
      <c r="K366" s="31">
        <v>969.8</v>
      </c>
      <c r="L366" s="31">
        <v>952.85</v>
      </c>
      <c r="M366" s="31">
        <v>0.5554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2232.3000000000002</v>
      </c>
      <c r="D367" s="40">
        <v>2227.4333333333334</v>
      </c>
      <c r="E367" s="40">
        <v>2205.8666666666668</v>
      </c>
      <c r="F367" s="40">
        <v>2179.4333333333334</v>
      </c>
      <c r="G367" s="40">
        <v>2157.8666666666668</v>
      </c>
      <c r="H367" s="40">
        <v>2253.8666666666668</v>
      </c>
      <c r="I367" s="40">
        <v>2275.4333333333334</v>
      </c>
      <c r="J367" s="40">
        <v>2301.8666666666668</v>
      </c>
      <c r="K367" s="31">
        <v>2249</v>
      </c>
      <c r="L367" s="31">
        <v>2201</v>
      </c>
      <c r="M367" s="31">
        <v>5.7382099999999996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1544.55</v>
      </c>
      <c r="D368" s="40">
        <v>1548.4833333333333</v>
      </c>
      <c r="E368" s="40">
        <v>1527.9166666666667</v>
      </c>
      <c r="F368" s="40">
        <v>1511.2833333333333</v>
      </c>
      <c r="G368" s="40">
        <v>1490.7166666666667</v>
      </c>
      <c r="H368" s="40">
        <v>1565.1166666666668</v>
      </c>
      <c r="I368" s="40">
        <v>1585.6833333333334</v>
      </c>
      <c r="J368" s="40">
        <v>1602.3166666666668</v>
      </c>
      <c r="K368" s="31">
        <v>1569.05</v>
      </c>
      <c r="L368" s="31">
        <v>1531.85</v>
      </c>
      <c r="M368" s="31">
        <v>0.90288000000000002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128.55000000000001</v>
      </c>
      <c r="D369" s="40">
        <v>129.06666666666669</v>
      </c>
      <c r="E369" s="40">
        <v>127.38333333333338</v>
      </c>
      <c r="F369" s="40">
        <v>126.2166666666667</v>
      </c>
      <c r="G369" s="40">
        <v>124.53333333333339</v>
      </c>
      <c r="H369" s="40">
        <v>130.23333333333338</v>
      </c>
      <c r="I369" s="40">
        <v>131.91666666666671</v>
      </c>
      <c r="J369" s="40">
        <v>133.08333333333337</v>
      </c>
      <c r="K369" s="31">
        <v>130.75</v>
      </c>
      <c r="L369" s="31">
        <v>127.9</v>
      </c>
      <c r="M369" s="31">
        <v>29.712520000000001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175.55</v>
      </c>
      <c r="D370" s="40">
        <v>175.58333333333334</v>
      </c>
      <c r="E370" s="40">
        <v>174.36666666666667</v>
      </c>
      <c r="F370" s="40">
        <v>173.18333333333334</v>
      </c>
      <c r="G370" s="40">
        <v>171.96666666666667</v>
      </c>
      <c r="H370" s="40">
        <v>176.76666666666668</v>
      </c>
      <c r="I370" s="40">
        <v>177.98333333333332</v>
      </c>
      <c r="J370" s="40">
        <v>179.16666666666669</v>
      </c>
      <c r="K370" s="31">
        <v>176.8</v>
      </c>
      <c r="L370" s="31">
        <v>174.4</v>
      </c>
      <c r="M370" s="31">
        <v>92.148570000000007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422.7</v>
      </c>
      <c r="D371" s="40">
        <v>415.09999999999997</v>
      </c>
      <c r="E371" s="40">
        <v>393.39999999999992</v>
      </c>
      <c r="F371" s="40">
        <v>364.09999999999997</v>
      </c>
      <c r="G371" s="40">
        <v>342.39999999999992</v>
      </c>
      <c r="H371" s="40">
        <v>444.39999999999992</v>
      </c>
      <c r="I371" s="40">
        <v>466.09999999999997</v>
      </c>
      <c r="J371" s="40">
        <v>495.39999999999992</v>
      </c>
      <c r="K371" s="31">
        <v>436.8</v>
      </c>
      <c r="L371" s="31">
        <v>385.8</v>
      </c>
      <c r="M371" s="31">
        <v>103.31644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665.15</v>
      </c>
      <c r="D372" s="40">
        <v>664.69999999999993</v>
      </c>
      <c r="E372" s="40">
        <v>658.49999999999989</v>
      </c>
      <c r="F372" s="40">
        <v>651.84999999999991</v>
      </c>
      <c r="G372" s="40">
        <v>645.64999999999986</v>
      </c>
      <c r="H372" s="40">
        <v>671.34999999999991</v>
      </c>
      <c r="I372" s="40">
        <v>677.55</v>
      </c>
      <c r="J372" s="40">
        <v>684.19999999999993</v>
      </c>
      <c r="K372" s="31">
        <v>670.9</v>
      </c>
      <c r="L372" s="31">
        <v>658.05</v>
      </c>
      <c r="M372" s="31">
        <v>2.4687000000000001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128.05000000000001</v>
      </c>
      <c r="D373" s="40">
        <v>128.9</v>
      </c>
      <c r="E373" s="40">
        <v>126.25</v>
      </c>
      <c r="F373" s="40">
        <v>124.44999999999999</v>
      </c>
      <c r="G373" s="40">
        <v>121.79999999999998</v>
      </c>
      <c r="H373" s="40">
        <v>130.70000000000002</v>
      </c>
      <c r="I373" s="40">
        <v>133.35000000000005</v>
      </c>
      <c r="J373" s="40">
        <v>135.15000000000003</v>
      </c>
      <c r="K373" s="31">
        <v>131.55000000000001</v>
      </c>
      <c r="L373" s="31">
        <v>127.1</v>
      </c>
      <c r="M373" s="31">
        <v>2.1636799999999998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5352.2</v>
      </c>
      <c r="D374" s="40">
        <v>5362.4000000000005</v>
      </c>
      <c r="E374" s="40">
        <v>5299.8000000000011</v>
      </c>
      <c r="F374" s="40">
        <v>5247.4000000000005</v>
      </c>
      <c r="G374" s="40">
        <v>5184.8000000000011</v>
      </c>
      <c r="H374" s="40">
        <v>5414.8000000000011</v>
      </c>
      <c r="I374" s="40">
        <v>5477.4000000000015</v>
      </c>
      <c r="J374" s="40">
        <v>5529.8000000000011</v>
      </c>
      <c r="K374" s="31">
        <v>5425</v>
      </c>
      <c r="L374" s="31">
        <v>5310</v>
      </c>
      <c r="M374" s="31">
        <v>9.2030000000000001E-2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13604.55</v>
      </c>
      <c r="D375" s="40">
        <v>13595.516666666668</v>
      </c>
      <c r="E375" s="40">
        <v>13489.033333333336</v>
      </c>
      <c r="F375" s="40">
        <v>13373.516666666668</v>
      </c>
      <c r="G375" s="40">
        <v>13267.033333333336</v>
      </c>
      <c r="H375" s="40">
        <v>13711.033333333336</v>
      </c>
      <c r="I375" s="40">
        <v>13817.51666666667</v>
      </c>
      <c r="J375" s="40">
        <v>13933.033333333336</v>
      </c>
      <c r="K375" s="31">
        <v>13702</v>
      </c>
      <c r="L375" s="31">
        <v>13480</v>
      </c>
      <c r="M375" s="31">
        <v>0.11566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38.049999999999997</v>
      </c>
      <c r="D376" s="40">
        <v>38.033333333333331</v>
      </c>
      <c r="E376" s="40">
        <v>37.516666666666666</v>
      </c>
      <c r="F376" s="40">
        <v>36.983333333333334</v>
      </c>
      <c r="G376" s="40">
        <v>36.466666666666669</v>
      </c>
      <c r="H376" s="40">
        <v>38.566666666666663</v>
      </c>
      <c r="I376" s="40">
        <v>39.083333333333329</v>
      </c>
      <c r="J376" s="40">
        <v>39.61666666666666</v>
      </c>
      <c r="K376" s="31">
        <v>38.549999999999997</v>
      </c>
      <c r="L376" s="31">
        <v>37.5</v>
      </c>
      <c r="M376" s="31">
        <v>536.04232000000002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842.45</v>
      </c>
      <c r="D377" s="40">
        <v>841.11666666666667</v>
      </c>
      <c r="E377" s="40">
        <v>830.33333333333337</v>
      </c>
      <c r="F377" s="40">
        <v>818.2166666666667</v>
      </c>
      <c r="G377" s="40">
        <v>807.43333333333339</v>
      </c>
      <c r="H377" s="40">
        <v>853.23333333333335</v>
      </c>
      <c r="I377" s="40">
        <v>864.01666666666665</v>
      </c>
      <c r="J377" s="40">
        <v>876.13333333333333</v>
      </c>
      <c r="K377" s="31">
        <v>851.9</v>
      </c>
      <c r="L377" s="31">
        <v>829</v>
      </c>
      <c r="M377" s="31">
        <v>0.67496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172.2</v>
      </c>
      <c r="D378" s="40">
        <v>172.5</v>
      </c>
      <c r="E378" s="40">
        <v>170.75</v>
      </c>
      <c r="F378" s="40">
        <v>169.3</v>
      </c>
      <c r="G378" s="40">
        <v>167.55</v>
      </c>
      <c r="H378" s="40">
        <v>173.95</v>
      </c>
      <c r="I378" s="40">
        <v>175.7</v>
      </c>
      <c r="J378" s="40">
        <v>177.14999999999998</v>
      </c>
      <c r="K378" s="31">
        <v>174.25</v>
      </c>
      <c r="L378" s="31">
        <v>171.05</v>
      </c>
      <c r="M378" s="31">
        <v>44.57311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154.25</v>
      </c>
      <c r="D379" s="40">
        <v>154.26666666666668</v>
      </c>
      <c r="E379" s="40">
        <v>152.73333333333335</v>
      </c>
      <c r="F379" s="40">
        <v>151.21666666666667</v>
      </c>
      <c r="G379" s="40">
        <v>149.68333333333334</v>
      </c>
      <c r="H379" s="40">
        <v>155.78333333333336</v>
      </c>
      <c r="I379" s="40">
        <v>157.31666666666672</v>
      </c>
      <c r="J379" s="40">
        <v>158.83333333333337</v>
      </c>
      <c r="K379" s="31">
        <v>155.80000000000001</v>
      </c>
      <c r="L379" s="31">
        <v>152.75</v>
      </c>
      <c r="M379" s="31">
        <v>25.759920000000001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273.95</v>
      </c>
      <c r="D380" s="40">
        <v>275.25</v>
      </c>
      <c r="E380" s="40">
        <v>271.7</v>
      </c>
      <c r="F380" s="40">
        <v>269.45</v>
      </c>
      <c r="G380" s="40">
        <v>265.89999999999998</v>
      </c>
      <c r="H380" s="40">
        <v>277.5</v>
      </c>
      <c r="I380" s="40">
        <v>281.04999999999995</v>
      </c>
      <c r="J380" s="40">
        <v>283.3</v>
      </c>
      <c r="K380" s="31">
        <v>278.8</v>
      </c>
      <c r="L380" s="31">
        <v>273</v>
      </c>
      <c r="M380" s="31">
        <v>1.4743299999999999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894.7</v>
      </c>
      <c r="D381" s="40">
        <v>898.5333333333333</v>
      </c>
      <c r="E381" s="40">
        <v>885.26666666666665</v>
      </c>
      <c r="F381" s="40">
        <v>875.83333333333337</v>
      </c>
      <c r="G381" s="40">
        <v>862.56666666666672</v>
      </c>
      <c r="H381" s="40">
        <v>907.96666666666658</v>
      </c>
      <c r="I381" s="40">
        <v>921.23333333333323</v>
      </c>
      <c r="J381" s="40">
        <v>930.66666666666652</v>
      </c>
      <c r="K381" s="31">
        <v>911.8</v>
      </c>
      <c r="L381" s="31">
        <v>889.1</v>
      </c>
      <c r="M381" s="31">
        <v>3.9023099999999999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</v>
      </c>
      <c r="D382" s="40">
        <v>29.566666666666666</v>
      </c>
      <c r="E382" s="40">
        <v>28.633333333333333</v>
      </c>
      <c r="F382" s="40">
        <v>27.266666666666666</v>
      </c>
      <c r="G382" s="40">
        <v>26.333333333333332</v>
      </c>
      <c r="H382" s="40">
        <v>30.933333333333334</v>
      </c>
      <c r="I382" s="40">
        <v>31.866666666666664</v>
      </c>
      <c r="J382" s="40">
        <v>33.233333333333334</v>
      </c>
      <c r="K382" s="31">
        <v>30.5</v>
      </c>
      <c r="L382" s="31">
        <v>28.2</v>
      </c>
      <c r="M382" s="31">
        <v>87.566509999999994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221.9</v>
      </c>
      <c r="D383" s="40">
        <v>222.48333333333335</v>
      </c>
      <c r="E383" s="40">
        <v>218.9666666666667</v>
      </c>
      <c r="F383" s="40">
        <v>216.03333333333336</v>
      </c>
      <c r="G383" s="40">
        <v>212.51666666666671</v>
      </c>
      <c r="H383" s="40">
        <v>225.41666666666669</v>
      </c>
      <c r="I383" s="40">
        <v>228.93333333333334</v>
      </c>
      <c r="J383" s="40">
        <v>231.86666666666667</v>
      </c>
      <c r="K383" s="31">
        <v>226</v>
      </c>
      <c r="L383" s="31">
        <v>219.55</v>
      </c>
      <c r="M383" s="31">
        <v>21.174130000000002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582.54999999999995</v>
      </c>
      <c r="D384" s="40">
        <v>582.4</v>
      </c>
      <c r="E384" s="40">
        <v>579.5</v>
      </c>
      <c r="F384" s="40">
        <v>576.45000000000005</v>
      </c>
      <c r="G384" s="40">
        <v>573.55000000000007</v>
      </c>
      <c r="H384" s="40">
        <v>585.44999999999993</v>
      </c>
      <c r="I384" s="40">
        <v>588.3499999999998</v>
      </c>
      <c r="J384" s="40">
        <v>591.39999999999986</v>
      </c>
      <c r="K384" s="31">
        <v>585.29999999999995</v>
      </c>
      <c r="L384" s="31">
        <v>579.35</v>
      </c>
      <c r="M384" s="31">
        <v>0.55910000000000004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279.2</v>
      </c>
      <c r="D385" s="40">
        <v>279.8</v>
      </c>
      <c r="E385" s="40">
        <v>277.60000000000002</v>
      </c>
      <c r="F385" s="40">
        <v>276</v>
      </c>
      <c r="G385" s="40">
        <v>273.8</v>
      </c>
      <c r="H385" s="40">
        <v>281.40000000000003</v>
      </c>
      <c r="I385" s="40">
        <v>283.59999999999997</v>
      </c>
      <c r="J385" s="40">
        <v>285.20000000000005</v>
      </c>
      <c r="K385" s="31">
        <v>282</v>
      </c>
      <c r="L385" s="31">
        <v>278.2</v>
      </c>
      <c r="M385" s="31">
        <v>4.9920200000000001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74.900000000000006</v>
      </c>
      <c r="D386" s="40">
        <v>75.2</v>
      </c>
      <c r="E386" s="40">
        <v>74.100000000000009</v>
      </c>
      <c r="F386" s="40">
        <v>73.300000000000011</v>
      </c>
      <c r="G386" s="40">
        <v>72.200000000000017</v>
      </c>
      <c r="H386" s="40">
        <v>76</v>
      </c>
      <c r="I386" s="40">
        <v>77.099999999999994</v>
      </c>
      <c r="J386" s="40">
        <v>77.899999999999991</v>
      </c>
      <c r="K386" s="31">
        <v>76.3</v>
      </c>
      <c r="L386" s="31">
        <v>74.400000000000006</v>
      </c>
      <c r="M386" s="31">
        <v>14.81828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2130.0500000000002</v>
      </c>
      <c r="D387" s="40">
        <v>2137.0166666666669</v>
      </c>
      <c r="E387" s="40">
        <v>2095.0333333333338</v>
      </c>
      <c r="F387" s="40">
        <v>2060.0166666666669</v>
      </c>
      <c r="G387" s="40">
        <v>2018.0333333333338</v>
      </c>
      <c r="H387" s="40">
        <v>2172.0333333333338</v>
      </c>
      <c r="I387" s="40">
        <v>2214.0166666666664</v>
      </c>
      <c r="J387" s="40">
        <v>2249.0333333333338</v>
      </c>
      <c r="K387" s="31">
        <v>2179</v>
      </c>
      <c r="L387" s="31">
        <v>2102</v>
      </c>
      <c r="M387" s="31">
        <v>0.24207999999999999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416.4</v>
      </c>
      <c r="D388" s="40">
        <v>418.59999999999997</v>
      </c>
      <c r="E388" s="40">
        <v>412.04999999999995</v>
      </c>
      <c r="F388" s="40">
        <v>407.7</v>
      </c>
      <c r="G388" s="40">
        <v>401.15</v>
      </c>
      <c r="H388" s="40">
        <v>422.94999999999993</v>
      </c>
      <c r="I388" s="40">
        <v>429.5</v>
      </c>
      <c r="J388" s="40">
        <v>433.84999999999991</v>
      </c>
      <c r="K388" s="31">
        <v>425.15</v>
      </c>
      <c r="L388" s="31">
        <v>414.25</v>
      </c>
      <c r="M388" s="31">
        <v>4.69712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144.25</v>
      </c>
      <c r="D389" s="40">
        <v>145.16666666666666</v>
      </c>
      <c r="E389" s="40">
        <v>142.58333333333331</v>
      </c>
      <c r="F389" s="40">
        <v>140.91666666666666</v>
      </c>
      <c r="G389" s="40">
        <v>138.33333333333331</v>
      </c>
      <c r="H389" s="40">
        <v>146.83333333333331</v>
      </c>
      <c r="I389" s="40">
        <v>149.41666666666663</v>
      </c>
      <c r="J389" s="40">
        <v>151.08333333333331</v>
      </c>
      <c r="K389" s="31">
        <v>147.75</v>
      </c>
      <c r="L389" s="31">
        <v>143.5</v>
      </c>
      <c r="M389" s="31">
        <v>6.4500999999999999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1204.2</v>
      </c>
      <c r="D390" s="40">
        <v>1209.8666666666668</v>
      </c>
      <c r="E390" s="40">
        <v>1194.3333333333335</v>
      </c>
      <c r="F390" s="40">
        <v>1184.4666666666667</v>
      </c>
      <c r="G390" s="40">
        <v>1168.9333333333334</v>
      </c>
      <c r="H390" s="40">
        <v>1219.7333333333336</v>
      </c>
      <c r="I390" s="40">
        <v>1235.2666666666669</v>
      </c>
      <c r="J390" s="40">
        <v>1245.1333333333337</v>
      </c>
      <c r="K390" s="31">
        <v>1225.4000000000001</v>
      </c>
      <c r="L390" s="31">
        <v>1200</v>
      </c>
      <c r="M390" s="31">
        <v>2.7582499999999999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2388.5</v>
      </c>
      <c r="D391" s="40">
        <v>2362</v>
      </c>
      <c r="E391" s="40">
        <v>2329</v>
      </c>
      <c r="F391" s="40">
        <v>2269.5</v>
      </c>
      <c r="G391" s="40">
        <v>2236.5</v>
      </c>
      <c r="H391" s="40">
        <v>2421.5</v>
      </c>
      <c r="I391" s="40">
        <v>2454.5</v>
      </c>
      <c r="J391" s="40">
        <v>2514</v>
      </c>
      <c r="K391" s="31">
        <v>2395</v>
      </c>
      <c r="L391" s="31">
        <v>2302.5</v>
      </c>
      <c r="M391" s="31">
        <v>141.51629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127.2</v>
      </c>
      <c r="D392" s="40">
        <v>128.33333333333334</v>
      </c>
      <c r="E392" s="40">
        <v>124.86666666666667</v>
      </c>
      <c r="F392" s="40">
        <v>122.53333333333333</v>
      </c>
      <c r="G392" s="40">
        <v>119.06666666666666</v>
      </c>
      <c r="H392" s="40">
        <v>130.66666666666669</v>
      </c>
      <c r="I392" s="40">
        <v>134.13333333333333</v>
      </c>
      <c r="J392" s="40">
        <v>136.4666666666667</v>
      </c>
      <c r="K392" s="31">
        <v>131.80000000000001</v>
      </c>
      <c r="L392" s="31">
        <v>126</v>
      </c>
      <c r="M392" s="31">
        <v>0.66351000000000004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1415.55</v>
      </c>
      <c r="D393" s="40">
        <v>1414.5166666666667</v>
      </c>
      <c r="E393" s="40">
        <v>1389.0333333333333</v>
      </c>
      <c r="F393" s="40">
        <v>1362.5166666666667</v>
      </c>
      <c r="G393" s="40">
        <v>1337.0333333333333</v>
      </c>
      <c r="H393" s="40">
        <v>1441.0333333333333</v>
      </c>
      <c r="I393" s="40">
        <v>1466.5166666666664</v>
      </c>
      <c r="J393" s="40">
        <v>1493.0333333333333</v>
      </c>
      <c r="K393" s="31">
        <v>1440</v>
      </c>
      <c r="L393" s="31">
        <v>1388</v>
      </c>
      <c r="M393" s="31">
        <v>1.69234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1997.35</v>
      </c>
      <c r="D394" s="40">
        <v>2001.1000000000001</v>
      </c>
      <c r="E394" s="40">
        <v>1977.5000000000002</v>
      </c>
      <c r="F394" s="40">
        <v>1957.65</v>
      </c>
      <c r="G394" s="40">
        <v>1934.0500000000002</v>
      </c>
      <c r="H394" s="40">
        <v>2020.9500000000003</v>
      </c>
      <c r="I394" s="40">
        <v>2044.5500000000002</v>
      </c>
      <c r="J394" s="40">
        <v>2064.4000000000005</v>
      </c>
      <c r="K394" s="31">
        <v>2024.7</v>
      </c>
      <c r="L394" s="31">
        <v>1981.25</v>
      </c>
      <c r="M394" s="31">
        <v>2.4083399999999999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1108.3499999999999</v>
      </c>
      <c r="D395" s="40">
        <v>1114.4833333333333</v>
      </c>
      <c r="E395" s="40">
        <v>1093.9666666666667</v>
      </c>
      <c r="F395" s="40">
        <v>1079.5833333333333</v>
      </c>
      <c r="G395" s="40">
        <v>1059.0666666666666</v>
      </c>
      <c r="H395" s="40">
        <v>1128.8666666666668</v>
      </c>
      <c r="I395" s="40">
        <v>1149.3833333333337</v>
      </c>
      <c r="J395" s="40">
        <v>1163.7666666666669</v>
      </c>
      <c r="K395" s="31">
        <v>1135</v>
      </c>
      <c r="L395" s="31">
        <v>1100.0999999999999</v>
      </c>
      <c r="M395" s="31">
        <v>13.478719999999999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1244.1500000000001</v>
      </c>
      <c r="D396" s="40">
        <v>1241.2666666666667</v>
      </c>
      <c r="E396" s="40">
        <v>1228.8833333333332</v>
      </c>
      <c r="F396" s="40">
        <v>1213.6166666666666</v>
      </c>
      <c r="G396" s="40">
        <v>1201.2333333333331</v>
      </c>
      <c r="H396" s="40">
        <v>1256.5333333333333</v>
      </c>
      <c r="I396" s="40">
        <v>1268.916666666667</v>
      </c>
      <c r="J396" s="40">
        <v>1284.1833333333334</v>
      </c>
      <c r="K396" s="31">
        <v>1253.6500000000001</v>
      </c>
      <c r="L396" s="31">
        <v>1226</v>
      </c>
      <c r="M396" s="31">
        <v>12.95336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480.05</v>
      </c>
      <c r="D397" s="40">
        <v>482.2</v>
      </c>
      <c r="E397" s="40">
        <v>475.9</v>
      </c>
      <c r="F397" s="40">
        <v>471.75</v>
      </c>
      <c r="G397" s="40">
        <v>465.45</v>
      </c>
      <c r="H397" s="40">
        <v>486.34999999999997</v>
      </c>
      <c r="I397" s="40">
        <v>492.65000000000003</v>
      </c>
      <c r="J397" s="40">
        <v>496.79999999999995</v>
      </c>
      <c r="K397" s="31">
        <v>488.5</v>
      </c>
      <c r="L397" s="31">
        <v>478.05</v>
      </c>
      <c r="M397" s="31">
        <v>1.27332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26.95</v>
      </c>
      <c r="D398" s="40">
        <v>26.983333333333331</v>
      </c>
      <c r="E398" s="40">
        <v>26.816666666666663</v>
      </c>
      <c r="F398" s="40">
        <v>26.683333333333334</v>
      </c>
      <c r="G398" s="40">
        <v>26.516666666666666</v>
      </c>
      <c r="H398" s="40">
        <v>27.11666666666666</v>
      </c>
      <c r="I398" s="40">
        <v>27.283333333333324</v>
      </c>
      <c r="J398" s="40">
        <v>27.416666666666657</v>
      </c>
      <c r="K398" s="31">
        <v>27.15</v>
      </c>
      <c r="L398" s="31">
        <v>26.85</v>
      </c>
      <c r="M398" s="31">
        <v>13.161160000000001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3229.7</v>
      </c>
      <c r="D399" s="40">
        <v>3219.2166666666667</v>
      </c>
      <c r="E399" s="40">
        <v>3175.4333333333334</v>
      </c>
      <c r="F399" s="40">
        <v>3121.1666666666665</v>
      </c>
      <c r="G399" s="40">
        <v>3077.3833333333332</v>
      </c>
      <c r="H399" s="40">
        <v>3273.4833333333336</v>
      </c>
      <c r="I399" s="40">
        <v>3317.2666666666673</v>
      </c>
      <c r="J399" s="40">
        <v>3371.5333333333338</v>
      </c>
      <c r="K399" s="31">
        <v>3263</v>
      </c>
      <c r="L399" s="31">
        <v>3164.95</v>
      </c>
      <c r="M399" s="31">
        <v>0.60863999999999996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10341.450000000001</v>
      </c>
      <c r="D400" s="40">
        <v>10267.816666666668</v>
      </c>
      <c r="E400" s="40">
        <v>10155.633333333335</v>
      </c>
      <c r="F400" s="40">
        <v>9969.8166666666675</v>
      </c>
      <c r="G400" s="40">
        <v>9857.633333333335</v>
      </c>
      <c r="H400" s="40">
        <v>10453.633333333335</v>
      </c>
      <c r="I400" s="40">
        <v>10565.816666666666</v>
      </c>
      <c r="J400" s="40">
        <v>10751.633333333335</v>
      </c>
      <c r="K400" s="31">
        <v>10380</v>
      </c>
      <c r="L400" s="31">
        <v>10082</v>
      </c>
      <c r="M400" s="31">
        <v>3.1120899999999998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8401.0499999999993</v>
      </c>
      <c r="D401" s="40">
        <v>8576.0166666666664</v>
      </c>
      <c r="E401" s="40">
        <v>8125.0333333333328</v>
      </c>
      <c r="F401" s="40">
        <v>7849.0166666666664</v>
      </c>
      <c r="G401" s="40">
        <v>7398.0333333333328</v>
      </c>
      <c r="H401" s="40">
        <v>8852.0333333333328</v>
      </c>
      <c r="I401" s="40">
        <v>9303.0166666666664</v>
      </c>
      <c r="J401" s="40">
        <v>9579.0333333333328</v>
      </c>
      <c r="K401" s="31">
        <v>9027</v>
      </c>
      <c r="L401" s="31">
        <v>8300</v>
      </c>
      <c r="M401" s="31">
        <v>0.65925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7405.85</v>
      </c>
      <c r="D402" s="40">
        <v>7407.55</v>
      </c>
      <c r="E402" s="40">
        <v>7224.35</v>
      </c>
      <c r="F402" s="40">
        <v>7042.85</v>
      </c>
      <c r="G402" s="40">
        <v>6859.6500000000005</v>
      </c>
      <c r="H402" s="40">
        <v>7589.05</v>
      </c>
      <c r="I402" s="40">
        <v>7772.2499999999991</v>
      </c>
      <c r="J402" s="40">
        <v>7953.75</v>
      </c>
      <c r="K402" s="31">
        <v>7590.75</v>
      </c>
      <c r="L402" s="31">
        <v>7226.05</v>
      </c>
      <c r="M402" s="31">
        <v>0.28638000000000002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120.25</v>
      </c>
      <c r="D403" s="40">
        <v>120.2</v>
      </c>
      <c r="E403" s="40">
        <v>117.7</v>
      </c>
      <c r="F403" s="40">
        <v>115.15</v>
      </c>
      <c r="G403" s="40">
        <v>112.65</v>
      </c>
      <c r="H403" s="40">
        <v>122.75</v>
      </c>
      <c r="I403" s="40">
        <v>125.25</v>
      </c>
      <c r="J403" s="40">
        <v>127.8</v>
      </c>
      <c r="K403" s="31">
        <v>122.7</v>
      </c>
      <c r="L403" s="31">
        <v>117.65</v>
      </c>
      <c r="M403" s="31">
        <v>10.57953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233.3</v>
      </c>
      <c r="D404" s="40">
        <v>234.66666666666666</v>
      </c>
      <c r="E404" s="40">
        <v>230.93333333333331</v>
      </c>
      <c r="F404" s="40">
        <v>228.56666666666666</v>
      </c>
      <c r="G404" s="40">
        <v>224.83333333333331</v>
      </c>
      <c r="H404" s="40">
        <v>237.0333333333333</v>
      </c>
      <c r="I404" s="40">
        <v>240.76666666666665</v>
      </c>
      <c r="J404" s="40">
        <v>243.1333333333333</v>
      </c>
      <c r="K404" s="31">
        <v>238.4</v>
      </c>
      <c r="L404" s="31">
        <v>232.3</v>
      </c>
      <c r="M404" s="31">
        <v>7.4997100000000003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304.89999999999998</v>
      </c>
      <c r="D405" s="40">
        <v>306.04999999999995</v>
      </c>
      <c r="E405" s="40">
        <v>302.64999999999992</v>
      </c>
      <c r="F405" s="40">
        <v>300.39999999999998</v>
      </c>
      <c r="G405" s="40">
        <v>296.99999999999994</v>
      </c>
      <c r="H405" s="40">
        <v>308.2999999999999</v>
      </c>
      <c r="I405" s="40">
        <v>311.7</v>
      </c>
      <c r="J405" s="40">
        <v>313.94999999999987</v>
      </c>
      <c r="K405" s="31">
        <v>309.45</v>
      </c>
      <c r="L405" s="31">
        <v>303.8</v>
      </c>
      <c r="M405" s="31">
        <v>0.74104000000000003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2306.8000000000002</v>
      </c>
      <c r="D406" s="40">
        <v>2322</v>
      </c>
      <c r="E406" s="40">
        <v>2274</v>
      </c>
      <c r="F406" s="40">
        <v>2241.1999999999998</v>
      </c>
      <c r="G406" s="40">
        <v>2193.1999999999998</v>
      </c>
      <c r="H406" s="40">
        <v>2354.8000000000002</v>
      </c>
      <c r="I406" s="40">
        <v>2402.8000000000002</v>
      </c>
      <c r="J406" s="40">
        <v>2435.6000000000004</v>
      </c>
      <c r="K406" s="31">
        <v>2370</v>
      </c>
      <c r="L406" s="31">
        <v>2289.1999999999998</v>
      </c>
      <c r="M406" s="31">
        <v>0.19295999999999999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588.95000000000005</v>
      </c>
      <c r="D407" s="40">
        <v>594.98333333333335</v>
      </c>
      <c r="E407" s="40">
        <v>580.9666666666667</v>
      </c>
      <c r="F407" s="40">
        <v>572.98333333333335</v>
      </c>
      <c r="G407" s="40">
        <v>558.9666666666667</v>
      </c>
      <c r="H407" s="40">
        <v>602.9666666666667</v>
      </c>
      <c r="I407" s="40">
        <v>616.98333333333335</v>
      </c>
      <c r="J407" s="40">
        <v>624.9666666666667</v>
      </c>
      <c r="K407" s="31">
        <v>609</v>
      </c>
      <c r="L407" s="31">
        <v>587</v>
      </c>
      <c r="M407" s="31">
        <v>7.5803799999999999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105.55</v>
      </c>
      <c r="D408" s="40">
        <v>105.71666666666665</v>
      </c>
      <c r="E408" s="40">
        <v>104.98333333333331</v>
      </c>
      <c r="F408" s="40">
        <v>104.41666666666666</v>
      </c>
      <c r="G408" s="40">
        <v>103.68333333333331</v>
      </c>
      <c r="H408" s="40">
        <v>106.2833333333333</v>
      </c>
      <c r="I408" s="40">
        <v>107.01666666666665</v>
      </c>
      <c r="J408" s="40">
        <v>107.5833333333333</v>
      </c>
      <c r="K408" s="31">
        <v>106.45</v>
      </c>
      <c r="L408" s="31">
        <v>105.15</v>
      </c>
      <c r="M408" s="31">
        <v>7.50122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245</v>
      </c>
      <c r="D409" s="40">
        <v>246.13333333333333</v>
      </c>
      <c r="E409" s="40">
        <v>242.86666666666665</v>
      </c>
      <c r="F409" s="40">
        <v>240.73333333333332</v>
      </c>
      <c r="G409" s="40">
        <v>237.46666666666664</v>
      </c>
      <c r="H409" s="40">
        <v>248.26666666666665</v>
      </c>
      <c r="I409" s="40">
        <v>251.5333333333333</v>
      </c>
      <c r="J409" s="40">
        <v>253.66666666666666</v>
      </c>
      <c r="K409" s="31">
        <v>249.4</v>
      </c>
      <c r="L409" s="31">
        <v>244</v>
      </c>
      <c r="M409" s="31">
        <v>6.2589199999999998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30440.799999999999</v>
      </c>
      <c r="D410" s="40">
        <v>30331.233333333334</v>
      </c>
      <c r="E410" s="40">
        <v>30071.666666666668</v>
      </c>
      <c r="F410" s="40">
        <v>29702.533333333333</v>
      </c>
      <c r="G410" s="40">
        <v>29442.966666666667</v>
      </c>
      <c r="H410" s="40">
        <v>30700.366666666669</v>
      </c>
      <c r="I410" s="40">
        <v>30959.933333333334</v>
      </c>
      <c r="J410" s="40">
        <v>31329.066666666669</v>
      </c>
      <c r="K410" s="31">
        <v>30590.799999999999</v>
      </c>
      <c r="L410" s="31">
        <v>29962.1</v>
      </c>
      <c r="M410" s="31">
        <v>0.81599999999999995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2412.75</v>
      </c>
      <c r="D411" s="40">
        <v>2331.5833333333335</v>
      </c>
      <c r="E411" s="40">
        <v>2181.166666666667</v>
      </c>
      <c r="F411" s="40">
        <v>1949.5833333333335</v>
      </c>
      <c r="G411" s="40">
        <v>1799.166666666667</v>
      </c>
      <c r="H411" s="40">
        <v>2563.166666666667</v>
      </c>
      <c r="I411" s="40">
        <v>2713.5833333333339</v>
      </c>
      <c r="J411" s="40">
        <v>2945.166666666667</v>
      </c>
      <c r="K411" s="31">
        <v>2482</v>
      </c>
      <c r="L411" s="31">
        <v>2100</v>
      </c>
      <c r="M411" s="31">
        <v>5.4495800000000001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1350.05</v>
      </c>
      <c r="D412" s="40">
        <v>1357.2499999999998</v>
      </c>
      <c r="E412" s="40">
        <v>1325.8999999999996</v>
      </c>
      <c r="F412" s="40">
        <v>1301.7499999999998</v>
      </c>
      <c r="G412" s="40">
        <v>1270.3999999999996</v>
      </c>
      <c r="H412" s="40">
        <v>1381.3999999999996</v>
      </c>
      <c r="I412" s="40">
        <v>1412.7499999999995</v>
      </c>
      <c r="J412" s="40">
        <v>1436.8999999999996</v>
      </c>
      <c r="K412" s="31">
        <v>1388.6</v>
      </c>
      <c r="L412" s="31">
        <v>1333.1</v>
      </c>
      <c r="M412" s="31">
        <v>16.02525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2267.4</v>
      </c>
      <c r="D413" s="40">
        <v>2274.5333333333333</v>
      </c>
      <c r="E413" s="40">
        <v>2243.0666666666666</v>
      </c>
      <c r="F413" s="40">
        <v>2218.7333333333331</v>
      </c>
      <c r="G413" s="40">
        <v>2187.2666666666664</v>
      </c>
      <c r="H413" s="40">
        <v>2298.8666666666668</v>
      </c>
      <c r="I413" s="40">
        <v>2330.333333333333</v>
      </c>
      <c r="J413" s="40">
        <v>2354.666666666667</v>
      </c>
      <c r="K413" s="31">
        <v>2306</v>
      </c>
      <c r="L413" s="31">
        <v>2250.1999999999998</v>
      </c>
      <c r="M413" s="31">
        <v>2.1169600000000002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769.45</v>
      </c>
      <c r="D414" s="40">
        <v>756.94999999999993</v>
      </c>
      <c r="E414" s="40">
        <v>735.89999999999986</v>
      </c>
      <c r="F414" s="40">
        <v>702.34999999999991</v>
      </c>
      <c r="G414" s="40">
        <v>681.29999999999984</v>
      </c>
      <c r="H414" s="40">
        <v>790.49999999999989</v>
      </c>
      <c r="I414" s="40">
        <v>811.54999999999984</v>
      </c>
      <c r="J414" s="40">
        <v>845.09999999999991</v>
      </c>
      <c r="K414" s="31">
        <v>778</v>
      </c>
      <c r="L414" s="31">
        <v>723.4</v>
      </c>
      <c r="M414" s="31">
        <v>11.417120000000001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1768.4</v>
      </c>
      <c r="D415" s="40">
        <v>1772.2166666666665</v>
      </c>
      <c r="E415" s="40">
        <v>1746.1833333333329</v>
      </c>
      <c r="F415" s="40">
        <v>1723.9666666666665</v>
      </c>
      <c r="G415" s="40">
        <v>1697.9333333333329</v>
      </c>
      <c r="H415" s="40">
        <v>1794.4333333333329</v>
      </c>
      <c r="I415" s="40">
        <v>1820.4666666666662</v>
      </c>
      <c r="J415" s="40">
        <v>1842.6833333333329</v>
      </c>
      <c r="K415" s="31">
        <v>1798.25</v>
      </c>
      <c r="L415" s="31">
        <v>1750</v>
      </c>
      <c r="M415" s="31">
        <v>0.58520000000000005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1652</v>
      </c>
      <c r="D416" s="40">
        <v>1651</v>
      </c>
      <c r="E416" s="40">
        <v>1621</v>
      </c>
      <c r="F416" s="40">
        <v>1590</v>
      </c>
      <c r="G416" s="40">
        <v>1560</v>
      </c>
      <c r="H416" s="40">
        <v>1682</v>
      </c>
      <c r="I416" s="40">
        <v>1712</v>
      </c>
      <c r="J416" s="40">
        <v>1743</v>
      </c>
      <c r="K416" s="31">
        <v>1681</v>
      </c>
      <c r="L416" s="31">
        <v>1620</v>
      </c>
      <c r="M416" s="31">
        <v>0.56076999999999999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855.85</v>
      </c>
      <c r="D417" s="40">
        <v>851.88333333333333</v>
      </c>
      <c r="E417" s="40">
        <v>842.86666666666667</v>
      </c>
      <c r="F417" s="40">
        <v>829.88333333333333</v>
      </c>
      <c r="G417" s="40">
        <v>820.86666666666667</v>
      </c>
      <c r="H417" s="40">
        <v>864.86666666666667</v>
      </c>
      <c r="I417" s="40">
        <v>873.88333333333333</v>
      </c>
      <c r="J417" s="40">
        <v>886.86666666666667</v>
      </c>
      <c r="K417" s="31">
        <v>860.9</v>
      </c>
      <c r="L417" s="31">
        <v>838.9</v>
      </c>
      <c r="M417" s="31">
        <v>3.1570100000000001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635.85</v>
      </c>
      <c r="D418" s="40">
        <v>638.48333333333335</v>
      </c>
      <c r="E418" s="40">
        <v>626.36666666666667</v>
      </c>
      <c r="F418" s="40">
        <v>616.88333333333333</v>
      </c>
      <c r="G418" s="40">
        <v>604.76666666666665</v>
      </c>
      <c r="H418" s="40">
        <v>647.9666666666667</v>
      </c>
      <c r="I418" s="40">
        <v>660.08333333333348</v>
      </c>
      <c r="J418" s="40">
        <v>669.56666666666672</v>
      </c>
      <c r="K418" s="31">
        <v>650.6</v>
      </c>
      <c r="L418" s="31">
        <v>629</v>
      </c>
      <c r="M418" s="31">
        <v>0.26352999999999999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71.55</v>
      </c>
      <c r="D419" s="40">
        <v>71.683333333333337</v>
      </c>
      <c r="E419" s="40">
        <v>70.366666666666674</v>
      </c>
      <c r="F419" s="40">
        <v>69.183333333333337</v>
      </c>
      <c r="G419" s="40">
        <v>67.866666666666674</v>
      </c>
      <c r="H419" s="40">
        <v>72.866666666666674</v>
      </c>
      <c r="I419" s="40">
        <v>74.183333333333337</v>
      </c>
      <c r="J419" s="40">
        <v>75.366666666666674</v>
      </c>
      <c r="K419" s="31">
        <v>73</v>
      </c>
      <c r="L419" s="31">
        <v>70.5</v>
      </c>
      <c r="M419" s="31">
        <v>88.616039999999998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107.2</v>
      </c>
      <c r="D420" s="40">
        <v>107.5</v>
      </c>
      <c r="E420" s="40">
        <v>106.7</v>
      </c>
      <c r="F420" s="40">
        <v>106.2</v>
      </c>
      <c r="G420" s="40">
        <v>105.4</v>
      </c>
      <c r="H420" s="40">
        <v>108</v>
      </c>
      <c r="I420" s="40">
        <v>108.80000000000001</v>
      </c>
      <c r="J420" s="40">
        <v>109.3</v>
      </c>
      <c r="K420" s="31">
        <v>108.3</v>
      </c>
      <c r="L420" s="31">
        <v>107</v>
      </c>
      <c r="M420" s="31">
        <v>1.42994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431.4</v>
      </c>
      <c r="D421" s="40">
        <v>431.3</v>
      </c>
      <c r="E421" s="40">
        <v>428.3</v>
      </c>
      <c r="F421" s="40">
        <v>425.2</v>
      </c>
      <c r="G421" s="40">
        <v>422.2</v>
      </c>
      <c r="H421" s="40">
        <v>434.40000000000003</v>
      </c>
      <c r="I421" s="40">
        <v>437.40000000000003</v>
      </c>
      <c r="J421" s="40">
        <v>440.50000000000006</v>
      </c>
      <c r="K421" s="31">
        <v>434.3</v>
      </c>
      <c r="L421" s="31">
        <v>428.2</v>
      </c>
      <c r="M421" s="31">
        <v>142.33624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122.45</v>
      </c>
      <c r="D422" s="40">
        <v>122.38333333333333</v>
      </c>
      <c r="E422" s="40">
        <v>119.76666666666665</v>
      </c>
      <c r="F422" s="40">
        <v>117.08333333333333</v>
      </c>
      <c r="G422" s="40">
        <v>114.46666666666665</v>
      </c>
      <c r="H422" s="40">
        <v>125.06666666666665</v>
      </c>
      <c r="I422" s="40">
        <v>127.68333333333332</v>
      </c>
      <c r="J422" s="40">
        <v>130.36666666666665</v>
      </c>
      <c r="K422" s="31">
        <v>125</v>
      </c>
      <c r="L422" s="31">
        <v>119.7</v>
      </c>
      <c r="M422" s="31">
        <v>454.53134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325.14999999999998</v>
      </c>
      <c r="D423" s="40">
        <v>326.23333333333335</v>
      </c>
      <c r="E423" s="40">
        <v>317.36666666666667</v>
      </c>
      <c r="F423" s="40">
        <v>309.58333333333331</v>
      </c>
      <c r="G423" s="40">
        <v>300.71666666666664</v>
      </c>
      <c r="H423" s="40">
        <v>334.01666666666671</v>
      </c>
      <c r="I423" s="40">
        <v>342.88333333333338</v>
      </c>
      <c r="J423" s="40">
        <v>350.66666666666674</v>
      </c>
      <c r="K423" s="31">
        <v>335.1</v>
      </c>
      <c r="L423" s="31">
        <v>318.45</v>
      </c>
      <c r="M423" s="31">
        <v>16.329039999999999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273.85000000000002</v>
      </c>
      <c r="D424" s="40">
        <v>271.31666666666666</v>
      </c>
      <c r="E424" s="40">
        <v>265.68333333333334</v>
      </c>
      <c r="F424" s="40">
        <v>257.51666666666665</v>
      </c>
      <c r="G424" s="40">
        <v>251.88333333333333</v>
      </c>
      <c r="H424" s="40">
        <v>279.48333333333335</v>
      </c>
      <c r="I424" s="40">
        <v>285.11666666666667</v>
      </c>
      <c r="J424" s="40">
        <v>293.28333333333336</v>
      </c>
      <c r="K424" s="31">
        <v>276.95</v>
      </c>
      <c r="L424" s="31">
        <v>263.14999999999998</v>
      </c>
      <c r="M424" s="31">
        <v>8.7084499999999991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613.29999999999995</v>
      </c>
      <c r="D425" s="40">
        <v>614.04999999999995</v>
      </c>
      <c r="E425" s="40">
        <v>608.79999999999995</v>
      </c>
      <c r="F425" s="40">
        <v>604.29999999999995</v>
      </c>
      <c r="G425" s="40">
        <v>599.04999999999995</v>
      </c>
      <c r="H425" s="40">
        <v>618.54999999999995</v>
      </c>
      <c r="I425" s="40">
        <v>623.79999999999995</v>
      </c>
      <c r="J425" s="40">
        <v>628.29999999999995</v>
      </c>
      <c r="K425" s="31">
        <v>619.29999999999995</v>
      </c>
      <c r="L425" s="31">
        <v>609.54999999999995</v>
      </c>
      <c r="M425" s="31">
        <v>2.4817900000000002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661.5</v>
      </c>
      <c r="D426" s="40">
        <v>663.73333333333335</v>
      </c>
      <c r="E426" s="40">
        <v>656.51666666666665</v>
      </c>
      <c r="F426" s="40">
        <v>651.5333333333333</v>
      </c>
      <c r="G426" s="40">
        <v>644.31666666666661</v>
      </c>
      <c r="H426" s="40">
        <v>668.7166666666667</v>
      </c>
      <c r="I426" s="40">
        <v>675.93333333333339</v>
      </c>
      <c r="J426" s="40">
        <v>680.91666666666674</v>
      </c>
      <c r="K426" s="31">
        <v>670.95</v>
      </c>
      <c r="L426" s="31">
        <v>658.75</v>
      </c>
      <c r="M426" s="31">
        <v>2.7668400000000002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419.65</v>
      </c>
      <c r="D427" s="40">
        <v>422.2</v>
      </c>
      <c r="E427" s="40">
        <v>415.45</v>
      </c>
      <c r="F427" s="40">
        <v>411.25</v>
      </c>
      <c r="G427" s="40">
        <v>404.5</v>
      </c>
      <c r="H427" s="40">
        <v>426.4</v>
      </c>
      <c r="I427" s="40">
        <v>433.15</v>
      </c>
      <c r="J427" s="40">
        <v>437.34999999999997</v>
      </c>
      <c r="K427" s="31">
        <v>428.95</v>
      </c>
      <c r="L427" s="31">
        <v>418</v>
      </c>
      <c r="M427" s="31">
        <v>4.1985299999999999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299.8</v>
      </c>
      <c r="D428" s="40">
        <v>301.43333333333334</v>
      </c>
      <c r="E428" s="40">
        <v>296.36666666666667</v>
      </c>
      <c r="F428" s="40">
        <v>292.93333333333334</v>
      </c>
      <c r="G428" s="40">
        <v>287.86666666666667</v>
      </c>
      <c r="H428" s="40">
        <v>304.86666666666667</v>
      </c>
      <c r="I428" s="40">
        <v>309.93333333333339</v>
      </c>
      <c r="J428" s="40">
        <v>313.36666666666667</v>
      </c>
      <c r="K428" s="31">
        <v>306.5</v>
      </c>
      <c r="L428" s="31">
        <v>298</v>
      </c>
      <c r="M428" s="31">
        <v>8.0821199999999997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789.4</v>
      </c>
      <c r="D429" s="40">
        <v>790.19999999999993</v>
      </c>
      <c r="E429" s="40">
        <v>783.19999999999982</v>
      </c>
      <c r="F429" s="40">
        <v>776.99999999999989</v>
      </c>
      <c r="G429" s="40">
        <v>769.99999999999977</v>
      </c>
      <c r="H429" s="40">
        <v>796.39999999999986</v>
      </c>
      <c r="I429" s="40">
        <v>803.40000000000009</v>
      </c>
      <c r="J429" s="40">
        <v>809.59999999999991</v>
      </c>
      <c r="K429" s="31">
        <v>797.2</v>
      </c>
      <c r="L429" s="31">
        <v>784</v>
      </c>
      <c r="M429" s="31">
        <v>28.607299999999999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490.6</v>
      </c>
      <c r="D430" s="40">
        <v>495.53333333333336</v>
      </c>
      <c r="E430" s="40">
        <v>483.26666666666671</v>
      </c>
      <c r="F430" s="40">
        <v>475.93333333333334</v>
      </c>
      <c r="G430" s="40">
        <v>463.66666666666669</v>
      </c>
      <c r="H430" s="40">
        <v>502.86666666666673</v>
      </c>
      <c r="I430" s="40">
        <v>515.13333333333344</v>
      </c>
      <c r="J430" s="40">
        <v>522.4666666666667</v>
      </c>
      <c r="K430" s="31">
        <v>507.8</v>
      </c>
      <c r="L430" s="31">
        <v>488.2</v>
      </c>
      <c r="M430" s="31">
        <v>26.872019999999999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3570.7</v>
      </c>
      <c r="D431" s="40">
        <v>3570.6666666666665</v>
      </c>
      <c r="E431" s="40">
        <v>3540.0333333333328</v>
      </c>
      <c r="F431" s="40">
        <v>3509.3666666666663</v>
      </c>
      <c r="G431" s="40">
        <v>3478.7333333333327</v>
      </c>
      <c r="H431" s="40">
        <v>3601.333333333333</v>
      </c>
      <c r="I431" s="40">
        <v>3631.9666666666672</v>
      </c>
      <c r="J431" s="40">
        <v>3662.6333333333332</v>
      </c>
      <c r="K431" s="31">
        <v>3601.3</v>
      </c>
      <c r="L431" s="31">
        <v>3540</v>
      </c>
      <c r="M431" s="31">
        <v>4.607E-2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2551.5500000000002</v>
      </c>
      <c r="D432" s="40">
        <v>2558.3666666666663</v>
      </c>
      <c r="E432" s="40">
        <v>2524.3833333333328</v>
      </c>
      <c r="F432" s="40">
        <v>2497.2166666666662</v>
      </c>
      <c r="G432" s="40">
        <v>2463.2333333333327</v>
      </c>
      <c r="H432" s="40">
        <v>2585.5333333333328</v>
      </c>
      <c r="I432" s="40">
        <v>2619.5166666666664</v>
      </c>
      <c r="J432" s="40">
        <v>2646.6833333333329</v>
      </c>
      <c r="K432" s="31">
        <v>2592.35</v>
      </c>
      <c r="L432" s="31">
        <v>2531.1999999999998</v>
      </c>
      <c r="M432" s="31">
        <v>0.19245999999999999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795.3</v>
      </c>
      <c r="D433" s="40">
        <v>796.51666666666654</v>
      </c>
      <c r="E433" s="40">
        <v>788.6333333333331</v>
      </c>
      <c r="F433" s="40">
        <v>781.96666666666658</v>
      </c>
      <c r="G433" s="40">
        <v>774.08333333333314</v>
      </c>
      <c r="H433" s="40">
        <v>803.18333333333305</v>
      </c>
      <c r="I433" s="40">
        <v>811.06666666666649</v>
      </c>
      <c r="J433" s="40">
        <v>817.73333333333301</v>
      </c>
      <c r="K433" s="31">
        <v>804.4</v>
      </c>
      <c r="L433" s="31">
        <v>789.85</v>
      </c>
      <c r="M433" s="31">
        <v>0.92225000000000001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376.95</v>
      </c>
      <c r="D434" s="40">
        <v>380.58333333333331</v>
      </c>
      <c r="E434" s="40">
        <v>371.56666666666661</v>
      </c>
      <c r="F434" s="40">
        <v>366.18333333333328</v>
      </c>
      <c r="G434" s="40">
        <v>357.16666666666657</v>
      </c>
      <c r="H434" s="40">
        <v>385.96666666666664</v>
      </c>
      <c r="I434" s="40">
        <v>394.98333333333341</v>
      </c>
      <c r="J434" s="40">
        <v>400.36666666666667</v>
      </c>
      <c r="K434" s="31">
        <v>389.6</v>
      </c>
      <c r="L434" s="31">
        <v>375.2</v>
      </c>
      <c r="M434" s="31">
        <v>21.14517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320.75</v>
      </c>
      <c r="D435" s="40">
        <v>322.41666666666669</v>
      </c>
      <c r="E435" s="40">
        <v>317.13333333333338</v>
      </c>
      <c r="F435" s="40">
        <v>313.51666666666671</v>
      </c>
      <c r="G435" s="40">
        <v>308.23333333333341</v>
      </c>
      <c r="H435" s="40">
        <v>326.03333333333336</v>
      </c>
      <c r="I435" s="40">
        <v>331.31666666666666</v>
      </c>
      <c r="J435" s="40">
        <v>334.93333333333334</v>
      </c>
      <c r="K435" s="31">
        <v>327.7</v>
      </c>
      <c r="L435" s="31">
        <v>318.8</v>
      </c>
      <c r="M435" s="31">
        <v>1.2587299999999999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2154.5500000000002</v>
      </c>
      <c r="D436" s="40">
        <v>2156.3833333333332</v>
      </c>
      <c r="E436" s="40">
        <v>2133.7666666666664</v>
      </c>
      <c r="F436" s="40">
        <v>2112.9833333333331</v>
      </c>
      <c r="G436" s="40">
        <v>2090.3666666666663</v>
      </c>
      <c r="H436" s="40">
        <v>2177.1666666666665</v>
      </c>
      <c r="I436" s="40">
        <v>2199.7833333333333</v>
      </c>
      <c r="J436" s="40">
        <v>2220.5666666666666</v>
      </c>
      <c r="K436" s="31">
        <v>2179</v>
      </c>
      <c r="L436" s="31">
        <v>2135.6</v>
      </c>
      <c r="M436" s="31">
        <v>0.71379999999999999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675.7</v>
      </c>
      <c r="D437" s="40">
        <v>674.81666666666672</v>
      </c>
      <c r="E437" s="40">
        <v>661.78333333333342</v>
      </c>
      <c r="F437" s="40">
        <v>647.86666666666667</v>
      </c>
      <c r="G437" s="40">
        <v>634.83333333333337</v>
      </c>
      <c r="H437" s="40">
        <v>688.73333333333346</v>
      </c>
      <c r="I437" s="40">
        <v>701.76666666666677</v>
      </c>
      <c r="J437" s="40">
        <v>715.68333333333351</v>
      </c>
      <c r="K437" s="31">
        <v>687.85</v>
      </c>
      <c r="L437" s="31">
        <v>660.9</v>
      </c>
      <c r="M437" s="31">
        <v>0.15087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524.20000000000005</v>
      </c>
      <c r="D438" s="40">
        <v>525.05000000000007</v>
      </c>
      <c r="E438" s="40">
        <v>518.15000000000009</v>
      </c>
      <c r="F438" s="40">
        <v>512.1</v>
      </c>
      <c r="G438" s="40">
        <v>505.20000000000005</v>
      </c>
      <c r="H438" s="40">
        <v>531.10000000000014</v>
      </c>
      <c r="I438" s="40">
        <v>538</v>
      </c>
      <c r="J438" s="40">
        <v>544.05000000000018</v>
      </c>
      <c r="K438" s="31">
        <v>531.95000000000005</v>
      </c>
      <c r="L438" s="31">
        <v>519</v>
      </c>
      <c r="M438" s="31">
        <v>2.4871099999999999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6.15</v>
      </c>
      <c r="D439" s="40">
        <v>6.166666666666667</v>
      </c>
      <c r="E439" s="40">
        <v>6.0333333333333341</v>
      </c>
      <c r="F439" s="40">
        <v>5.916666666666667</v>
      </c>
      <c r="G439" s="40">
        <v>5.7833333333333341</v>
      </c>
      <c r="H439" s="40">
        <v>6.2833333333333341</v>
      </c>
      <c r="I439" s="40">
        <v>6.416666666666667</v>
      </c>
      <c r="J439" s="40">
        <v>6.5333333333333341</v>
      </c>
      <c r="K439" s="31">
        <v>6.3</v>
      </c>
      <c r="L439" s="31">
        <v>6.05</v>
      </c>
      <c r="M439" s="31">
        <v>235.31283999999999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132.69999999999999</v>
      </c>
      <c r="D440" s="40">
        <v>133.53333333333333</v>
      </c>
      <c r="E440" s="40">
        <v>131.16666666666666</v>
      </c>
      <c r="F440" s="40">
        <v>129.63333333333333</v>
      </c>
      <c r="G440" s="40">
        <v>127.26666666666665</v>
      </c>
      <c r="H440" s="40">
        <v>135.06666666666666</v>
      </c>
      <c r="I440" s="40">
        <v>137.43333333333334</v>
      </c>
      <c r="J440" s="40">
        <v>138.96666666666667</v>
      </c>
      <c r="K440" s="31">
        <v>135.9</v>
      </c>
      <c r="L440" s="31">
        <v>132</v>
      </c>
      <c r="M440" s="31">
        <v>1.2089700000000001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967.4</v>
      </c>
      <c r="D441" s="40">
        <v>968.4666666666667</v>
      </c>
      <c r="E441" s="40">
        <v>958.93333333333339</v>
      </c>
      <c r="F441" s="40">
        <v>950.4666666666667</v>
      </c>
      <c r="G441" s="40">
        <v>940.93333333333339</v>
      </c>
      <c r="H441" s="40">
        <v>976.93333333333339</v>
      </c>
      <c r="I441" s="40">
        <v>986.4666666666667</v>
      </c>
      <c r="J441" s="40">
        <v>994.93333333333339</v>
      </c>
      <c r="K441" s="31">
        <v>978</v>
      </c>
      <c r="L441" s="31">
        <v>960</v>
      </c>
      <c r="M441" s="31">
        <v>0.40589999999999998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629.6</v>
      </c>
      <c r="D442" s="40">
        <v>630.6</v>
      </c>
      <c r="E442" s="40">
        <v>622.20000000000005</v>
      </c>
      <c r="F442" s="40">
        <v>614.80000000000007</v>
      </c>
      <c r="G442" s="40">
        <v>606.40000000000009</v>
      </c>
      <c r="H442" s="40">
        <v>638</v>
      </c>
      <c r="I442" s="40">
        <v>646.39999999999986</v>
      </c>
      <c r="J442" s="40">
        <v>653.79999999999995</v>
      </c>
      <c r="K442" s="31">
        <v>639</v>
      </c>
      <c r="L442" s="31">
        <v>623.20000000000005</v>
      </c>
      <c r="M442" s="31">
        <v>4.2431000000000001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1456.95</v>
      </c>
      <c r="D443" s="40">
        <v>1464</v>
      </c>
      <c r="E443" s="40">
        <v>1433</v>
      </c>
      <c r="F443" s="40">
        <v>1409.05</v>
      </c>
      <c r="G443" s="40">
        <v>1378.05</v>
      </c>
      <c r="H443" s="40">
        <v>1487.95</v>
      </c>
      <c r="I443" s="40">
        <v>1518.95</v>
      </c>
      <c r="J443" s="40">
        <v>1542.9</v>
      </c>
      <c r="K443" s="31">
        <v>1495</v>
      </c>
      <c r="L443" s="31">
        <v>1440.05</v>
      </c>
      <c r="M443" s="31">
        <v>0.58067999999999997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677.1</v>
      </c>
      <c r="D444" s="40">
        <v>666.69999999999993</v>
      </c>
      <c r="E444" s="40">
        <v>647.39999999999986</v>
      </c>
      <c r="F444" s="40">
        <v>617.69999999999993</v>
      </c>
      <c r="G444" s="40">
        <v>598.39999999999986</v>
      </c>
      <c r="H444" s="40">
        <v>696.39999999999986</v>
      </c>
      <c r="I444" s="40">
        <v>715.69999999999982</v>
      </c>
      <c r="J444" s="40">
        <v>745.39999999999986</v>
      </c>
      <c r="K444" s="31">
        <v>686</v>
      </c>
      <c r="L444" s="31">
        <v>637</v>
      </c>
      <c r="M444" s="31">
        <v>4.7000999999999999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8731.1</v>
      </c>
      <c r="D445" s="40">
        <v>8781.0333333333328</v>
      </c>
      <c r="E445" s="40">
        <v>8662.0666666666657</v>
      </c>
      <c r="F445" s="40">
        <v>8593.0333333333328</v>
      </c>
      <c r="G445" s="40">
        <v>8474.0666666666657</v>
      </c>
      <c r="H445" s="40">
        <v>8850.0666666666657</v>
      </c>
      <c r="I445" s="40">
        <v>8969.0333333333328</v>
      </c>
      <c r="J445" s="40">
        <v>9038.0666666666657</v>
      </c>
      <c r="K445" s="31">
        <v>8900</v>
      </c>
      <c r="L445" s="31">
        <v>8712</v>
      </c>
      <c r="M445" s="31">
        <v>6.4070000000000002E-2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36.25</v>
      </c>
      <c r="D446" s="40">
        <v>36.333333333333336</v>
      </c>
      <c r="E446" s="40">
        <v>35.716666666666669</v>
      </c>
      <c r="F446" s="40">
        <v>35.18333333333333</v>
      </c>
      <c r="G446" s="40">
        <v>34.566666666666663</v>
      </c>
      <c r="H446" s="40">
        <v>36.866666666666674</v>
      </c>
      <c r="I446" s="40">
        <v>37.483333333333334</v>
      </c>
      <c r="J446" s="40">
        <v>38.01666666666668</v>
      </c>
      <c r="K446" s="31">
        <v>36.950000000000003</v>
      </c>
      <c r="L446" s="31">
        <v>35.799999999999997</v>
      </c>
      <c r="M446" s="31">
        <v>89.377160000000003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540.4</v>
      </c>
      <c r="D447" s="40">
        <v>538.55000000000007</v>
      </c>
      <c r="E447" s="40">
        <v>531.35000000000014</v>
      </c>
      <c r="F447" s="40">
        <v>522.30000000000007</v>
      </c>
      <c r="G447" s="40">
        <v>515.10000000000014</v>
      </c>
      <c r="H447" s="40">
        <v>547.60000000000014</v>
      </c>
      <c r="I447" s="40">
        <v>554.80000000000018</v>
      </c>
      <c r="J447" s="40">
        <v>563.85000000000014</v>
      </c>
      <c r="K447" s="31">
        <v>545.75</v>
      </c>
      <c r="L447" s="31">
        <v>529.5</v>
      </c>
      <c r="M447" s="31">
        <v>22.657050000000002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910.3</v>
      </c>
      <c r="D448" s="40">
        <v>915.1</v>
      </c>
      <c r="E448" s="40">
        <v>900.2</v>
      </c>
      <c r="F448" s="40">
        <v>890.1</v>
      </c>
      <c r="G448" s="40">
        <v>875.2</v>
      </c>
      <c r="H448" s="40">
        <v>925.2</v>
      </c>
      <c r="I448" s="40">
        <v>940.09999999999991</v>
      </c>
      <c r="J448" s="40">
        <v>950.2</v>
      </c>
      <c r="K448" s="31">
        <v>930</v>
      </c>
      <c r="L448" s="31">
        <v>905</v>
      </c>
      <c r="M448" s="31">
        <v>0.39173999999999998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18872.849999999999</v>
      </c>
      <c r="D449" s="40">
        <v>18809.033333333333</v>
      </c>
      <c r="E449" s="40">
        <v>18689.066666666666</v>
      </c>
      <c r="F449" s="40">
        <v>18505.283333333333</v>
      </c>
      <c r="G449" s="40">
        <v>18385.316666666666</v>
      </c>
      <c r="H449" s="40">
        <v>18992.816666666666</v>
      </c>
      <c r="I449" s="40">
        <v>19112.783333333333</v>
      </c>
      <c r="J449" s="40">
        <v>19296.566666666666</v>
      </c>
      <c r="K449" s="31">
        <v>18929</v>
      </c>
      <c r="L449" s="31">
        <v>18625.25</v>
      </c>
      <c r="M449" s="31">
        <v>1.061E-2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841</v>
      </c>
      <c r="D450" s="40">
        <v>843.30000000000007</v>
      </c>
      <c r="E450" s="40">
        <v>832.70000000000016</v>
      </c>
      <c r="F450" s="40">
        <v>824.40000000000009</v>
      </c>
      <c r="G450" s="40">
        <v>813.80000000000018</v>
      </c>
      <c r="H450" s="40">
        <v>851.60000000000014</v>
      </c>
      <c r="I450" s="40">
        <v>862.2</v>
      </c>
      <c r="J450" s="40">
        <v>870.50000000000011</v>
      </c>
      <c r="K450" s="31">
        <v>853.9</v>
      </c>
      <c r="L450" s="31">
        <v>835</v>
      </c>
      <c r="M450" s="31">
        <v>15.324920000000001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207.6</v>
      </c>
      <c r="D451" s="40">
        <v>208.41666666666666</v>
      </c>
      <c r="E451" s="40">
        <v>205.58333333333331</v>
      </c>
      <c r="F451" s="40">
        <v>203.56666666666666</v>
      </c>
      <c r="G451" s="40">
        <v>200.73333333333332</v>
      </c>
      <c r="H451" s="40">
        <v>210.43333333333331</v>
      </c>
      <c r="I451" s="40">
        <v>213.26666666666662</v>
      </c>
      <c r="J451" s="40">
        <v>215.2833333333333</v>
      </c>
      <c r="K451" s="31">
        <v>211.25</v>
      </c>
      <c r="L451" s="31">
        <v>206.4</v>
      </c>
      <c r="M451" s="31">
        <v>17.605350000000001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1367.95</v>
      </c>
      <c r="D452" s="40">
        <v>1375.4666666666665</v>
      </c>
      <c r="E452" s="40">
        <v>1355.9333333333329</v>
      </c>
      <c r="F452" s="40">
        <v>1343.9166666666665</v>
      </c>
      <c r="G452" s="40">
        <v>1324.383333333333</v>
      </c>
      <c r="H452" s="40">
        <v>1387.4833333333329</v>
      </c>
      <c r="I452" s="40">
        <v>1407.0166666666662</v>
      </c>
      <c r="J452" s="40">
        <v>1419.0333333333328</v>
      </c>
      <c r="K452" s="31">
        <v>1395</v>
      </c>
      <c r="L452" s="31">
        <v>1363.45</v>
      </c>
      <c r="M452" s="31">
        <v>1.8993500000000001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3842.05</v>
      </c>
      <c r="D453" s="40">
        <v>3834.5</v>
      </c>
      <c r="E453" s="40">
        <v>3812.1</v>
      </c>
      <c r="F453" s="40">
        <v>3782.15</v>
      </c>
      <c r="G453" s="40">
        <v>3759.75</v>
      </c>
      <c r="H453" s="40">
        <v>3864.45</v>
      </c>
      <c r="I453" s="40">
        <v>3886.8499999999995</v>
      </c>
      <c r="J453" s="40">
        <v>3916.7999999999997</v>
      </c>
      <c r="K453" s="31">
        <v>3856.9</v>
      </c>
      <c r="L453" s="31">
        <v>3804.55</v>
      </c>
      <c r="M453" s="31">
        <v>17.468119999999999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869.85</v>
      </c>
      <c r="D454" s="40">
        <v>868.51666666666677</v>
      </c>
      <c r="E454" s="40">
        <v>863.48333333333358</v>
      </c>
      <c r="F454" s="40">
        <v>857.11666666666679</v>
      </c>
      <c r="G454" s="40">
        <v>852.0833333333336</v>
      </c>
      <c r="H454" s="40">
        <v>874.88333333333355</v>
      </c>
      <c r="I454" s="40">
        <v>879.91666666666663</v>
      </c>
      <c r="J454" s="40">
        <v>886.28333333333353</v>
      </c>
      <c r="K454" s="31">
        <v>873.55</v>
      </c>
      <c r="L454" s="31">
        <v>862.15</v>
      </c>
      <c r="M454" s="31">
        <v>10.75187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4886</v>
      </c>
      <c r="D455" s="40">
        <v>4904.3</v>
      </c>
      <c r="E455" s="40">
        <v>4838.6000000000004</v>
      </c>
      <c r="F455" s="40">
        <v>4791.2</v>
      </c>
      <c r="G455" s="40">
        <v>4725.5</v>
      </c>
      <c r="H455" s="40">
        <v>4951.7000000000007</v>
      </c>
      <c r="I455" s="40">
        <v>5017.3999999999996</v>
      </c>
      <c r="J455" s="40">
        <v>5064.8000000000011</v>
      </c>
      <c r="K455" s="31">
        <v>4970</v>
      </c>
      <c r="L455" s="31">
        <v>4856.8999999999996</v>
      </c>
      <c r="M455" s="31">
        <v>1.2750699999999999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1267.25</v>
      </c>
      <c r="D456" s="40">
        <v>1271.75</v>
      </c>
      <c r="E456" s="40">
        <v>1253.5</v>
      </c>
      <c r="F456" s="40">
        <v>1239.75</v>
      </c>
      <c r="G456" s="40">
        <v>1221.5</v>
      </c>
      <c r="H456" s="40">
        <v>1285.5</v>
      </c>
      <c r="I456" s="40">
        <v>1303.75</v>
      </c>
      <c r="J456" s="40">
        <v>1317.5</v>
      </c>
      <c r="K456" s="31">
        <v>1290</v>
      </c>
      <c r="L456" s="31">
        <v>1258</v>
      </c>
      <c r="M456" s="31">
        <v>0.55606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140.25</v>
      </c>
      <c r="D457" s="40">
        <v>140.68333333333331</v>
      </c>
      <c r="E457" s="40">
        <v>139.16666666666663</v>
      </c>
      <c r="F457" s="40">
        <v>138.08333333333331</v>
      </c>
      <c r="G457" s="40">
        <v>136.56666666666663</v>
      </c>
      <c r="H457" s="40">
        <v>141.76666666666662</v>
      </c>
      <c r="I457" s="40">
        <v>143.28333333333333</v>
      </c>
      <c r="J457" s="40">
        <v>144.36666666666662</v>
      </c>
      <c r="K457" s="31">
        <v>142.19999999999999</v>
      </c>
      <c r="L457" s="31">
        <v>139.6</v>
      </c>
      <c r="M457" s="31">
        <v>19.06972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295.55</v>
      </c>
      <c r="D458" s="40">
        <v>294.66666666666669</v>
      </c>
      <c r="E458" s="40">
        <v>292.88333333333338</v>
      </c>
      <c r="F458" s="40">
        <v>290.2166666666667</v>
      </c>
      <c r="G458" s="40">
        <v>288.43333333333339</v>
      </c>
      <c r="H458" s="40">
        <v>297.33333333333337</v>
      </c>
      <c r="I458" s="40">
        <v>299.11666666666667</v>
      </c>
      <c r="J458" s="40">
        <v>301.78333333333336</v>
      </c>
      <c r="K458" s="31">
        <v>296.45</v>
      </c>
      <c r="L458" s="31">
        <v>292</v>
      </c>
      <c r="M458" s="31">
        <v>165.94135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133.85</v>
      </c>
      <c r="D459" s="40">
        <v>134.18333333333331</v>
      </c>
      <c r="E459" s="40">
        <v>132.91666666666663</v>
      </c>
      <c r="F459" s="40">
        <v>131.98333333333332</v>
      </c>
      <c r="G459" s="40">
        <v>130.71666666666664</v>
      </c>
      <c r="H459" s="40">
        <v>135.11666666666662</v>
      </c>
      <c r="I459" s="40">
        <v>136.38333333333333</v>
      </c>
      <c r="J459" s="40">
        <v>137.31666666666661</v>
      </c>
      <c r="K459" s="31">
        <v>135.44999999999999</v>
      </c>
      <c r="L459" s="31">
        <v>133.25</v>
      </c>
      <c r="M459" s="31">
        <v>190.00628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1443.65</v>
      </c>
      <c r="D460" s="40">
        <v>1437.6833333333334</v>
      </c>
      <c r="E460" s="40">
        <v>1422.4166666666667</v>
      </c>
      <c r="F460" s="40">
        <v>1401.1833333333334</v>
      </c>
      <c r="G460" s="40">
        <v>1385.9166666666667</v>
      </c>
      <c r="H460" s="40">
        <v>1458.9166666666667</v>
      </c>
      <c r="I460" s="40">
        <v>1474.1833333333332</v>
      </c>
      <c r="J460" s="40">
        <v>1495.4166666666667</v>
      </c>
      <c r="K460" s="31">
        <v>1452.95</v>
      </c>
      <c r="L460" s="31">
        <v>1416.45</v>
      </c>
      <c r="M460" s="31">
        <v>84.523820000000001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4251.3999999999996</v>
      </c>
      <c r="D461" s="40">
        <v>4227.1333333333323</v>
      </c>
      <c r="E461" s="40">
        <v>4124.3166666666648</v>
      </c>
      <c r="F461" s="40">
        <v>3997.2333333333327</v>
      </c>
      <c r="G461" s="40">
        <v>3894.4166666666652</v>
      </c>
      <c r="H461" s="40">
        <v>4354.2166666666644</v>
      </c>
      <c r="I461" s="40">
        <v>4457.0333333333319</v>
      </c>
      <c r="J461" s="40">
        <v>4584.1166666666641</v>
      </c>
      <c r="K461" s="31">
        <v>4329.95</v>
      </c>
      <c r="L461" s="31">
        <v>4100.05</v>
      </c>
      <c r="M461" s="31">
        <v>0.25083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1441.95</v>
      </c>
      <c r="D462" s="40">
        <v>1438.9166666666667</v>
      </c>
      <c r="E462" s="40">
        <v>1428.1333333333334</v>
      </c>
      <c r="F462" s="40">
        <v>1414.3166666666666</v>
      </c>
      <c r="G462" s="40">
        <v>1403.5333333333333</v>
      </c>
      <c r="H462" s="40">
        <v>1452.7333333333336</v>
      </c>
      <c r="I462" s="40">
        <v>1463.5166666666669</v>
      </c>
      <c r="J462" s="40">
        <v>1477.3333333333337</v>
      </c>
      <c r="K462" s="31">
        <v>1449.7</v>
      </c>
      <c r="L462" s="31">
        <v>1425.1</v>
      </c>
      <c r="M462" s="31">
        <v>19.195900000000002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160.75</v>
      </c>
      <c r="D463" s="40">
        <v>160.45000000000002</v>
      </c>
      <c r="E463" s="40">
        <v>158.90000000000003</v>
      </c>
      <c r="F463" s="40">
        <v>157.05000000000001</v>
      </c>
      <c r="G463" s="40">
        <v>155.50000000000003</v>
      </c>
      <c r="H463" s="40">
        <v>162.30000000000004</v>
      </c>
      <c r="I463" s="40">
        <v>163.85000000000005</v>
      </c>
      <c r="J463" s="40">
        <v>165.70000000000005</v>
      </c>
      <c r="K463" s="31">
        <v>162</v>
      </c>
      <c r="L463" s="31">
        <v>158.6</v>
      </c>
      <c r="M463" s="31">
        <v>6.4720700000000004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1046.7</v>
      </c>
      <c r="D464" s="40">
        <v>1040.5666666666666</v>
      </c>
      <c r="E464" s="40">
        <v>1032.1333333333332</v>
      </c>
      <c r="F464" s="40">
        <v>1017.5666666666666</v>
      </c>
      <c r="G464" s="40">
        <v>1009.1333333333332</v>
      </c>
      <c r="H464" s="40">
        <v>1055.1333333333332</v>
      </c>
      <c r="I464" s="40">
        <v>1063.5666666666666</v>
      </c>
      <c r="J464" s="40">
        <v>1078.1333333333332</v>
      </c>
      <c r="K464" s="31">
        <v>1049</v>
      </c>
      <c r="L464" s="31">
        <v>1026</v>
      </c>
      <c r="M464" s="31">
        <v>2.9811999999999999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1432.35</v>
      </c>
      <c r="D465" s="40">
        <v>1418.1166666666668</v>
      </c>
      <c r="E465" s="40">
        <v>1395.2333333333336</v>
      </c>
      <c r="F465" s="40">
        <v>1358.1166666666668</v>
      </c>
      <c r="G465" s="40">
        <v>1335.2333333333336</v>
      </c>
      <c r="H465" s="40">
        <v>1455.2333333333336</v>
      </c>
      <c r="I465" s="40">
        <v>1478.1166666666668</v>
      </c>
      <c r="J465" s="40">
        <v>1515.2333333333336</v>
      </c>
      <c r="K465" s="31">
        <v>1441</v>
      </c>
      <c r="L465" s="31">
        <v>1381</v>
      </c>
      <c r="M465" s="31">
        <v>0.79146000000000005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1258.8</v>
      </c>
      <c r="D466" s="40">
        <v>1271.95</v>
      </c>
      <c r="E466" s="40">
        <v>1239.7</v>
      </c>
      <c r="F466" s="40">
        <v>1220.5999999999999</v>
      </c>
      <c r="G466" s="40">
        <v>1188.3499999999999</v>
      </c>
      <c r="H466" s="40">
        <v>1291.0500000000002</v>
      </c>
      <c r="I466" s="40">
        <v>1323.3000000000002</v>
      </c>
      <c r="J466" s="40">
        <v>1342.4000000000003</v>
      </c>
      <c r="K466" s="31">
        <v>1304.2</v>
      </c>
      <c r="L466" s="31">
        <v>1252.8499999999999</v>
      </c>
      <c r="M466" s="31">
        <v>1.04928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1651</v>
      </c>
      <c r="D467" s="40">
        <v>1656.2333333333333</v>
      </c>
      <c r="E467" s="40">
        <v>1635.9666666666667</v>
      </c>
      <c r="F467" s="40">
        <v>1620.9333333333334</v>
      </c>
      <c r="G467" s="40">
        <v>1600.6666666666667</v>
      </c>
      <c r="H467" s="40">
        <v>1671.2666666666667</v>
      </c>
      <c r="I467" s="40">
        <v>1691.5333333333335</v>
      </c>
      <c r="J467" s="40">
        <v>1706.5666666666666</v>
      </c>
      <c r="K467" s="31">
        <v>1676.5</v>
      </c>
      <c r="L467" s="31">
        <v>1641.2</v>
      </c>
      <c r="M467" s="31">
        <v>0.20766999999999999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2019.3</v>
      </c>
      <c r="D468" s="40">
        <v>2004.5999999999997</v>
      </c>
      <c r="E468" s="40">
        <v>1984.7999999999993</v>
      </c>
      <c r="F468" s="40">
        <v>1950.2999999999995</v>
      </c>
      <c r="G468" s="40">
        <v>1930.4999999999991</v>
      </c>
      <c r="H468" s="40">
        <v>2039.0999999999995</v>
      </c>
      <c r="I468" s="40">
        <v>2058.9</v>
      </c>
      <c r="J468" s="40">
        <v>2093.3999999999996</v>
      </c>
      <c r="K468" s="31">
        <v>2024.4</v>
      </c>
      <c r="L468" s="31">
        <v>1970.1</v>
      </c>
      <c r="M468" s="31">
        <v>15.48784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3189.65</v>
      </c>
      <c r="D469" s="40">
        <v>3185.5166666666664</v>
      </c>
      <c r="E469" s="40">
        <v>3144.1333333333328</v>
      </c>
      <c r="F469" s="40">
        <v>3098.6166666666663</v>
      </c>
      <c r="G469" s="40">
        <v>3057.2333333333327</v>
      </c>
      <c r="H469" s="40">
        <v>3231.0333333333328</v>
      </c>
      <c r="I469" s="40">
        <v>3272.4166666666661</v>
      </c>
      <c r="J469" s="40">
        <v>3317.9333333333329</v>
      </c>
      <c r="K469" s="31">
        <v>3226.9</v>
      </c>
      <c r="L469" s="31">
        <v>3140</v>
      </c>
      <c r="M469" s="31">
        <v>2.2158899999999999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486.25</v>
      </c>
      <c r="D470" s="40">
        <v>486.86666666666662</v>
      </c>
      <c r="E470" s="40">
        <v>483.28333333333325</v>
      </c>
      <c r="F470" s="40">
        <v>480.31666666666661</v>
      </c>
      <c r="G470" s="40">
        <v>476.73333333333323</v>
      </c>
      <c r="H470" s="40">
        <v>489.83333333333326</v>
      </c>
      <c r="I470" s="40">
        <v>493.41666666666663</v>
      </c>
      <c r="J470" s="40">
        <v>496.38333333333327</v>
      </c>
      <c r="K470" s="31">
        <v>490.45</v>
      </c>
      <c r="L470" s="31">
        <v>483.9</v>
      </c>
      <c r="M470" s="31">
        <v>5.1555499999999999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995.7</v>
      </c>
      <c r="D471" s="40">
        <v>999.16666666666663</v>
      </c>
      <c r="E471" s="40">
        <v>980.68333333333328</v>
      </c>
      <c r="F471" s="40">
        <v>965.66666666666663</v>
      </c>
      <c r="G471" s="40">
        <v>947.18333333333328</v>
      </c>
      <c r="H471" s="40">
        <v>1014.1833333333333</v>
      </c>
      <c r="I471" s="40">
        <v>1032.6666666666665</v>
      </c>
      <c r="J471" s="40">
        <v>1047.6833333333334</v>
      </c>
      <c r="K471" s="31">
        <v>1017.65</v>
      </c>
      <c r="L471" s="31">
        <v>984.15</v>
      </c>
      <c r="M471" s="31">
        <v>4.5434400000000004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23.7</v>
      </c>
      <c r="D472" s="40">
        <v>23.433333333333334</v>
      </c>
      <c r="E472" s="40">
        <v>23.166666666666668</v>
      </c>
      <c r="F472" s="40">
        <v>22.633333333333333</v>
      </c>
      <c r="G472" s="40">
        <v>22.366666666666667</v>
      </c>
      <c r="H472" s="40">
        <v>23.966666666666669</v>
      </c>
      <c r="I472" s="40">
        <v>24.233333333333334</v>
      </c>
      <c r="J472" s="40">
        <v>24.766666666666669</v>
      </c>
      <c r="K472" s="31">
        <v>23.7</v>
      </c>
      <c r="L472" s="31">
        <v>22.9</v>
      </c>
      <c r="M472" s="31">
        <v>736.96268999999995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143.30000000000001</v>
      </c>
      <c r="D473" s="40">
        <v>143.11666666666667</v>
      </c>
      <c r="E473" s="40">
        <v>138.23333333333335</v>
      </c>
      <c r="F473" s="40">
        <v>133.16666666666669</v>
      </c>
      <c r="G473" s="40">
        <v>128.28333333333336</v>
      </c>
      <c r="H473" s="40">
        <v>148.18333333333334</v>
      </c>
      <c r="I473" s="40">
        <v>153.06666666666666</v>
      </c>
      <c r="J473" s="40">
        <v>158.13333333333333</v>
      </c>
      <c r="K473" s="31">
        <v>148</v>
      </c>
      <c r="L473" s="31">
        <v>138.05000000000001</v>
      </c>
      <c r="M473" s="31">
        <v>8.7960899999999995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1335.9</v>
      </c>
      <c r="D474" s="40">
        <v>1339.3500000000001</v>
      </c>
      <c r="E474" s="40">
        <v>1321.5500000000002</v>
      </c>
      <c r="F474" s="40">
        <v>1307.2</v>
      </c>
      <c r="G474" s="40">
        <v>1289.4000000000001</v>
      </c>
      <c r="H474" s="40">
        <v>1353.7000000000003</v>
      </c>
      <c r="I474" s="40">
        <v>1371.5</v>
      </c>
      <c r="J474" s="40">
        <v>1385.8500000000004</v>
      </c>
      <c r="K474" s="31">
        <v>1357.15</v>
      </c>
      <c r="L474" s="31">
        <v>1325</v>
      </c>
      <c r="M474" s="31">
        <v>0.66810000000000003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12.85</v>
      </c>
      <c r="D475" s="40">
        <v>12.916666666666666</v>
      </c>
      <c r="E475" s="40">
        <v>12.733333333333333</v>
      </c>
      <c r="F475" s="40">
        <v>12.616666666666667</v>
      </c>
      <c r="G475" s="40">
        <v>12.433333333333334</v>
      </c>
      <c r="H475" s="40">
        <v>13.033333333333331</v>
      </c>
      <c r="I475" s="40">
        <v>13.216666666666665</v>
      </c>
      <c r="J475" s="40">
        <v>13.33333333333333</v>
      </c>
      <c r="K475" s="31">
        <v>13.1</v>
      </c>
      <c r="L475" s="31">
        <v>12.8</v>
      </c>
      <c r="M475" s="31">
        <v>30.171379999999999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489.15</v>
      </c>
      <c r="D476" s="40">
        <v>490.76666666666665</v>
      </c>
      <c r="E476" s="40">
        <v>483.38333333333333</v>
      </c>
      <c r="F476" s="40">
        <v>477.61666666666667</v>
      </c>
      <c r="G476" s="40">
        <v>470.23333333333335</v>
      </c>
      <c r="H476" s="40">
        <v>496.5333333333333</v>
      </c>
      <c r="I476" s="40">
        <v>503.91666666666663</v>
      </c>
      <c r="J476" s="40">
        <v>509.68333333333328</v>
      </c>
      <c r="K476" s="31">
        <v>498.15</v>
      </c>
      <c r="L476" s="31">
        <v>485</v>
      </c>
      <c r="M476" s="31">
        <v>1.9452400000000001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752.8</v>
      </c>
      <c r="D477" s="40">
        <v>753.30000000000007</v>
      </c>
      <c r="E477" s="40">
        <v>746.60000000000014</v>
      </c>
      <c r="F477" s="40">
        <v>740.40000000000009</v>
      </c>
      <c r="G477" s="40">
        <v>733.70000000000016</v>
      </c>
      <c r="H477" s="40">
        <v>759.50000000000011</v>
      </c>
      <c r="I477" s="40">
        <v>766.20000000000016</v>
      </c>
      <c r="J477" s="40">
        <v>772.40000000000009</v>
      </c>
      <c r="K477" s="31">
        <v>760</v>
      </c>
      <c r="L477" s="31">
        <v>747.1</v>
      </c>
      <c r="M477" s="31">
        <v>16.798310000000001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1174.7</v>
      </c>
      <c r="D478" s="40">
        <v>1178.9166666666667</v>
      </c>
      <c r="E478" s="40">
        <v>1162.7833333333335</v>
      </c>
      <c r="F478" s="40">
        <v>1150.8666666666668</v>
      </c>
      <c r="G478" s="40">
        <v>1134.7333333333336</v>
      </c>
      <c r="H478" s="40">
        <v>1190.8333333333335</v>
      </c>
      <c r="I478" s="40">
        <v>1206.9666666666667</v>
      </c>
      <c r="J478" s="40">
        <v>1218.8833333333334</v>
      </c>
      <c r="K478" s="31">
        <v>1195.05</v>
      </c>
      <c r="L478" s="31">
        <v>1167</v>
      </c>
      <c r="M478" s="31">
        <v>1.8097700000000001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156.80000000000001</v>
      </c>
      <c r="D479" s="40">
        <v>157.15</v>
      </c>
      <c r="E479" s="40">
        <v>155.05000000000001</v>
      </c>
      <c r="F479" s="40">
        <v>153.30000000000001</v>
      </c>
      <c r="G479" s="40">
        <v>151.20000000000002</v>
      </c>
      <c r="H479" s="40">
        <v>158.9</v>
      </c>
      <c r="I479" s="40">
        <v>160.99999999999997</v>
      </c>
      <c r="J479" s="40">
        <v>162.75</v>
      </c>
      <c r="K479" s="31">
        <v>159.25</v>
      </c>
      <c r="L479" s="31">
        <v>155.4</v>
      </c>
      <c r="M479" s="31">
        <v>3.1606399999999999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19.75</v>
      </c>
      <c r="D480" s="40">
        <v>19.766666666666666</v>
      </c>
      <c r="E480" s="40">
        <v>19.68333333333333</v>
      </c>
      <c r="F480" s="40">
        <v>19.616666666666664</v>
      </c>
      <c r="G480" s="40">
        <v>19.533333333333328</v>
      </c>
      <c r="H480" s="40">
        <v>19.833333333333332</v>
      </c>
      <c r="I480" s="40">
        <v>19.916666666666668</v>
      </c>
      <c r="J480" s="40">
        <v>19.983333333333334</v>
      </c>
      <c r="K480" s="31">
        <v>19.850000000000001</v>
      </c>
      <c r="L480" s="31">
        <v>19.7</v>
      </c>
      <c r="M480" s="31">
        <v>23.247420000000002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7929.85</v>
      </c>
      <c r="D481" s="40">
        <v>7943.7833333333328</v>
      </c>
      <c r="E481" s="40">
        <v>7858.0666666666657</v>
      </c>
      <c r="F481" s="40">
        <v>7786.2833333333328</v>
      </c>
      <c r="G481" s="40">
        <v>7700.5666666666657</v>
      </c>
      <c r="H481" s="40">
        <v>8015.5666666666657</v>
      </c>
      <c r="I481" s="40">
        <v>8101.2833333333328</v>
      </c>
      <c r="J481" s="40">
        <v>8173.0666666666657</v>
      </c>
      <c r="K481" s="31">
        <v>8029.5</v>
      </c>
      <c r="L481" s="31">
        <v>7872</v>
      </c>
      <c r="M481" s="31">
        <v>1.98454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35.35</v>
      </c>
      <c r="D482" s="40">
        <v>35.550000000000004</v>
      </c>
      <c r="E482" s="40">
        <v>35.050000000000011</v>
      </c>
      <c r="F482" s="40">
        <v>34.750000000000007</v>
      </c>
      <c r="G482" s="40">
        <v>34.250000000000014</v>
      </c>
      <c r="H482" s="40">
        <v>35.850000000000009</v>
      </c>
      <c r="I482" s="40">
        <v>36.349999999999994</v>
      </c>
      <c r="J482" s="40">
        <v>36.650000000000006</v>
      </c>
      <c r="K482" s="31">
        <v>36.049999999999997</v>
      </c>
      <c r="L482" s="31">
        <v>35.25</v>
      </c>
      <c r="M482" s="31">
        <v>45.928100000000001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1571.7</v>
      </c>
      <c r="D483" s="40">
        <v>1576.8166666666666</v>
      </c>
      <c r="E483" s="40">
        <v>1555.9333333333332</v>
      </c>
      <c r="F483" s="40">
        <v>1540.1666666666665</v>
      </c>
      <c r="G483" s="40">
        <v>1519.2833333333331</v>
      </c>
      <c r="H483" s="40">
        <v>1592.5833333333333</v>
      </c>
      <c r="I483" s="40">
        <v>1613.4666666666665</v>
      </c>
      <c r="J483" s="40">
        <v>1629.2333333333333</v>
      </c>
      <c r="K483" s="31">
        <v>1597.7</v>
      </c>
      <c r="L483" s="31">
        <v>1561.05</v>
      </c>
      <c r="M483" s="31">
        <v>7.41655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752.95</v>
      </c>
      <c r="D484" s="40">
        <v>759.69999999999993</v>
      </c>
      <c r="E484" s="40">
        <v>742.39999999999986</v>
      </c>
      <c r="F484" s="40">
        <v>731.84999999999991</v>
      </c>
      <c r="G484" s="40">
        <v>714.54999999999984</v>
      </c>
      <c r="H484" s="40">
        <v>770.24999999999989</v>
      </c>
      <c r="I484" s="40">
        <v>787.54999999999984</v>
      </c>
      <c r="J484" s="40">
        <v>798.09999999999991</v>
      </c>
      <c r="K484" s="31">
        <v>777</v>
      </c>
      <c r="L484" s="31">
        <v>749.15</v>
      </c>
      <c r="M484" s="31">
        <v>51.972549999999998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250.1</v>
      </c>
      <c r="D485" s="40">
        <v>247.83333333333334</v>
      </c>
      <c r="E485" s="40">
        <v>243.66666666666669</v>
      </c>
      <c r="F485" s="40">
        <v>237.23333333333335</v>
      </c>
      <c r="G485" s="40">
        <v>233.06666666666669</v>
      </c>
      <c r="H485" s="40">
        <v>254.26666666666668</v>
      </c>
      <c r="I485" s="40">
        <v>258.43333333333339</v>
      </c>
      <c r="J485" s="40">
        <v>264.86666666666667</v>
      </c>
      <c r="K485" s="31">
        <v>252</v>
      </c>
      <c r="L485" s="31">
        <v>241.4</v>
      </c>
      <c r="M485" s="31">
        <v>12.14476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3595.75</v>
      </c>
      <c r="D486" s="40">
        <v>3617.9166666666665</v>
      </c>
      <c r="E486" s="40">
        <v>3530.833333333333</v>
      </c>
      <c r="F486" s="40">
        <v>3465.9166666666665</v>
      </c>
      <c r="G486" s="40">
        <v>3378.833333333333</v>
      </c>
      <c r="H486" s="40">
        <v>3682.833333333333</v>
      </c>
      <c r="I486" s="40">
        <v>3769.9166666666661</v>
      </c>
      <c r="J486" s="40">
        <v>3834.833333333333</v>
      </c>
      <c r="K486" s="31">
        <v>3705</v>
      </c>
      <c r="L486" s="31">
        <v>3553</v>
      </c>
      <c r="M486" s="31">
        <v>0.25320999999999999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486.45</v>
      </c>
      <c r="D487" s="40">
        <v>490.43333333333339</v>
      </c>
      <c r="E487" s="40">
        <v>477.36666666666679</v>
      </c>
      <c r="F487" s="40">
        <v>468.28333333333342</v>
      </c>
      <c r="G487" s="40">
        <v>455.21666666666681</v>
      </c>
      <c r="H487" s="40">
        <v>499.51666666666677</v>
      </c>
      <c r="I487" s="40">
        <v>512.58333333333337</v>
      </c>
      <c r="J487" s="40">
        <v>521.66666666666674</v>
      </c>
      <c r="K487" s="31">
        <v>503.5</v>
      </c>
      <c r="L487" s="31">
        <v>481.35</v>
      </c>
      <c r="M487" s="31">
        <v>14.81086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3368.9</v>
      </c>
      <c r="D488" s="40">
        <v>3386.2999999999997</v>
      </c>
      <c r="E488" s="40">
        <v>3345.5999999999995</v>
      </c>
      <c r="F488" s="40">
        <v>3322.2999999999997</v>
      </c>
      <c r="G488" s="40">
        <v>3281.5999999999995</v>
      </c>
      <c r="H488" s="40">
        <v>3409.5999999999995</v>
      </c>
      <c r="I488" s="40">
        <v>3450.2999999999993</v>
      </c>
      <c r="J488" s="40">
        <v>3473.5999999999995</v>
      </c>
      <c r="K488" s="31">
        <v>3427</v>
      </c>
      <c r="L488" s="31">
        <v>3363</v>
      </c>
      <c r="M488" s="31">
        <v>8.2229999999999998E-2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763.7</v>
      </c>
      <c r="D489" s="40">
        <v>758.29999999999984</v>
      </c>
      <c r="E489" s="40">
        <v>723.6999999999997</v>
      </c>
      <c r="F489" s="40">
        <v>683.69999999999982</v>
      </c>
      <c r="G489" s="40">
        <v>649.09999999999968</v>
      </c>
      <c r="H489" s="40">
        <v>798.29999999999973</v>
      </c>
      <c r="I489" s="40">
        <v>832.89999999999986</v>
      </c>
      <c r="J489" s="40">
        <v>872.89999999999975</v>
      </c>
      <c r="K489" s="31">
        <v>792.9</v>
      </c>
      <c r="L489" s="31">
        <v>718.3</v>
      </c>
      <c r="M489" s="31">
        <v>7.0292399999999997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39.1</v>
      </c>
      <c r="D490" s="40">
        <v>39.716666666666661</v>
      </c>
      <c r="E490" s="40">
        <v>38.183333333333323</v>
      </c>
      <c r="F490" s="40">
        <v>37.266666666666659</v>
      </c>
      <c r="G490" s="40">
        <v>35.73333333333332</v>
      </c>
      <c r="H490" s="40">
        <v>40.633333333333326</v>
      </c>
      <c r="I490" s="40">
        <v>42.166666666666671</v>
      </c>
      <c r="J490" s="40">
        <v>43.083333333333329</v>
      </c>
      <c r="K490" s="31">
        <v>41.25</v>
      </c>
      <c r="L490" s="31">
        <v>38.799999999999997</v>
      </c>
      <c r="M490" s="31">
        <v>100.5962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1351.25</v>
      </c>
      <c r="D491" s="40">
        <v>1358.1499999999999</v>
      </c>
      <c r="E491" s="40">
        <v>1338.0999999999997</v>
      </c>
      <c r="F491" s="40">
        <v>1324.9499999999998</v>
      </c>
      <c r="G491" s="40">
        <v>1304.8999999999996</v>
      </c>
      <c r="H491" s="40">
        <v>1371.2999999999997</v>
      </c>
      <c r="I491" s="40">
        <v>1391.35</v>
      </c>
      <c r="J491" s="40">
        <v>1404.4999999999998</v>
      </c>
      <c r="K491" s="31">
        <v>1378.2</v>
      </c>
      <c r="L491" s="31">
        <v>1345</v>
      </c>
      <c r="M491" s="31">
        <v>0.37737999999999999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1929.2</v>
      </c>
      <c r="D492" s="40">
        <v>1911.0999999999997</v>
      </c>
      <c r="E492" s="40">
        <v>1860.1999999999994</v>
      </c>
      <c r="F492" s="40">
        <v>1791.1999999999996</v>
      </c>
      <c r="G492" s="40">
        <v>1740.2999999999993</v>
      </c>
      <c r="H492" s="40">
        <v>1980.0999999999995</v>
      </c>
      <c r="I492" s="40">
        <v>2030.9999999999995</v>
      </c>
      <c r="J492" s="40">
        <v>2099.9999999999995</v>
      </c>
      <c r="K492" s="31">
        <v>1962</v>
      </c>
      <c r="L492" s="31">
        <v>1842.1</v>
      </c>
      <c r="M492" s="31">
        <v>2.10277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280.7</v>
      </c>
      <c r="D493" s="40">
        <v>281.68333333333334</v>
      </c>
      <c r="E493" s="40">
        <v>278.51666666666665</v>
      </c>
      <c r="F493" s="40">
        <v>276.33333333333331</v>
      </c>
      <c r="G493" s="40">
        <v>273.16666666666663</v>
      </c>
      <c r="H493" s="40">
        <v>283.86666666666667</v>
      </c>
      <c r="I493" s="40">
        <v>287.0333333333333</v>
      </c>
      <c r="J493" s="40">
        <v>289.2166666666667</v>
      </c>
      <c r="K493" s="31">
        <v>284.85000000000002</v>
      </c>
      <c r="L493" s="31">
        <v>279.5</v>
      </c>
      <c r="M493" s="31">
        <v>1.1663300000000001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907.75</v>
      </c>
      <c r="D494" s="40">
        <v>904.26666666666677</v>
      </c>
      <c r="E494" s="40">
        <v>894.53333333333353</v>
      </c>
      <c r="F494" s="40">
        <v>881.31666666666672</v>
      </c>
      <c r="G494" s="40">
        <v>871.58333333333348</v>
      </c>
      <c r="H494" s="40">
        <v>917.48333333333358</v>
      </c>
      <c r="I494" s="40">
        <v>927.21666666666692</v>
      </c>
      <c r="J494" s="40">
        <v>940.43333333333362</v>
      </c>
      <c r="K494" s="31">
        <v>914</v>
      </c>
      <c r="L494" s="31">
        <v>891.05</v>
      </c>
      <c r="M494" s="31">
        <v>10.600540000000001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308.3</v>
      </c>
      <c r="D495" s="40">
        <v>307.48333333333329</v>
      </c>
      <c r="E495" s="40">
        <v>303.96666666666658</v>
      </c>
      <c r="F495" s="40">
        <v>299.63333333333327</v>
      </c>
      <c r="G495" s="40">
        <v>296.11666666666656</v>
      </c>
      <c r="H495" s="40">
        <v>311.81666666666661</v>
      </c>
      <c r="I495" s="40">
        <v>315.33333333333337</v>
      </c>
      <c r="J495" s="40">
        <v>319.66666666666663</v>
      </c>
      <c r="K495" s="31">
        <v>311</v>
      </c>
      <c r="L495" s="31">
        <v>303.14999999999998</v>
      </c>
      <c r="M495" s="31">
        <v>178.93322000000001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2852.45</v>
      </c>
      <c r="D496" s="40">
        <v>2872.4833333333336</v>
      </c>
      <c r="E496" s="40">
        <v>2819.9666666666672</v>
      </c>
      <c r="F496" s="40">
        <v>2787.4833333333336</v>
      </c>
      <c r="G496" s="40">
        <v>2734.9666666666672</v>
      </c>
      <c r="H496" s="40">
        <v>2904.9666666666672</v>
      </c>
      <c r="I496" s="40">
        <v>2957.4833333333336</v>
      </c>
      <c r="J496" s="40">
        <v>2989.9666666666672</v>
      </c>
      <c r="K496" s="31">
        <v>2925</v>
      </c>
      <c r="L496" s="31">
        <v>2840</v>
      </c>
      <c r="M496" s="31">
        <v>0.56444000000000005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1868.8</v>
      </c>
      <c r="D497" s="40">
        <v>1868.7</v>
      </c>
      <c r="E497" s="40">
        <v>1850.2</v>
      </c>
      <c r="F497" s="40">
        <v>1831.6</v>
      </c>
      <c r="G497" s="40">
        <v>1813.1</v>
      </c>
      <c r="H497" s="40">
        <v>1887.3000000000002</v>
      </c>
      <c r="I497" s="40">
        <v>1905.8000000000002</v>
      </c>
      <c r="J497" s="40">
        <v>1924.4000000000003</v>
      </c>
      <c r="K497" s="31">
        <v>1887.2</v>
      </c>
      <c r="L497" s="31">
        <v>1850.1</v>
      </c>
      <c r="M497" s="31">
        <v>0.80691000000000002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7.25</v>
      </c>
      <c r="D498" s="40">
        <v>7.416666666666667</v>
      </c>
      <c r="E498" s="40">
        <v>6.7333333333333343</v>
      </c>
      <c r="F498" s="40">
        <v>6.2166666666666677</v>
      </c>
      <c r="G498" s="40">
        <v>5.533333333333335</v>
      </c>
      <c r="H498" s="40">
        <v>7.9333333333333336</v>
      </c>
      <c r="I498" s="40">
        <v>8.6166666666666654</v>
      </c>
      <c r="J498" s="40">
        <v>9.1333333333333329</v>
      </c>
      <c r="K498" s="31">
        <v>8.1</v>
      </c>
      <c r="L498" s="31">
        <v>6.9</v>
      </c>
      <c r="M498" s="31">
        <v>9642.3943299999992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1088.95</v>
      </c>
      <c r="D499" s="40">
        <v>1089.3</v>
      </c>
      <c r="E499" s="40">
        <v>1081.5999999999999</v>
      </c>
      <c r="F499" s="40">
        <v>1074.25</v>
      </c>
      <c r="G499" s="40">
        <v>1066.55</v>
      </c>
      <c r="H499" s="40">
        <v>1096.6499999999999</v>
      </c>
      <c r="I499" s="40">
        <v>1104.3500000000001</v>
      </c>
      <c r="J499" s="40">
        <v>1111.6999999999998</v>
      </c>
      <c r="K499" s="31">
        <v>1097</v>
      </c>
      <c r="L499" s="31">
        <v>1081.95</v>
      </c>
      <c r="M499" s="31">
        <v>14.42027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7003.3</v>
      </c>
      <c r="D500" s="40">
        <v>7009.3166666666666</v>
      </c>
      <c r="E500" s="40">
        <v>6973.9833333333336</v>
      </c>
      <c r="F500" s="40">
        <v>6944.666666666667</v>
      </c>
      <c r="G500" s="40">
        <v>6909.3333333333339</v>
      </c>
      <c r="H500" s="40">
        <v>7038.6333333333332</v>
      </c>
      <c r="I500" s="40">
        <v>7073.9666666666672</v>
      </c>
      <c r="J500" s="40">
        <v>7103.2833333333328</v>
      </c>
      <c r="K500" s="31">
        <v>7044.65</v>
      </c>
      <c r="L500" s="31">
        <v>6980</v>
      </c>
      <c r="M500" s="31">
        <v>6.3500000000000001E-2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117.2</v>
      </c>
      <c r="D501" s="40">
        <v>117.61666666666667</v>
      </c>
      <c r="E501" s="40">
        <v>115.98333333333335</v>
      </c>
      <c r="F501" s="40">
        <v>114.76666666666668</v>
      </c>
      <c r="G501" s="40">
        <v>113.13333333333335</v>
      </c>
      <c r="H501" s="40">
        <v>118.83333333333334</v>
      </c>
      <c r="I501" s="40">
        <v>120.46666666666667</v>
      </c>
      <c r="J501" s="40">
        <v>121.68333333333334</v>
      </c>
      <c r="K501" s="31">
        <v>119.25</v>
      </c>
      <c r="L501" s="31">
        <v>116.4</v>
      </c>
      <c r="M501" s="31">
        <v>7.5294100000000004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126.1</v>
      </c>
      <c r="D502" s="40">
        <v>127.34999999999998</v>
      </c>
      <c r="E502" s="40">
        <v>123.09999999999997</v>
      </c>
      <c r="F502" s="40">
        <v>120.09999999999998</v>
      </c>
      <c r="G502" s="40">
        <v>115.84999999999997</v>
      </c>
      <c r="H502" s="40">
        <v>130.34999999999997</v>
      </c>
      <c r="I502" s="40">
        <v>134.6</v>
      </c>
      <c r="J502" s="40">
        <v>137.59999999999997</v>
      </c>
      <c r="K502" s="31">
        <v>131.6</v>
      </c>
      <c r="L502" s="31">
        <v>124.35</v>
      </c>
      <c r="M502" s="31">
        <v>26.71547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534.04999999999995</v>
      </c>
      <c r="D503" s="40">
        <v>535.51666666666654</v>
      </c>
      <c r="E503" s="40">
        <v>528.6333333333331</v>
      </c>
      <c r="F503" s="40">
        <v>523.21666666666658</v>
      </c>
      <c r="G503" s="40">
        <v>516.33333333333314</v>
      </c>
      <c r="H503" s="40">
        <v>540.93333333333305</v>
      </c>
      <c r="I503" s="40">
        <v>547.81666666666649</v>
      </c>
      <c r="J503" s="40">
        <v>553.23333333333301</v>
      </c>
      <c r="K503" s="31">
        <v>542.4</v>
      </c>
      <c r="L503" s="31">
        <v>530.1</v>
      </c>
      <c r="M503" s="31">
        <v>0.30714999999999998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2183.9</v>
      </c>
      <c r="D504" s="40">
        <v>2181.4833333333331</v>
      </c>
      <c r="E504" s="40">
        <v>2157.9666666666662</v>
      </c>
      <c r="F504" s="40">
        <v>2132.0333333333333</v>
      </c>
      <c r="G504" s="40">
        <v>2108.5166666666664</v>
      </c>
      <c r="H504" s="40">
        <v>2207.4166666666661</v>
      </c>
      <c r="I504" s="40">
        <v>2230.9333333333334</v>
      </c>
      <c r="J504" s="40">
        <v>2256.8666666666659</v>
      </c>
      <c r="K504" s="31">
        <v>2205</v>
      </c>
      <c r="L504" s="31">
        <v>2155.5500000000002</v>
      </c>
      <c r="M504" s="31">
        <v>1.10799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655.1</v>
      </c>
      <c r="D505" s="40">
        <v>653.76666666666677</v>
      </c>
      <c r="E505" s="40">
        <v>650.83333333333348</v>
      </c>
      <c r="F505" s="40">
        <v>646.56666666666672</v>
      </c>
      <c r="G505" s="40">
        <v>643.63333333333344</v>
      </c>
      <c r="H505" s="40">
        <v>658.03333333333353</v>
      </c>
      <c r="I505" s="40">
        <v>660.9666666666667</v>
      </c>
      <c r="J505" s="40">
        <v>665.23333333333358</v>
      </c>
      <c r="K505" s="31">
        <v>656.7</v>
      </c>
      <c r="L505" s="31">
        <v>649.5</v>
      </c>
      <c r="M505" s="31">
        <v>37.749699999999997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420.85</v>
      </c>
      <c r="D506" s="40">
        <v>423.2</v>
      </c>
      <c r="E506" s="40">
        <v>416.29999999999995</v>
      </c>
      <c r="F506" s="40">
        <v>411.74999999999994</v>
      </c>
      <c r="G506" s="40">
        <v>404.84999999999991</v>
      </c>
      <c r="H506" s="40">
        <v>427.75</v>
      </c>
      <c r="I506" s="40">
        <v>434.65</v>
      </c>
      <c r="J506" s="40">
        <v>439.20000000000005</v>
      </c>
      <c r="K506" s="31">
        <v>430.1</v>
      </c>
      <c r="L506" s="31">
        <v>418.65</v>
      </c>
      <c r="M506" s="31">
        <v>4.9424700000000001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11.1</v>
      </c>
      <c r="D507" s="40">
        <v>11.133333333333335</v>
      </c>
      <c r="E507" s="40">
        <v>11.016666666666669</v>
      </c>
      <c r="F507" s="40">
        <v>10.933333333333335</v>
      </c>
      <c r="G507" s="40">
        <v>10.81666666666667</v>
      </c>
      <c r="H507" s="40">
        <v>11.216666666666669</v>
      </c>
      <c r="I507" s="40">
        <v>11.333333333333332</v>
      </c>
      <c r="J507" s="40">
        <v>11.416666666666668</v>
      </c>
      <c r="K507" s="31">
        <v>11.25</v>
      </c>
      <c r="L507" s="31">
        <v>11.05</v>
      </c>
      <c r="M507" s="31">
        <v>1114.19956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176.4</v>
      </c>
      <c r="D508" s="40">
        <v>175.79999999999998</v>
      </c>
      <c r="E508" s="40">
        <v>173.49999999999997</v>
      </c>
      <c r="F508" s="40">
        <v>170.6</v>
      </c>
      <c r="G508" s="40">
        <v>168.29999999999998</v>
      </c>
      <c r="H508" s="40">
        <v>178.69999999999996</v>
      </c>
      <c r="I508" s="40">
        <v>180.99999999999997</v>
      </c>
      <c r="J508" s="40">
        <v>183.89999999999995</v>
      </c>
      <c r="K508" s="31">
        <v>178.1</v>
      </c>
      <c r="L508" s="31">
        <v>172.9</v>
      </c>
      <c r="M508" s="31">
        <v>85.313400000000001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443.35</v>
      </c>
      <c r="D509" s="40">
        <v>445.3</v>
      </c>
      <c r="E509" s="40">
        <v>437.40000000000003</v>
      </c>
      <c r="F509" s="40">
        <v>431.45000000000005</v>
      </c>
      <c r="G509" s="40">
        <v>423.55000000000007</v>
      </c>
      <c r="H509" s="40">
        <v>451.25</v>
      </c>
      <c r="I509" s="40">
        <v>459.15</v>
      </c>
      <c r="J509" s="40">
        <v>465.09999999999997</v>
      </c>
      <c r="K509" s="31">
        <v>453.2</v>
      </c>
      <c r="L509" s="31">
        <v>439.35</v>
      </c>
      <c r="M509" s="31">
        <v>8.4315700000000007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2301.0500000000002</v>
      </c>
      <c r="D510" s="40">
        <v>2304.4</v>
      </c>
      <c r="E510" s="40">
        <v>2283.8000000000002</v>
      </c>
      <c r="F510" s="40">
        <v>2266.5500000000002</v>
      </c>
      <c r="G510" s="40">
        <v>2245.9500000000003</v>
      </c>
      <c r="H510" s="40">
        <v>2321.65</v>
      </c>
      <c r="I510" s="40">
        <v>2342.2499999999995</v>
      </c>
      <c r="J510" s="40">
        <v>2359.5</v>
      </c>
      <c r="K510" s="31">
        <v>2325</v>
      </c>
      <c r="L510" s="31">
        <v>2287.15</v>
      </c>
      <c r="M510" s="31">
        <v>0.16644999999999999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2239.9499999999998</v>
      </c>
      <c r="D511" s="40">
        <v>2232.2833333333333</v>
      </c>
      <c r="E511" s="40">
        <v>2204.1166666666668</v>
      </c>
      <c r="F511" s="40">
        <v>2168.2833333333333</v>
      </c>
      <c r="G511" s="40">
        <v>2140.1166666666668</v>
      </c>
      <c r="H511" s="40">
        <v>2268.1166666666668</v>
      </c>
      <c r="I511" s="40">
        <v>2296.2833333333338</v>
      </c>
      <c r="J511" s="40">
        <v>2332.1166666666668</v>
      </c>
      <c r="K511" s="31">
        <v>2260.4499999999998</v>
      </c>
      <c r="L511" s="31">
        <v>2196.4499999999998</v>
      </c>
      <c r="M511" s="31">
        <v>0.31561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45"/>
      <c r="B5" s="446"/>
      <c r="C5" s="445"/>
      <c r="D5" s="446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47" t="s">
        <v>589</v>
      </c>
      <c r="C7" s="446"/>
      <c r="D7" s="7">
        <f>Main!B10</f>
        <v>44445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44442</v>
      </c>
      <c r="B10" s="32">
        <v>542580</v>
      </c>
      <c r="C10" s="31" t="s">
        <v>947</v>
      </c>
      <c r="D10" s="31" t="s">
        <v>948</v>
      </c>
      <c r="E10" s="31" t="s">
        <v>598</v>
      </c>
      <c r="F10" s="90">
        <v>48000</v>
      </c>
      <c r="G10" s="32">
        <v>35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44442</v>
      </c>
      <c r="B11" s="32">
        <v>542580</v>
      </c>
      <c r="C11" s="31" t="s">
        <v>947</v>
      </c>
      <c r="D11" s="31" t="s">
        <v>949</v>
      </c>
      <c r="E11" s="31" t="s">
        <v>599</v>
      </c>
      <c r="F11" s="90">
        <v>48000</v>
      </c>
      <c r="G11" s="32">
        <v>35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44442</v>
      </c>
      <c r="B12" s="32">
        <v>539544</v>
      </c>
      <c r="C12" s="31" t="s">
        <v>950</v>
      </c>
      <c r="D12" s="31" t="s">
        <v>951</v>
      </c>
      <c r="E12" s="31" t="s">
        <v>599</v>
      </c>
      <c r="F12" s="90">
        <v>20000</v>
      </c>
      <c r="G12" s="32">
        <v>3.39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44442</v>
      </c>
      <c r="B13" s="32">
        <v>539773</v>
      </c>
      <c r="C13" s="31" t="s">
        <v>870</v>
      </c>
      <c r="D13" s="31" t="s">
        <v>952</v>
      </c>
      <c r="E13" s="31" t="s">
        <v>599</v>
      </c>
      <c r="F13" s="90">
        <v>295608</v>
      </c>
      <c r="G13" s="32">
        <v>2.38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44442</v>
      </c>
      <c r="B14" s="32">
        <v>540361</v>
      </c>
      <c r="C14" s="31" t="s">
        <v>915</v>
      </c>
      <c r="D14" s="31" t="s">
        <v>917</v>
      </c>
      <c r="E14" s="31" t="s">
        <v>599</v>
      </c>
      <c r="F14" s="90">
        <v>65200</v>
      </c>
      <c r="G14" s="32">
        <v>36.520000000000003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44442</v>
      </c>
      <c r="B15" s="32">
        <v>540361</v>
      </c>
      <c r="C15" s="31" t="s">
        <v>915</v>
      </c>
      <c r="D15" s="31" t="s">
        <v>916</v>
      </c>
      <c r="E15" s="31" t="s">
        <v>598</v>
      </c>
      <c r="F15" s="90">
        <v>63995</v>
      </c>
      <c r="G15" s="32">
        <v>36.549999999999997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44442</v>
      </c>
      <c r="B16" s="32">
        <v>541778</v>
      </c>
      <c r="C16" s="31" t="s">
        <v>953</v>
      </c>
      <c r="D16" s="31" t="s">
        <v>954</v>
      </c>
      <c r="E16" s="31" t="s">
        <v>599</v>
      </c>
      <c r="F16" s="90">
        <v>78000</v>
      </c>
      <c r="G16" s="32">
        <v>172.18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44442</v>
      </c>
      <c r="B17" s="32">
        <v>530079</v>
      </c>
      <c r="C17" s="31" t="s">
        <v>955</v>
      </c>
      <c r="D17" s="31" t="s">
        <v>956</v>
      </c>
      <c r="E17" s="31" t="s">
        <v>598</v>
      </c>
      <c r="F17" s="90">
        <v>150000</v>
      </c>
      <c r="G17" s="32">
        <v>205.2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44442</v>
      </c>
      <c r="B18" s="32">
        <v>530079</v>
      </c>
      <c r="C18" s="31" t="s">
        <v>955</v>
      </c>
      <c r="D18" s="31" t="s">
        <v>957</v>
      </c>
      <c r="E18" s="31" t="s">
        <v>599</v>
      </c>
      <c r="F18" s="90">
        <v>1050019</v>
      </c>
      <c r="G18" s="32">
        <v>205.21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44442</v>
      </c>
      <c r="B19" s="32">
        <v>530079</v>
      </c>
      <c r="C19" s="31" t="s">
        <v>955</v>
      </c>
      <c r="D19" s="31" t="s">
        <v>958</v>
      </c>
      <c r="E19" s="31" t="s">
        <v>598</v>
      </c>
      <c r="F19" s="90">
        <v>675688</v>
      </c>
      <c r="G19" s="32">
        <v>205.2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44442</v>
      </c>
      <c r="B20" s="32">
        <v>539013</v>
      </c>
      <c r="C20" s="31" t="s">
        <v>959</v>
      </c>
      <c r="D20" s="31" t="s">
        <v>890</v>
      </c>
      <c r="E20" s="31" t="s">
        <v>598</v>
      </c>
      <c r="F20" s="90">
        <v>25000</v>
      </c>
      <c r="G20" s="32">
        <v>121.55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44442</v>
      </c>
      <c r="B21" s="32">
        <v>505840</v>
      </c>
      <c r="C21" s="31" t="s">
        <v>960</v>
      </c>
      <c r="D21" s="31" t="s">
        <v>961</v>
      </c>
      <c r="E21" s="31" t="s">
        <v>599</v>
      </c>
      <c r="F21" s="90">
        <v>30953</v>
      </c>
      <c r="G21" s="32">
        <v>8.23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44442</v>
      </c>
      <c r="B22" s="32">
        <v>506910</v>
      </c>
      <c r="C22" s="31" t="s">
        <v>962</v>
      </c>
      <c r="D22" s="31" t="s">
        <v>963</v>
      </c>
      <c r="E22" s="31" t="s">
        <v>599</v>
      </c>
      <c r="F22" s="90">
        <v>49803</v>
      </c>
      <c r="G22" s="32">
        <v>81.41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44442</v>
      </c>
      <c r="B23" s="32">
        <v>500236</v>
      </c>
      <c r="C23" s="31" t="s">
        <v>964</v>
      </c>
      <c r="D23" s="31" t="s">
        <v>965</v>
      </c>
      <c r="E23" s="31" t="s">
        <v>599</v>
      </c>
      <c r="F23" s="90">
        <v>105000</v>
      </c>
      <c r="G23" s="32">
        <v>2.12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44442</v>
      </c>
      <c r="B24" s="32">
        <v>500243</v>
      </c>
      <c r="C24" s="31" t="s">
        <v>966</v>
      </c>
      <c r="D24" s="31" t="s">
        <v>967</v>
      </c>
      <c r="E24" s="31" t="s">
        <v>598</v>
      </c>
      <c r="F24" s="90">
        <v>76984</v>
      </c>
      <c r="G24" s="32">
        <v>1407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44442</v>
      </c>
      <c r="B25" s="32">
        <v>500243</v>
      </c>
      <c r="C25" s="31" t="s">
        <v>966</v>
      </c>
      <c r="D25" s="31" t="s">
        <v>968</v>
      </c>
      <c r="E25" s="31" t="s">
        <v>598</v>
      </c>
      <c r="F25" s="90">
        <v>80000</v>
      </c>
      <c r="G25" s="32">
        <v>1407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44442</v>
      </c>
      <c r="B26" s="32">
        <v>500243</v>
      </c>
      <c r="C26" s="31" t="s">
        <v>966</v>
      </c>
      <c r="D26" s="31" t="s">
        <v>969</v>
      </c>
      <c r="E26" s="31" t="s">
        <v>599</v>
      </c>
      <c r="F26" s="90">
        <v>216854</v>
      </c>
      <c r="G26" s="32">
        <v>1407.09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44442</v>
      </c>
      <c r="B27" s="32">
        <v>526622</v>
      </c>
      <c r="C27" s="31" t="s">
        <v>873</v>
      </c>
      <c r="D27" s="31" t="s">
        <v>970</v>
      </c>
      <c r="E27" s="31" t="s">
        <v>599</v>
      </c>
      <c r="F27" s="90">
        <v>2400000</v>
      </c>
      <c r="G27" s="32">
        <v>0.33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44442</v>
      </c>
      <c r="B28" s="32">
        <v>526622</v>
      </c>
      <c r="C28" s="31" t="s">
        <v>873</v>
      </c>
      <c r="D28" s="31" t="s">
        <v>890</v>
      </c>
      <c r="E28" s="31" t="s">
        <v>599</v>
      </c>
      <c r="F28" s="90">
        <v>2821332</v>
      </c>
      <c r="G28" s="32">
        <v>0.33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44442</v>
      </c>
      <c r="B29" s="32">
        <v>541337</v>
      </c>
      <c r="C29" s="31" t="s">
        <v>971</v>
      </c>
      <c r="D29" s="31" t="s">
        <v>972</v>
      </c>
      <c r="E29" s="31" t="s">
        <v>598</v>
      </c>
      <c r="F29" s="90">
        <v>42000</v>
      </c>
      <c r="G29" s="32">
        <v>23.32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44442</v>
      </c>
      <c r="B30" s="32">
        <v>541337</v>
      </c>
      <c r="C30" s="31" t="s">
        <v>971</v>
      </c>
      <c r="D30" s="31" t="s">
        <v>972</v>
      </c>
      <c r="E30" s="31" t="s">
        <v>599</v>
      </c>
      <c r="F30" s="90">
        <v>60000</v>
      </c>
      <c r="G30" s="32">
        <v>22.34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44442</v>
      </c>
      <c r="B31" s="32">
        <v>531456</v>
      </c>
      <c r="C31" s="31" t="s">
        <v>918</v>
      </c>
      <c r="D31" s="31" t="s">
        <v>919</v>
      </c>
      <c r="E31" s="31" t="s">
        <v>599</v>
      </c>
      <c r="F31" s="90">
        <v>421770</v>
      </c>
      <c r="G31" s="32">
        <v>0.86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44442</v>
      </c>
      <c r="B32" s="32">
        <v>539767</v>
      </c>
      <c r="C32" s="31" t="s">
        <v>864</v>
      </c>
      <c r="D32" s="31" t="s">
        <v>973</v>
      </c>
      <c r="E32" s="31" t="s">
        <v>598</v>
      </c>
      <c r="F32" s="90">
        <v>20000</v>
      </c>
      <c r="G32" s="32">
        <v>13.5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44442</v>
      </c>
      <c r="B33" s="32">
        <v>539767</v>
      </c>
      <c r="C33" s="31" t="s">
        <v>864</v>
      </c>
      <c r="D33" s="31" t="s">
        <v>973</v>
      </c>
      <c r="E33" s="31" t="s">
        <v>599</v>
      </c>
      <c r="F33" s="90">
        <v>24285</v>
      </c>
      <c r="G33" s="32">
        <v>13.41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44442</v>
      </c>
      <c r="B34" s="32">
        <v>539767</v>
      </c>
      <c r="C34" s="31" t="s">
        <v>864</v>
      </c>
      <c r="D34" s="31" t="s">
        <v>974</v>
      </c>
      <c r="E34" s="31" t="s">
        <v>598</v>
      </c>
      <c r="F34" s="90">
        <v>9000</v>
      </c>
      <c r="G34" s="32">
        <v>13.55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44442</v>
      </c>
      <c r="B35" s="32">
        <v>539767</v>
      </c>
      <c r="C35" s="31" t="s">
        <v>864</v>
      </c>
      <c r="D35" s="31" t="s">
        <v>974</v>
      </c>
      <c r="E35" s="31" t="s">
        <v>599</v>
      </c>
      <c r="F35" s="90">
        <v>20000</v>
      </c>
      <c r="G35" s="32">
        <v>13.5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44442</v>
      </c>
      <c r="B36" s="32">
        <v>539767</v>
      </c>
      <c r="C36" s="31" t="s">
        <v>864</v>
      </c>
      <c r="D36" s="31" t="s">
        <v>891</v>
      </c>
      <c r="E36" s="31" t="s">
        <v>598</v>
      </c>
      <c r="F36" s="90">
        <v>28940</v>
      </c>
      <c r="G36" s="32">
        <v>13.64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44442</v>
      </c>
      <c r="B37" s="32">
        <v>539767</v>
      </c>
      <c r="C37" s="31" t="s">
        <v>864</v>
      </c>
      <c r="D37" s="31" t="s">
        <v>891</v>
      </c>
      <c r="E37" s="31" t="s">
        <v>599</v>
      </c>
      <c r="F37" s="90">
        <v>1</v>
      </c>
      <c r="G37" s="32">
        <v>14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44442</v>
      </c>
      <c r="B38" s="32">
        <v>534615</v>
      </c>
      <c r="C38" s="31" t="s">
        <v>975</v>
      </c>
      <c r="D38" s="31" t="s">
        <v>976</v>
      </c>
      <c r="E38" s="31" t="s">
        <v>598</v>
      </c>
      <c r="F38" s="90">
        <v>274230</v>
      </c>
      <c r="G38" s="32">
        <v>19.8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44442</v>
      </c>
      <c r="B39" s="32">
        <v>534615</v>
      </c>
      <c r="C39" s="31" t="s">
        <v>975</v>
      </c>
      <c r="D39" s="31" t="s">
        <v>976</v>
      </c>
      <c r="E39" s="31" t="s">
        <v>599</v>
      </c>
      <c r="F39" s="90">
        <v>515</v>
      </c>
      <c r="G39" s="32">
        <v>19.5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44442</v>
      </c>
      <c r="B40" s="32">
        <v>540243</v>
      </c>
      <c r="C40" s="31" t="s">
        <v>977</v>
      </c>
      <c r="D40" s="31" t="s">
        <v>978</v>
      </c>
      <c r="E40" s="31" t="s">
        <v>599</v>
      </c>
      <c r="F40" s="90">
        <v>15000</v>
      </c>
      <c r="G40" s="32">
        <v>69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44442</v>
      </c>
      <c r="B41" s="32">
        <v>540243</v>
      </c>
      <c r="C41" s="31" t="s">
        <v>977</v>
      </c>
      <c r="D41" s="31" t="s">
        <v>979</v>
      </c>
      <c r="E41" s="31" t="s">
        <v>598</v>
      </c>
      <c r="F41" s="90">
        <v>15000</v>
      </c>
      <c r="G41" s="32">
        <v>69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44442</v>
      </c>
      <c r="B42" s="32">
        <v>540175</v>
      </c>
      <c r="C42" s="31" t="s">
        <v>980</v>
      </c>
      <c r="D42" s="31" t="s">
        <v>981</v>
      </c>
      <c r="E42" s="31" t="s">
        <v>598</v>
      </c>
      <c r="F42" s="90">
        <v>25000</v>
      </c>
      <c r="G42" s="32">
        <v>11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44442</v>
      </c>
      <c r="B43" s="32">
        <v>540175</v>
      </c>
      <c r="C43" s="31" t="s">
        <v>980</v>
      </c>
      <c r="D43" s="31" t="s">
        <v>982</v>
      </c>
      <c r="E43" s="31" t="s">
        <v>599</v>
      </c>
      <c r="F43" s="90">
        <v>25000</v>
      </c>
      <c r="G43" s="32">
        <v>11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44442</v>
      </c>
      <c r="B44" s="32">
        <v>512047</v>
      </c>
      <c r="C44" s="31" t="s">
        <v>983</v>
      </c>
      <c r="D44" s="31" t="s">
        <v>984</v>
      </c>
      <c r="E44" s="31" t="s">
        <v>599</v>
      </c>
      <c r="F44" s="90">
        <v>136411</v>
      </c>
      <c r="G44" s="32">
        <v>1.54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44442</v>
      </c>
      <c r="B45" s="32">
        <v>505515</v>
      </c>
      <c r="C45" s="31" t="s">
        <v>985</v>
      </c>
      <c r="D45" s="31" t="s">
        <v>986</v>
      </c>
      <c r="E45" s="31" t="s">
        <v>599</v>
      </c>
      <c r="F45" s="90">
        <v>100000</v>
      </c>
      <c r="G45" s="32">
        <v>12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44442</v>
      </c>
      <c r="B46" s="32">
        <v>505515</v>
      </c>
      <c r="C46" s="31" t="s">
        <v>985</v>
      </c>
      <c r="D46" s="31" t="s">
        <v>987</v>
      </c>
      <c r="E46" s="31" t="s">
        <v>598</v>
      </c>
      <c r="F46" s="90">
        <v>60000</v>
      </c>
      <c r="G46" s="32">
        <v>12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44442</v>
      </c>
      <c r="B47" s="32">
        <v>532070</v>
      </c>
      <c r="C47" s="31" t="s">
        <v>920</v>
      </c>
      <c r="D47" s="31" t="s">
        <v>988</v>
      </c>
      <c r="E47" s="31" t="s">
        <v>599</v>
      </c>
      <c r="F47" s="90">
        <v>29496</v>
      </c>
      <c r="G47" s="32">
        <v>19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44442</v>
      </c>
      <c r="B48" s="32">
        <v>532070</v>
      </c>
      <c r="C48" s="31" t="s">
        <v>920</v>
      </c>
      <c r="D48" s="31" t="s">
        <v>989</v>
      </c>
      <c r="E48" s="31" t="s">
        <v>599</v>
      </c>
      <c r="F48" s="90">
        <v>40000</v>
      </c>
      <c r="G48" s="32">
        <v>19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44442</v>
      </c>
      <c r="B49" s="32">
        <v>532070</v>
      </c>
      <c r="C49" s="31" t="s">
        <v>920</v>
      </c>
      <c r="D49" s="31" t="s">
        <v>990</v>
      </c>
      <c r="E49" s="31" t="s">
        <v>598</v>
      </c>
      <c r="F49" s="90">
        <v>50000</v>
      </c>
      <c r="G49" s="32">
        <v>19.12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44442</v>
      </c>
      <c r="B50" s="32">
        <v>532070</v>
      </c>
      <c r="C50" s="31" t="s">
        <v>920</v>
      </c>
      <c r="D50" s="31" t="s">
        <v>991</v>
      </c>
      <c r="E50" s="31" t="s">
        <v>598</v>
      </c>
      <c r="F50" s="90">
        <v>50000</v>
      </c>
      <c r="G50" s="32">
        <v>19.079999999999998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44442</v>
      </c>
      <c r="B51" s="32">
        <v>539402</v>
      </c>
      <c r="C51" s="31" t="s">
        <v>992</v>
      </c>
      <c r="D51" s="31" t="s">
        <v>993</v>
      </c>
      <c r="E51" s="31" t="s">
        <v>599</v>
      </c>
      <c r="F51" s="90">
        <v>89600</v>
      </c>
      <c r="G51" s="32">
        <v>28.32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44442</v>
      </c>
      <c r="B52" s="32">
        <v>539402</v>
      </c>
      <c r="C52" s="31" t="s">
        <v>992</v>
      </c>
      <c r="D52" s="31" t="s">
        <v>994</v>
      </c>
      <c r="E52" s="31" t="s">
        <v>598</v>
      </c>
      <c r="F52" s="90">
        <v>96000</v>
      </c>
      <c r="G52" s="32">
        <v>28.23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44442</v>
      </c>
      <c r="B53" s="32" t="s">
        <v>921</v>
      </c>
      <c r="C53" s="31" t="s">
        <v>922</v>
      </c>
      <c r="D53" s="31" t="s">
        <v>923</v>
      </c>
      <c r="E53" s="31" t="s">
        <v>598</v>
      </c>
      <c r="F53" s="90">
        <v>20000</v>
      </c>
      <c r="G53" s="32">
        <v>102.15</v>
      </c>
      <c r="H53" s="32" t="s">
        <v>600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44442</v>
      </c>
      <c r="B54" s="32" t="s">
        <v>995</v>
      </c>
      <c r="C54" s="31" t="s">
        <v>996</v>
      </c>
      <c r="D54" s="31" t="s">
        <v>890</v>
      </c>
      <c r="E54" s="31" t="s">
        <v>598</v>
      </c>
      <c r="F54" s="90">
        <v>666488</v>
      </c>
      <c r="G54" s="32">
        <v>49.86</v>
      </c>
      <c r="H54" s="32" t="s">
        <v>600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44442</v>
      </c>
      <c r="B55" s="32" t="s">
        <v>734</v>
      </c>
      <c r="C55" s="31" t="s">
        <v>997</v>
      </c>
      <c r="D55" s="31" t="s">
        <v>998</v>
      </c>
      <c r="E55" s="31" t="s">
        <v>598</v>
      </c>
      <c r="F55" s="90">
        <v>77409</v>
      </c>
      <c r="G55" s="32">
        <v>1060.22</v>
      </c>
      <c r="H55" s="32" t="s">
        <v>600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44442</v>
      </c>
      <c r="B56" s="32" t="s">
        <v>999</v>
      </c>
      <c r="C56" s="31" t="s">
        <v>1000</v>
      </c>
      <c r="D56" s="31" t="s">
        <v>890</v>
      </c>
      <c r="E56" s="31" t="s">
        <v>598</v>
      </c>
      <c r="F56" s="90">
        <v>125973</v>
      </c>
      <c r="G56" s="32">
        <v>19.87</v>
      </c>
      <c r="H56" s="32" t="s">
        <v>600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44442</v>
      </c>
      <c r="B57" s="32" t="s">
        <v>999</v>
      </c>
      <c r="C57" s="31" t="s">
        <v>1000</v>
      </c>
      <c r="D57" s="31" t="s">
        <v>1001</v>
      </c>
      <c r="E57" s="31" t="s">
        <v>598</v>
      </c>
      <c r="F57" s="90">
        <v>94180</v>
      </c>
      <c r="G57" s="32">
        <v>19.84</v>
      </c>
      <c r="H57" s="32" t="s">
        <v>600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44442</v>
      </c>
      <c r="B58" s="32" t="s">
        <v>924</v>
      </c>
      <c r="C58" s="31" t="s">
        <v>925</v>
      </c>
      <c r="D58" s="31" t="s">
        <v>926</v>
      </c>
      <c r="E58" s="31" t="s">
        <v>598</v>
      </c>
      <c r="F58" s="90">
        <v>111000</v>
      </c>
      <c r="G58" s="32">
        <v>74.88</v>
      </c>
      <c r="H58" s="32" t="s">
        <v>600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44442</v>
      </c>
      <c r="B59" s="32" t="s">
        <v>924</v>
      </c>
      <c r="C59" s="31" t="s">
        <v>925</v>
      </c>
      <c r="D59" s="31" t="s">
        <v>927</v>
      </c>
      <c r="E59" s="31" t="s">
        <v>598</v>
      </c>
      <c r="F59" s="90">
        <v>56433</v>
      </c>
      <c r="G59" s="32">
        <v>76.569999999999993</v>
      </c>
      <c r="H59" s="32" t="s">
        <v>600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44442</v>
      </c>
      <c r="B60" s="32" t="s">
        <v>129</v>
      </c>
      <c r="C60" s="31" t="s">
        <v>1002</v>
      </c>
      <c r="D60" s="31" t="s">
        <v>1003</v>
      </c>
      <c r="E60" s="31" t="s">
        <v>598</v>
      </c>
      <c r="F60" s="90">
        <v>191669423</v>
      </c>
      <c r="G60" s="32">
        <v>7.48</v>
      </c>
      <c r="H60" s="32" t="s">
        <v>600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44442</v>
      </c>
      <c r="B61" s="32" t="s">
        <v>1004</v>
      </c>
      <c r="C61" s="31" t="s">
        <v>1005</v>
      </c>
      <c r="D61" s="31" t="s">
        <v>1006</v>
      </c>
      <c r="E61" s="31" t="s">
        <v>598</v>
      </c>
      <c r="F61" s="90">
        <v>79027</v>
      </c>
      <c r="G61" s="32">
        <v>109</v>
      </c>
      <c r="H61" s="32" t="s">
        <v>600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44442</v>
      </c>
      <c r="B62" s="32" t="s">
        <v>1004</v>
      </c>
      <c r="C62" s="20" t="s">
        <v>1005</v>
      </c>
      <c r="D62" s="20" t="s">
        <v>1007</v>
      </c>
      <c r="E62" s="31" t="s">
        <v>598</v>
      </c>
      <c r="F62" s="90">
        <v>90000</v>
      </c>
      <c r="G62" s="32">
        <v>109.6</v>
      </c>
      <c r="H62" s="32" t="s">
        <v>600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44442</v>
      </c>
      <c r="B63" s="32" t="s">
        <v>1008</v>
      </c>
      <c r="C63" s="31" t="s">
        <v>1009</v>
      </c>
      <c r="D63" s="31" t="s">
        <v>930</v>
      </c>
      <c r="E63" s="31" t="s">
        <v>598</v>
      </c>
      <c r="F63" s="90">
        <v>385405</v>
      </c>
      <c r="G63" s="32">
        <v>283.14</v>
      </c>
      <c r="H63" s="32" t="s">
        <v>600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44442</v>
      </c>
      <c r="B64" s="32" t="s">
        <v>1008</v>
      </c>
      <c r="C64" s="31" t="s">
        <v>1009</v>
      </c>
      <c r="D64" s="31" t="s">
        <v>866</v>
      </c>
      <c r="E64" s="31" t="s">
        <v>598</v>
      </c>
      <c r="F64" s="90">
        <v>447570</v>
      </c>
      <c r="G64" s="32">
        <v>282.73</v>
      </c>
      <c r="H64" s="32" t="s">
        <v>600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44442</v>
      </c>
      <c r="B65" s="32" t="s">
        <v>931</v>
      </c>
      <c r="C65" s="31" t="s">
        <v>932</v>
      </c>
      <c r="D65" s="31" t="s">
        <v>1010</v>
      </c>
      <c r="E65" s="31" t="s">
        <v>598</v>
      </c>
      <c r="F65" s="90">
        <v>79582</v>
      </c>
      <c r="G65" s="32">
        <v>37.67</v>
      </c>
      <c r="H65" s="32" t="s">
        <v>600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44442</v>
      </c>
      <c r="B66" s="32" t="s">
        <v>1011</v>
      </c>
      <c r="C66" s="31" t="s">
        <v>1012</v>
      </c>
      <c r="D66" s="31" t="s">
        <v>1013</v>
      </c>
      <c r="E66" s="31" t="s">
        <v>598</v>
      </c>
      <c r="F66" s="90">
        <v>600000</v>
      </c>
      <c r="G66" s="32">
        <v>26.95</v>
      </c>
      <c r="H66" s="32" t="s">
        <v>600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44442</v>
      </c>
      <c r="B67" s="32" t="s">
        <v>1011</v>
      </c>
      <c r="C67" s="31" t="s">
        <v>1012</v>
      </c>
      <c r="D67" s="31" t="s">
        <v>890</v>
      </c>
      <c r="E67" s="31" t="s">
        <v>598</v>
      </c>
      <c r="F67" s="90">
        <v>841810</v>
      </c>
      <c r="G67" s="32">
        <v>25.85</v>
      </c>
      <c r="H67" s="32" t="s">
        <v>600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44442</v>
      </c>
      <c r="B68" s="32" t="s">
        <v>975</v>
      </c>
      <c r="C68" s="31" t="s">
        <v>1014</v>
      </c>
      <c r="D68" s="31" t="s">
        <v>976</v>
      </c>
      <c r="E68" s="31" t="s">
        <v>598</v>
      </c>
      <c r="F68" s="90">
        <v>9020</v>
      </c>
      <c r="G68" s="32">
        <v>18.98</v>
      </c>
      <c r="H68" s="32" t="s">
        <v>600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44442</v>
      </c>
      <c r="B69" s="32" t="s">
        <v>1015</v>
      </c>
      <c r="C69" s="31" t="s">
        <v>1016</v>
      </c>
      <c r="D69" s="31" t="s">
        <v>892</v>
      </c>
      <c r="E69" s="31" t="s">
        <v>598</v>
      </c>
      <c r="F69" s="90">
        <v>17600</v>
      </c>
      <c r="G69" s="32">
        <v>214.16</v>
      </c>
      <c r="H69" s="32" t="s">
        <v>600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44442</v>
      </c>
      <c r="B70" s="32" t="s">
        <v>1017</v>
      </c>
      <c r="C70" s="31" t="s">
        <v>1018</v>
      </c>
      <c r="D70" s="31" t="s">
        <v>867</v>
      </c>
      <c r="E70" s="31" t="s">
        <v>598</v>
      </c>
      <c r="F70" s="90">
        <v>89624</v>
      </c>
      <c r="G70" s="32">
        <v>596</v>
      </c>
      <c r="H70" s="32" t="s">
        <v>600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44442</v>
      </c>
      <c r="B71" s="32" t="s">
        <v>928</v>
      </c>
      <c r="C71" s="31" t="s">
        <v>929</v>
      </c>
      <c r="D71" s="31" t="s">
        <v>930</v>
      </c>
      <c r="E71" s="31" t="s">
        <v>598</v>
      </c>
      <c r="F71" s="90">
        <v>102650</v>
      </c>
      <c r="G71" s="32">
        <v>29.09</v>
      </c>
      <c r="H71" s="32" t="s">
        <v>600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44442</v>
      </c>
      <c r="B72" s="32" t="s">
        <v>1019</v>
      </c>
      <c r="C72" s="31" t="s">
        <v>1020</v>
      </c>
      <c r="D72" s="31" t="s">
        <v>866</v>
      </c>
      <c r="E72" s="31" t="s">
        <v>598</v>
      </c>
      <c r="F72" s="90">
        <v>523411</v>
      </c>
      <c r="G72" s="32">
        <v>302.39</v>
      </c>
      <c r="H72" s="32" t="s">
        <v>600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44442</v>
      </c>
      <c r="B73" s="32" t="s">
        <v>1019</v>
      </c>
      <c r="C73" s="31" t="s">
        <v>1020</v>
      </c>
      <c r="D73" s="31" t="s">
        <v>867</v>
      </c>
      <c r="E73" s="31" t="s">
        <v>598</v>
      </c>
      <c r="F73" s="90">
        <v>667209</v>
      </c>
      <c r="G73" s="32">
        <v>301.85000000000002</v>
      </c>
      <c r="H73" s="32" t="s">
        <v>600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44442</v>
      </c>
      <c r="B74" s="32" t="s">
        <v>893</v>
      </c>
      <c r="C74" s="31" t="s">
        <v>894</v>
      </c>
      <c r="D74" s="31" t="s">
        <v>1021</v>
      </c>
      <c r="E74" s="31" t="s">
        <v>598</v>
      </c>
      <c r="F74" s="90">
        <v>356393</v>
      </c>
      <c r="G74" s="32">
        <v>153.80000000000001</v>
      </c>
      <c r="H74" s="32" t="s">
        <v>600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44442</v>
      </c>
      <c r="B75" s="32" t="s">
        <v>921</v>
      </c>
      <c r="C75" s="31" t="s">
        <v>922</v>
      </c>
      <c r="D75" s="31" t="s">
        <v>923</v>
      </c>
      <c r="E75" s="31" t="s">
        <v>599</v>
      </c>
      <c r="F75" s="90">
        <v>64856</v>
      </c>
      <c r="G75" s="32">
        <v>100.51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44442</v>
      </c>
      <c r="B76" s="32" t="s">
        <v>995</v>
      </c>
      <c r="C76" s="31" t="s">
        <v>996</v>
      </c>
      <c r="D76" s="31" t="s">
        <v>890</v>
      </c>
      <c r="E76" s="31" t="s">
        <v>599</v>
      </c>
      <c r="F76" s="90">
        <v>794123</v>
      </c>
      <c r="G76" s="32">
        <v>50.01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44442</v>
      </c>
      <c r="B77" s="32" t="s">
        <v>1022</v>
      </c>
      <c r="C77" s="31" t="s">
        <v>1023</v>
      </c>
      <c r="D77" s="31" t="s">
        <v>1024</v>
      </c>
      <c r="E77" s="31" t="s">
        <v>599</v>
      </c>
      <c r="F77" s="90">
        <v>417000</v>
      </c>
      <c r="G77" s="32">
        <v>5.74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44442</v>
      </c>
      <c r="B78" s="32" t="s">
        <v>734</v>
      </c>
      <c r="C78" s="31" t="s">
        <v>997</v>
      </c>
      <c r="D78" s="31" t="s">
        <v>998</v>
      </c>
      <c r="E78" s="31" t="s">
        <v>599</v>
      </c>
      <c r="F78" s="90">
        <v>29401</v>
      </c>
      <c r="G78" s="32">
        <v>1077.4100000000001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44442</v>
      </c>
      <c r="B79" s="32" t="s">
        <v>999</v>
      </c>
      <c r="C79" s="31" t="s">
        <v>1000</v>
      </c>
      <c r="D79" s="31" t="s">
        <v>890</v>
      </c>
      <c r="E79" s="31" t="s">
        <v>599</v>
      </c>
      <c r="F79" s="90">
        <v>160973</v>
      </c>
      <c r="G79" s="32">
        <v>20.3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44442</v>
      </c>
      <c r="B80" s="32" t="s">
        <v>999</v>
      </c>
      <c r="C80" s="31" t="s">
        <v>1000</v>
      </c>
      <c r="D80" s="31" t="s">
        <v>1001</v>
      </c>
      <c r="E80" s="31" t="s">
        <v>599</v>
      </c>
      <c r="F80" s="90">
        <v>81250</v>
      </c>
      <c r="G80" s="32">
        <v>19.7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44442</v>
      </c>
      <c r="B81" s="32" t="s">
        <v>924</v>
      </c>
      <c r="C81" s="31" t="s">
        <v>925</v>
      </c>
      <c r="D81" s="31" t="s">
        <v>927</v>
      </c>
      <c r="E81" s="31" t="s">
        <v>599</v>
      </c>
      <c r="F81" s="90">
        <v>122933</v>
      </c>
      <c r="G81" s="32">
        <v>76.36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44442</v>
      </c>
      <c r="B82" s="32" t="s">
        <v>129</v>
      </c>
      <c r="C82" s="31" t="s">
        <v>1002</v>
      </c>
      <c r="D82" s="31" t="s">
        <v>1003</v>
      </c>
      <c r="E82" s="31" t="s">
        <v>599</v>
      </c>
      <c r="F82" s="90">
        <v>189602792</v>
      </c>
      <c r="G82" s="32">
        <v>7.49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44442</v>
      </c>
      <c r="B83" s="32" t="s">
        <v>1004</v>
      </c>
      <c r="C83" s="31" t="s">
        <v>1005</v>
      </c>
      <c r="D83" s="31" t="s">
        <v>1006</v>
      </c>
      <c r="E83" s="31" t="s">
        <v>599</v>
      </c>
      <c r="F83" s="90">
        <v>4</v>
      </c>
      <c r="G83" s="32">
        <v>108.9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44442</v>
      </c>
      <c r="B84" s="32" t="s">
        <v>1008</v>
      </c>
      <c r="C84" s="31" t="s">
        <v>1009</v>
      </c>
      <c r="D84" s="31" t="s">
        <v>930</v>
      </c>
      <c r="E84" s="31" t="s">
        <v>599</v>
      </c>
      <c r="F84" s="90">
        <v>381405</v>
      </c>
      <c r="G84" s="32">
        <v>284.42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44442</v>
      </c>
      <c r="B85" s="32" t="s">
        <v>1008</v>
      </c>
      <c r="C85" s="31" t="s">
        <v>1009</v>
      </c>
      <c r="D85" s="31" t="s">
        <v>866</v>
      </c>
      <c r="E85" s="31" t="s">
        <v>599</v>
      </c>
      <c r="F85" s="90">
        <v>447570</v>
      </c>
      <c r="G85" s="32">
        <v>282.70999999999998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44442</v>
      </c>
      <c r="B86" s="32" t="s">
        <v>931</v>
      </c>
      <c r="C86" s="31" t="s">
        <v>932</v>
      </c>
      <c r="D86" s="31" t="s">
        <v>933</v>
      </c>
      <c r="E86" s="31" t="s">
        <v>599</v>
      </c>
      <c r="F86" s="90">
        <v>81991</v>
      </c>
      <c r="G86" s="32">
        <v>37.630000000000003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44442</v>
      </c>
      <c r="B87" s="32" t="s">
        <v>1011</v>
      </c>
      <c r="C87" s="31" t="s">
        <v>1012</v>
      </c>
      <c r="D87" s="31" t="s">
        <v>890</v>
      </c>
      <c r="E87" s="31" t="s">
        <v>599</v>
      </c>
      <c r="F87" s="90">
        <v>651810</v>
      </c>
      <c r="G87" s="32">
        <v>26.86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44442</v>
      </c>
      <c r="B88" s="32" t="s">
        <v>1011</v>
      </c>
      <c r="C88" s="31" t="s">
        <v>1012</v>
      </c>
      <c r="D88" s="31" t="s">
        <v>1013</v>
      </c>
      <c r="E88" s="31" t="s">
        <v>599</v>
      </c>
      <c r="F88" s="90">
        <v>600000</v>
      </c>
      <c r="G88" s="32">
        <v>26.33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44442</v>
      </c>
      <c r="B89" s="32" t="s">
        <v>975</v>
      </c>
      <c r="C89" s="31" t="s">
        <v>1014</v>
      </c>
      <c r="D89" s="31" t="s">
        <v>976</v>
      </c>
      <c r="E89" s="31" t="s">
        <v>599</v>
      </c>
      <c r="F89" s="90">
        <v>752515</v>
      </c>
      <c r="G89" s="32">
        <v>19.37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44442</v>
      </c>
      <c r="B90" s="32" t="s">
        <v>1015</v>
      </c>
      <c r="C90" s="31" t="s">
        <v>1016</v>
      </c>
      <c r="D90" s="31" t="s">
        <v>892</v>
      </c>
      <c r="E90" s="31" t="s">
        <v>599</v>
      </c>
      <c r="F90" s="90">
        <v>17600</v>
      </c>
      <c r="G90" s="32">
        <v>215.44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44442</v>
      </c>
      <c r="B91" s="32" t="s">
        <v>1015</v>
      </c>
      <c r="C91" s="31" t="s">
        <v>1016</v>
      </c>
      <c r="D91" s="31" t="s">
        <v>1025</v>
      </c>
      <c r="E91" s="31" t="s">
        <v>599</v>
      </c>
      <c r="F91" s="90">
        <v>14400</v>
      </c>
      <c r="G91" s="32">
        <v>214.62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44442</v>
      </c>
      <c r="B92" s="32" t="s">
        <v>1017</v>
      </c>
      <c r="C92" s="31" t="s">
        <v>1018</v>
      </c>
      <c r="D92" s="31" t="s">
        <v>867</v>
      </c>
      <c r="E92" s="31" t="s">
        <v>599</v>
      </c>
      <c r="F92" s="90">
        <v>85613</v>
      </c>
      <c r="G92" s="32">
        <v>597.08000000000004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44442</v>
      </c>
      <c r="B93" s="32" t="s">
        <v>928</v>
      </c>
      <c r="C93" s="31" t="s">
        <v>929</v>
      </c>
      <c r="D93" s="31" t="s">
        <v>930</v>
      </c>
      <c r="E93" s="31" t="s">
        <v>599</v>
      </c>
      <c r="F93" s="90">
        <v>102838</v>
      </c>
      <c r="G93" s="32">
        <v>29.2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44442</v>
      </c>
      <c r="B94" s="32" t="s">
        <v>1019</v>
      </c>
      <c r="C94" s="31" t="s">
        <v>1020</v>
      </c>
      <c r="D94" s="31" t="s">
        <v>867</v>
      </c>
      <c r="E94" s="31" t="s">
        <v>599</v>
      </c>
      <c r="F94" s="90">
        <v>673331</v>
      </c>
      <c r="G94" s="32">
        <v>302.24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44442</v>
      </c>
      <c r="B95" s="32" t="s">
        <v>1019</v>
      </c>
      <c r="C95" s="31" t="s">
        <v>1020</v>
      </c>
      <c r="D95" s="31" t="s">
        <v>866</v>
      </c>
      <c r="E95" s="31" t="s">
        <v>599</v>
      </c>
      <c r="F95" s="90">
        <v>523411</v>
      </c>
      <c r="G95" s="32">
        <v>302.68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44442</v>
      </c>
      <c r="B96" s="32" t="s">
        <v>893</v>
      </c>
      <c r="C96" s="31" t="s">
        <v>894</v>
      </c>
      <c r="D96" s="31" t="s">
        <v>1021</v>
      </c>
      <c r="E96" s="31" t="s">
        <v>599</v>
      </c>
      <c r="F96" s="90">
        <v>416016</v>
      </c>
      <c r="G96" s="32">
        <v>153.19999999999999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6"/>
  <sheetViews>
    <sheetView zoomScale="85" zoomScaleNormal="85" workbookViewId="0">
      <selection activeCell="H17" sqref="H1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44445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7">
        <v>1</v>
      </c>
      <c r="B10" s="109">
        <v>44396</v>
      </c>
      <c r="C10" s="118"/>
      <c r="D10" s="110" t="s">
        <v>131</v>
      </c>
      <c r="E10" s="111" t="s">
        <v>616</v>
      </c>
      <c r="F10" s="108" t="s">
        <v>847</v>
      </c>
      <c r="G10" s="108">
        <v>510</v>
      </c>
      <c r="H10" s="111"/>
      <c r="I10" s="112" t="s">
        <v>848</v>
      </c>
      <c r="J10" s="113" t="s">
        <v>617</v>
      </c>
      <c r="K10" s="113"/>
      <c r="L10" s="114"/>
      <c r="M10" s="115"/>
      <c r="N10" s="113"/>
      <c r="O10" s="116"/>
      <c r="P10" s="103"/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416">
        <v>2</v>
      </c>
      <c r="B11" s="417">
        <v>44397</v>
      </c>
      <c r="C11" s="418"/>
      <c r="D11" s="419" t="s">
        <v>137</v>
      </c>
      <c r="E11" s="420" t="s">
        <v>616</v>
      </c>
      <c r="F11" s="421">
        <v>104.5</v>
      </c>
      <c r="G11" s="421">
        <v>96.5</v>
      </c>
      <c r="H11" s="420">
        <v>111.5</v>
      </c>
      <c r="I11" s="422" t="s">
        <v>849</v>
      </c>
      <c r="J11" s="104" t="s">
        <v>854</v>
      </c>
      <c r="K11" s="104">
        <f t="shared" ref="K11" si="0">H11-F11</f>
        <v>7</v>
      </c>
      <c r="L11" s="105">
        <f>(F11*-0.8)/100</f>
        <v>-0.83600000000000008</v>
      </c>
      <c r="M11" s="106">
        <f t="shared" ref="M11" si="1">(K11+L11)/F11</f>
        <v>5.898564593301435E-2</v>
      </c>
      <c r="N11" s="104" t="s">
        <v>614</v>
      </c>
      <c r="O11" s="107">
        <v>44442</v>
      </c>
      <c r="P11" s="103"/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330">
        <v>3</v>
      </c>
      <c r="B12" s="331">
        <v>44407</v>
      </c>
      <c r="C12" s="332"/>
      <c r="D12" s="333" t="s">
        <v>51</v>
      </c>
      <c r="E12" s="334" t="s">
        <v>616</v>
      </c>
      <c r="F12" s="335">
        <v>715</v>
      </c>
      <c r="G12" s="335">
        <v>675</v>
      </c>
      <c r="H12" s="334">
        <v>740</v>
      </c>
      <c r="I12" s="336" t="s">
        <v>852</v>
      </c>
      <c r="J12" s="337" t="s">
        <v>861</v>
      </c>
      <c r="K12" s="337">
        <f t="shared" ref="K12:K13" si="2">H12-F12</f>
        <v>25</v>
      </c>
      <c r="L12" s="338">
        <f t="shared" ref="L12" si="3">(F12*-0.7)/100</f>
        <v>-5.004999999999999</v>
      </c>
      <c r="M12" s="339">
        <f t="shared" ref="M12:M13" si="4">(K12+L12)/F12</f>
        <v>2.7965034965034965E-2</v>
      </c>
      <c r="N12" s="337" t="s">
        <v>614</v>
      </c>
      <c r="O12" s="340">
        <v>44424</v>
      </c>
      <c r="P12" s="103"/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16">
        <v>4</v>
      </c>
      <c r="B13" s="417">
        <v>44421</v>
      </c>
      <c r="C13" s="418"/>
      <c r="D13" s="419" t="s">
        <v>471</v>
      </c>
      <c r="E13" s="420" t="s">
        <v>616</v>
      </c>
      <c r="F13" s="421">
        <v>1500</v>
      </c>
      <c r="G13" s="421">
        <v>1415</v>
      </c>
      <c r="H13" s="420">
        <v>1607.5</v>
      </c>
      <c r="I13" s="422" t="s">
        <v>860</v>
      </c>
      <c r="J13" s="104" t="s">
        <v>934</v>
      </c>
      <c r="K13" s="104">
        <f t="shared" si="2"/>
        <v>107.5</v>
      </c>
      <c r="L13" s="105">
        <f>(F13*-0.8)/100</f>
        <v>-12</v>
      </c>
      <c r="M13" s="106">
        <f t="shared" si="4"/>
        <v>6.3666666666666663E-2</v>
      </c>
      <c r="N13" s="104" t="s">
        <v>614</v>
      </c>
      <c r="O13" s="107">
        <v>44442</v>
      </c>
      <c r="P13" s="103"/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17">
        <v>5</v>
      </c>
      <c r="B14" s="109">
        <v>44442</v>
      </c>
      <c r="C14" s="118"/>
      <c r="D14" s="110" t="s">
        <v>302</v>
      </c>
      <c r="E14" s="111" t="s">
        <v>616</v>
      </c>
      <c r="F14" s="108" t="s">
        <v>936</v>
      </c>
      <c r="G14" s="108">
        <v>3900</v>
      </c>
      <c r="H14" s="111"/>
      <c r="I14" s="112" t="s">
        <v>937</v>
      </c>
      <c r="J14" s="113" t="s">
        <v>617</v>
      </c>
      <c r="K14" s="117"/>
      <c r="L14" s="109"/>
      <c r="M14" s="118"/>
      <c r="N14" s="110"/>
      <c r="O14" s="111"/>
      <c r="P14" s="103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17">
        <v>6</v>
      </c>
      <c r="B15" s="109">
        <v>44442</v>
      </c>
      <c r="C15" s="118"/>
      <c r="D15" s="110" t="s">
        <v>425</v>
      </c>
      <c r="E15" s="111" t="s">
        <v>616</v>
      </c>
      <c r="F15" s="108" t="s">
        <v>938</v>
      </c>
      <c r="G15" s="108">
        <v>1570</v>
      </c>
      <c r="H15" s="111"/>
      <c r="I15" s="112" t="s">
        <v>939</v>
      </c>
      <c r="J15" s="113" t="s">
        <v>617</v>
      </c>
      <c r="K15" s="117"/>
      <c r="L15" s="109"/>
      <c r="M15" s="118"/>
      <c r="N15" s="110"/>
      <c r="O15" s="111"/>
      <c r="P15" s="103"/>
      <c r="Q15" s="1"/>
      <c r="R15" s="1" t="s">
        <v>615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117"/>
      <c r="B16" s="109"/>
      <c r="C16" s="118"/>
      <c r="D16" s="110"/>
      <c r="E16" s="111"/>
      <c r="F16" s="108"/>
      <c r="G16" s="108"/>
      <c r="H16" s="111"/>
      <c r="I16" s="112"/>
      <c r="J16" s="113"/>
      <c r="K16" s="117"/>
      <c r="L16" s="109"/>
      <c r="M16" s="118"/>
      <c r="N16" s="110"/>
      <c r="O16" s="111"/>
      <c r="P16" s="10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17"/>
      <c r="B17" s="109"/>
      <c r="C17" s="118"/>
      <c r="D17" s="110"/>
      <c r="E17" s="111"/>
      <c r="F17" s="108"/>
      <c r="G17" s="108"/>
      <c r="H17" s="111"/>
      <c r="I17" s="112"/>
      <c r="J17" s="113"/>
      <c r="K17" s="117"/>
      <c r="L17" s="109"/>
      <c r="M17" s="118"/>
      <c r="N17" s="110"/>
      <c r="O17" s="111"/>
      <c r="P17" s="10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4.25" customHeight="1">
      <c r="A18" s="117"/>
      <c r="B18" s="109"/>
      <c r="C18" s="118"/>
      <c r="D18" s="110"/>
      <c r="E18" s="111"/>
      <c r="F18" s="108"/>
      <c r="G18" s="108"/>
      <c r="H18" s="111"/>
      <c r="I18" s="112"/>
      <c r="J18" s="113"/>
      <c r="K18" s="117"/>
      <c r="L18" s="109"/>
      <c r="M18" s="118"/>
      <c r="N18" s="110"/>
      <c r="O18" s="111"/>
      <c r="P18" s="10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4.25" customHeight="1">
      <c r="A19" s="124"/>
      <c r="B19" s="125"/>
      <c r="C19" s="126"/>
      <c r="D19" s="127"/>
      <c r="E19" s="128"/>
      <c r="F19" s="128"/>
      <c r="H19" s="128"/>
      <c r="I19" s="129"/>
      <c r="J19" s="130"/>
      <c r="K19" s="130"/>
      <c r="L19" s="131"/>
      <c r="M19" s="132"/>
      <c r="N19" s="133"/>
      <c r="O19" s="134"/>
      <c r="P19" s="135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</row>
    <row r="20" spans="1:38" ht="14.25" customHeight="1">
      <c r="A20" s="124"/>
      <c r="B20" s="125"/>
      <c r="C20" s="126"/>
      <c r="D20" s="127"/>
      <c r="E20" s="128"/>
      <c r="F20" s="128"/>
      <c r="G20" s="124"/>
      <c r="H20" s="128"/>
      <c r="I20" s="129"/>
      <c r="J20" s="130"/>
      <c r="K20" s="130"/>
      <c r="L20" s="131"/>
      <c r="M20" s="132"/>
      <c r="N20" s="133"/>
      <c r="O20" s="134"/>
      <c r="P20" s="135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</row>
    <row r="21" spans="1:38" ht="12" customHeight="1">
      <c r="A21" s="136" t="s">
        <v>619</v>
      </c>
      <c r="B21" s="137"/>
      <c r="C21" s="138"/>
      <c r="D21" s="139"/>
      <c r="E21" s="140"/>
      <c r="F21" s="140"/>
      <c r="G21" s="140"/>
      <c r="H21" s="140"/>
      <c r="I21" s="140"/>
      <c r="J21" s="141"/>
      <c r="K21" s="140"/>
      <c r="L21" s="142"/>
      <c r="M21" s="59"/>
      <c r="N21" s="141"/>
      <c r="O21" s="138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2" customHeight="1">
      <c r="A22" s="143" t="s">
        <v>620</v>
      </c>
      <c r="B22" s="136"/>
      <c r="C22" s="136"/>
      <c r="D22" s="136"/>
      <c r="E22" s="44"/>
      <c r="F22" s="144" t="s">
        <v>621</v>
      </c>
      <c r="G22" s="6"/>
      <c r="H22" s="6"/>
      <c r="I22" s="6"/>
      <c r="J22" s="145"/>
      <c r="K22" s="146"/>
      <c r="L22" s="146"/>
      <c r="M22" s="147"/>
      <c r="N22" s="1"/>
      <c r="O22" s="148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6" t="s">
        <v>622</v>
      </c>
      <c r="B23" s="136"/>
      <c r="C23" s="136"/>
      <c r="D23" s="136"/>
      <c r="E23" s="6"/>
      <c r="F23" s="144" t="s">
        <v>623</v>
      </c>
      <c r="G23" s="6"/>
      <c r="H23" s="6"/>
      <c r="I23" s="6"/>
      <c r="J23" s="145"/>
      <c r="K23" s="146"/>
      <c r="L23" s="146"/>
      <c r="M23" s="147"/>
      <c r="N23" s="1"/>
      <c r="O23" s="148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6"/>
      <c r="B24" s="136"/>
      <c r="C24" s="136"/>
      <c r="D24" s="136"/>
      <c r="E24" s="6"/>
      <c r="F24" s="6"/>
      <c r="G24" s="6"/>
      <c r="H24" s="6"/>
      <c r="I24" s="6"/>
      <c r="J24" s="149"/>
      <c r="K24" s="146"/>
      <c r="L24" s="146"/>
      <c r="M24" s="6"/>
      <c r="N24" s="150"/>
      <c r="O24" s="1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.75" customHeight="1">
      <c r="A25" s="1"/>
      <c r="B25" s="151" t="s">
        <v>624</v>
      </c>
      <c r="C25" s="151"/>
      <c r="D25" s="151"/>
      <c r="E25" s="151"/>
      <c r="F25" s="152"/>
      <c r="G25" s="6"/>
      <c r="H25" s="6"/>
      <c r="I25" s="153"/>
      <c r="J25" s="154"/>
      <c r="K25" s="155"/>
      <c r="L25" s="154"/>
      <c r="M25" s="6"/>
      <c r="N25" s="1"/>
      <c r="O25" s="1"/>
      <c r="P25" s="1"/>
      <c r="R25" s="59"/>
      <c r="S25" s="1"/>
      <c r="T25" s="1"/>
      <c r="U25" s="1"/>
      <c r="V25" s="1"/>
      <c r="W25" s="1"/>
      <c r="X25" s="1"/>
      <c r="Y25" s="1"/>
      <c r="Z25" s="1"/>
    </row>
    <row r="26" spans="1:38" ht="38.25" customHeight="1">
      <c r="A26" s="99" t="s">
        <v>16</v>
      </c>
      <c r="B26" s="156" t="s">
        <v>590</v>
      </c>
      <c r="C26" s="102"/>
      <c r="D26" s="101" t="s">
        <v>602</v>
      </c>
      <c r="E26" s="100" t="s">
        <v>603</v>
      </c>
      <c r="F26" s="100" t="s">
        <v>604</v>
      </c>
      <c r="G26" s="100" t="s">
        <v>625</v>
      </c>
      <c r="H26" s="100" t="s">
        <v>606</v>
      </c>
      <c r="I26" s="100" t="s">
        <v>607</v>
      </c>
      <c r="J26" s="100" t="s">
        <v>608</v>
      </c>
      <c r="K26" s="100" t="s">
        <v>626</v>
      </c>
      <c r="L26" s="157" t="s">
        <v>610</v>
      </c>
      <c r="M26" s="102" t="s">
        <v>611</v>
      </c>
      <c r="N26" s="100" t="s">
        <v>612</v>
      </c>
      <c r="O26" s="101" t="s">
        <v>613</v>
      </c>
      <c r="P26" s="1"/>
      <c r="Q26" s="1"/>
      <c r="R26" s="59"/>
      <c r="S26" s="59"/>
      <c r="T26" s="59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s="308" customFormat="1" ht="15" customHeight="1">
      <c r="A27" s="341">
        <v>1</v>
      </c>
      <c r="B27" s="342">
        <v>44428</v>
      </c>
      <c r="C27" s="343"/>
      <c r="D27" s="344" t="s">
        <v>40</v>
      </c>
      <c r="E27" s="345" t="s">
        <v>616</v>
      </c>
      <c r="F27" s="345" t="s">
        <v>862</v>
      </c>
      <c r="G27" s="345">
        <v>899</v>
      </c>
      <c r="H27" s="345"/>
      <c r="I27" s="345" t="s">
        <v>863</v>
      </c>
      <c r="J27" s="429" t="s">
        <v>617</v>
      </c>
      <c r="K27" s="429"/>
      <c r="L27" s="430"/>
      <c r="M27" s="431"/>
      <c r="N27" s="432"/>
      <c r="O27" s="433"/>
      <c r="P27" s="307"/>
      <c r="Q27" s="307"/>
      <c r="R27" s="434" t="s">
        <v>615</v>
      </c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</row>
    <row r="28" spans="1:38" s="308" customFormat="1" ht="15" customHeight="1">
      <c r="A28" s="354">
        <v>2</v>
      </c>
      <c r="B28" s="349">
        <v>44435</v>
      </c>
      <c r="C28" s="355"/>
      <c r="D28" s="302" t="s">
        <v>585</v>
      </c>
      <c r="E28" s="303" t="s">
        <v>616</v>
      </c>
      <c r="F28" s="303">
        <v>2305</v>
      </c>
      <c r="G28" s="303">
        <v>2240</v>
      </c>
      <c r="H28" s="303">
        <v>2390</v>
      </c>
      <c r="I28" s="303" t="s">
        <v>869</v>
      </c>
      <c r="J28" s="316" t="s">
        <v>878</v>
      </c>
      <c r="K28" s="316">
        <f t="shared" ref="K28:K29" si="5">H28-F28</f>
        <v>85</v>
      </c>
      <c r="L28" s="426">
        <f t="shared" ref="L28:L29" si="6">(F28*-0.7)/100</f>
        <v>-16.135000000000002</v>
      </c>
      <c r="M28" s="427">
        <f t="shared" ref="M28:M29" si="7">(K28+L28)/F28</f>
        <v>2.98763557483731E-2</v>
      </c>
      <c r="N28" s="316" t="s">
        <v>614</v>
      </c>
      <c r="O28" s="428">
        <v>44440</v>
      </c>
      <c r="R28" s="352" t="s">
        <v>618</v>
      </c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</row>
    <row r="29" spans="1:38" s="308" customFormat="1" ht="15" customHeight="1">
      <c r="A29" s="354">
        <v>3</v>
      </c>
      <c r="B29" s="349">
        <v>44438</v>
      </c>
      <c r="C29" s="355"/>
      <c r="D29" s="302" t="s">
        <v>175</v>
      </c>
      <c r="E29" s="303" t="s">
        <v>616</v>
      </c>
      <c r="F29" s="303">
        <v>2630</v>
      </c>
      <c r="G29" s="303">
        <v>2550</v>
      </c>
      <c r="H29" s="303">
        <v>2700</v>
      </c>
      <c r="I29" s="303" t="s">
        <v>871</v>
      </c>
      <c r="J29" s="104" t="s">
        <v>798</v>
      </c>
      <c r="K29" s="104">
        <f t="shared" si="5"/>
        <v>70</v>
      </c>
      <c r="L29" s="105">
        <f t="shared" si="6"/>
        <v>-18.409999999999997</v>
      </c>
      <c r="M29" s="106">
        <f t="shared" si="7"/>
        <v>1.9615969581749052E-2</v>
      </c>
      <c r="N29" s="104" t="s">
        <v>614</v>
      </c>
      <c r="O29" s="107">
        <v>44442</v>
      </c>
      <c r="R29" s="352" t="s">
        <v>618</v>
      </c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</row>
    <row r="30" spans="1:38" s="308" customFormat="1" ht="15" customHeight="1">
      <c r="A30" s="354">
        <v>4</v>
      </c>
      <c r="B30" s="349">
        <v>44441</v>
      </c>
      <c r="C30" s="355"/>
      <c r="D30" s="366" t="s">
        <v>914</v>
      </c>
      <c r="E30" s="303" t="s">
        <v>616</v>
      </c>
      <c r="F30" s="303">
        <v>158.75</v>
      </c>
      <c r="G30" s="303">
        <v>154.5</v>
      </c>
      <c r="H30" s="303">
        <v>163.4</v>
      </c>
      <c r="I30" s="303" t="s">
        <v>913</v>
      </c>
      <c r="J30" s="104" t="s">
        <v>935</v>
      </c>
      <c r="K30" s="104">
        <f t="shared" ref="K30" si="8">H30-F30</f>
        <v>4.6500000000000057</v>
      </c>
      <c r="L30" s="105">
        <f t="shared" ref="L30" si="9">(F30*-0.7)/100</f>
        <v>-1.1112500000000001</v>
      </c>
      <c r="M30" s="106">
        <f t="shared" ref="M30" si="10">(K30+L30)/F30</f>
        <v>2.2291338582677202E-2</v>
      </c>
      <c r="N30" s="104" t="s">
        <v>614</v>
      </c>
      <c r="O30" s="107">
        <v>44442</v>
      </c>
      <c r="R30" s="352" t="s">
        <v>615</v>
      </c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</row>
    <row r="31" spans="1:38" s="308" customFormat="1" ht="15" customHeight="1">
      <c r="A31" s="341">
        <v>5</v>
      </c>
      <c r="B31" s="109">
        <v>44442</v>
      </c>
      <c r="C31" s="343"/>
      <c r="D31" s="415" t="s">
        <v>940</v>
      </c>
      <c r="E31" s="345" t="s">
        <v>616</v>
      </c>
      <c r="F31" s="345" t="s">
        <v>941</v>
      </c>
      <c r="G31" s="345">
        <v>714</v>
      </c>
      <c r="H31" s="345"/>
      <c r="I31" s="345" t="s">
        <v>942</v>
      </c>
      <c r="J31" s="341" t="s">
        <v>617</v>
      </c>
      <c r="K31" s="342"/>
      <c r="L31" s="343"/>
      <c r="M31" s="344"/>
      <c r="N31" s="345"/>
      <c r="O31" s="345"/>
      <c r="R31" s="352" t="s">
        <v>615</v>
      </c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</row>
    <row r="32" spans="1:38" s="308" customFormat="1" ht="15" customHeight="1">
      <c r="A32" s="341">
        <v>6</v>
      </c>
      <c r="B32" s="109">
        <v>44442</v>
      </c>
      <c r="C32" s="343"/>
      <c r="D32" s="415" t="s">
        <v>743</v>
      </c>
      <c r="E32" s="345" t="s">
        <v>616</v>
      </c>
      <c r="F32" s="345" t="s">
        <v>943</v>
      </c>
      <c r="G32" s="345">
        <v>166</v>
      </c>
      <c r="H32" s="345"/>
      <c r="I32" s="345">
        <v>182</v>
      </c>
      <c r="J32" s="341" t="s">
        <v>617</v>
      </c>
      <c r="K32" s="342"/>
      <c r="L32" s="343"/>
      <c r="M32" s="344"/>
      <c r="N32" s="345"/>
      <c r="O32" s="345"/>
      <c r="R32" s="352" t="s">
        <v>618</v>
      </c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</row>
    <row r="33" spans="1:38" s="308" customFormat="1" ht="15" customHeight="1">
      <c r="A33" s="341"/>
      <c r="B33" s="342"/>
      <c r="C33" s="343"/>
      <c r="D33" s="415"/>
      <c r="E33" s="345"/>
      <c r="F33" s="345"/>
      <c r="G33" s="345"/>
      <c r="H33" s="345"/>
      <c r="I33" s="345"/>
      <c r="J33" s="341"/>
      <c r="K33" s="342"/>
      <c r="L33" s="343"/>
      <c r="M33" s="344"/>
      <c r="N33" s="345"/>
      <c r="O33" s="345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</row>
    <row r="34" spans="1:38" s="308" customFormat="1" ht="15" customHeight="1">
      <c r="A34" s="341"/>
      <c r="B34" s="342"/>
      <c r="C34" s="343"/>
      <c r="D34" s="415"/>
      <c r="E34" s="345"/>
      <c r="F34" s="345"/>
      <c r="G34" s="345"/>
      <c r="H34" s="345"/>
      <c r="I34" s="345"/>
      <c r="J34" s="341"/>
      <c r="K34" s="342"/>
      <c r="L34" s="343"/>
      <c r="M34" s="344"/>
      <c r="N34" s="345"/>
      <c r="O34" s="345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</row>
    <row r="35" spans="1:38" s="308" customFormat="1" ht="15" customHeight="1">
      <c r="A35" s="341"/>
      <c r="B35" s="342"/>
      <c r="C35" s="343"/>
      <c r="D35" s="344"/>
      <c r="E35" s="345"/>
      <c r="F35" s="345"/>
      <c r="G35" s="345"/>
      <c r="H35" s="345"/>
      <c r="I35" s="345"/>
      <c r="J35" s="341"/>
      <c r="K35" s="342"/>
      <c r="L35" s="343"/>
      <c r="M35" s="344"/>
      <c r="N35" s="345"/>
      <c r="O35" s="345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</row>
    <row r="36" spans="1:38" ht="15" customHeight="1">
      <c r="A36" s="310"/>
      <c r="B36" s="311"/>
      <c r="C36" s="312"/>
      <c r="D36" s="313"/>
      <c r="E36" s="314"/>
      <c r="F36" s="314"/>
      <c r="G36" s="314"/>
      <c r="H36" s="314"/>
      <c r="I36" s="314"/>
      <c r="J36" s="346"/>
      <c r="K36" s="346"/>
      <c r="L36" s="315"/>
      <c r="M36" s="347"/>
      <c r="N36" s="346"/>
      <c r="O36" s="348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61"/>
      <c r="B38" s="125"/>
      <c r="C38" s="162"/>
      <c r="D38" s="163"/>
      <c r="E38" s="124"/>
      <c r="F38" s="124"/>
      <c r="G38" s="124"/>
      <c r="H38" s="124"/>
      <c r="I38" s="124"/>
      <c r="J38" s="164"/>
      <c r="K38" s="164"/>
      <c r="L38" s="165"/>
      <c r="M38" s="166"/>
      <c r="N38" s="130"/>
      <c r="O38" s="167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44.25" customHeight="1">
      <c r="A39" s="136" t="s">
        <v>619</v>
      </c>
      <c r="B39" s="162"/>
      <c r="C39" s="162"/>
      <c r="D39" s="1"/>
      <c r="E39" s="6"/>
      <c r="F39" s="6"/>
      <c r="G39" s="6"/>
      <c r="H39" s="6" t="s">
        <v>631</v>
      </c>
      <c r="I39" s="6"/>
      <c r="J39" s="6"/>
      <c r="K39" s="132"/>
      <c r="L39" s="166"/>
      <c r="M39" s="132"/>
      <c r="N39" s="133"/>
      <c r="O39" s="132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8" ht="12.75" customHeight="1">
      <c r="A40" s="143" t="s">
        <v>620</v>
      </c>
      <c r="B40" s="136"/>
      <c r="C40" s="136"/>
      <c r="D40" s="136"/>
      <c r="E40" s="44"/>
      <c r="F40" s="144" t="s">
        <v>621</v>
      </c>
      <c r="G40" s="59"/>
      <c r="H40" s="44"/>
      <c r="I40" s="59"/>
      <c r="J40" s="6"/>
      <c r="K40" s="168"/>
      <c r="L40" s="169"/>
      <c r="M40" s="6"/>
      <c r="N40" s="126"/>
      <c r="O40" s="170"/>
      <c r="P40" s="44"/>
      <c r="Q40" s="44"/>
      <c r="R40" s="6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ht="14.25" customHeight="1">
      <c r="A41" s="143"/>
      <c r="B41" s="136"/>
      <c r="C41" s="136"/>
      <c r="D41" s="136"/>
      <c r="E41" s="6"/>
      <c r="F41" s="144" t="s">
        <v>623</v>
      </c>
      <c r="G41" s="59"/>
      <c r="H41" s="44"/>
      <c r="I41" s="59"/>
      <c r="J41" s="6"/>
      <c r="K41" s="168"/>
      <c r="L41" s="169"/>
      <c r="M41" s="6"/>
      <c r="N41" s="126"/>
      <c r="O41" s="170"/>
      <c r="P41" s="4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4.25" customHeight="1">
      <c r="A42" s="136"/>
      <c r="B42" s="136"/>
      <c r="C42" s="136"/>
      <c r="D42" s="136"/>
      <c r="E42" s="6"/>
      <c r="F42" s="6"/>
      <c r="G42" s="6"/>
      <c r="H42" s="6"/>
      <c r="I42" s="6"/>
      <c r="J42" s="149"/>
      <c r="K42" s="146"/>
      <c r="L42" s="147"/>
      <c r="M42" s="6"/>
      <c r="N42" s="150"/>
      <c r="O42" s="1"/>
      <c r="P42" s="4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12.75" customHeight="1">
      <c r="A43" s="171" t="s">
        <v>632</v>
      </c>
      <c r="B43" s="171"/>
      <c r="C43" s="171"/>
      <c r="D43" s="171"/>
      <c r="E43" s="6"/>
      <c r="F43" s="6"/>
      <c r="G43" s="6"/>
      <c r="H43" s="6"/>
      <c r="I43" s="6"/>
      <c r="J43" s="6"/>
      <c r="K43" s="6"/>
      <c r="L43" s="6"/>
      <c r="M43" s="6"/>
      <c r="N43" s="6"/>
      <c r="O43" s="2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38.25" customHeight="1">
      <c r="A44" s="100" t="s">
        <v>16</v>
      </c>
      <c r="B44" s="100" t="s">
        <v>590</v>
      </c>
      <c r="C44" s="100"/>
      <c r="D44" s="101" t="s">
        <v>602</v>
      </c>
      <c r="E44" s="100" t="s">
        <v>603</v>
      </c>
      <c r="F44" s="100" t="s">
        <v>604</v>
      </c>
      <c r="G44" s="100" t="s">
        <v>625</v>
      </c>
      <c r="H44" s="100" t="s">
        <v>606</v>
      </c>
      <c r="I44" s="100" t="s">
        <v>607</v>
      </c>
      <c r="J44" s="99" t="s">
        <v>608</v>
      </c>
      <c r="K44" s="172" t="s">
        <v>633</v>
      </c>
      <c r="L44" s="102" t="s">
        <v>610</v>
      </c>
      <c r="M44" s="172" t="s">
        <v>634</v>
      </c>
      <c r="N44" s="100" t="s">
        <v>635</v>
      </c>
      <c r="O44" s="99" t="s">
        <v>612</v>
      </c>
      <c r="P44" s="101" t="s">
        <v>613</v>
      </c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s="317" customFormat="1" ht="13.5" customHeight="1">
      <c r="A45" s="303">
        <v>1</v>
      </c>
      <c r="B45" s="301">
        <v>44439</v>
      </c>
      <c r="C45" s="396"/>
      <c r="D45" s="366" t="s">
        <v>874</v>
      </c>
      <c r="E45" s="303" t="s">
        <v>616</v>
      </c>
      <c r="F45" s="303">
        <v>847</v>
      </c>
      <c r="G45" s="303">
        <v>834</v>
      </c>
      <c r="H45" s="381">
        <v>855.5</v>
      </c>
      <c r="I45" s="381">
        <v>870</v>
      </c>
      <c r="J45" s="104" t="s">
        <v>899</v>
      </c>
      <c r="K45" s="388">
        <f t="shared" ref="K45" si="11">H45-F45</f>
        <v>8.5</v>
      </c>
      <c r="L45" s="389">
        <f t="shared" ref="L45:L46" si="12">(H45*N45)*0.07%</f>
        <v>598.85000000000014</v>
      </c>
      <c r="M45" s="390">
        <f t="shared" ref="M45" si="13">(K45*N45)-L45</f>
        <v>7901.15</v>
      </c>
      <c r="N45" s="391">
        <v>1000</v>
      </c>
      <c r="O45" s="392" t="s">
        <v>614</v>
      </c>
      <c r="P45" s="393">
        <v>44441</v>
      </c>
      <c r="Q45" s="173"/>
      <c r="R45" s="6" t="s">
        <v>618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59"/>
      <c r="AG45" s="353"/>
      <c r="AH45" s="351"/>
      <c r="AI45" s="351"/>
      <c r="AJ45" s="359"/>
      <c r="AK45" s="359"/>
      <c r="AL45" s="359"/>
    </row>
    <row r="46" spans="1:38" s="317" customFormat="1" ht="13.5" customHeight="1">
      <c r="A46" s="397">
        <v>2</v>
      </c>
      <c r="B46" s="398">
        <v>44441</v>
      </c>
      <c r="C46" s="399"/>
      <c r="D46" s="400" t="s">
        <v>897</v>
      </c>
      <c r="E46" s="397" t="s">
        <v>857</v>
      </c>
      <c r="F46" s="397">
        <v>1703</v>
      </c>
      <c r="G46" s="397">
        <v>1724</v>
      </c>
      <c r="H46" s="401">
        <v>1689</v>
      </c>
      <c r="I46" s="391" t="s">
        <v>898</v>
      </c>
      <c r="J46" s="104" t="s">
        <v>856</v>
      </c>
      <c r="K46" s="394">
        <f>F46-H46</f>
        <v>14</v>
      </c>
      <c r="L46" s="395">
        <f t="shared" si="12"/>
        <v>679.8225000000001</v>
      </c>
      <c r="M46" s="390">
        <f t="shared" ref="M46" si="14">(K46*N46)-L46</f>
        <v>7370.1774999999998</v>
      </c>
      <c r="N46" s="391">
        <v>575</v>
      </c>
      <c r="O46" s="392" t="s">
        <v>614</v>
      </c>
      <c r="P46" s="393">
        <v>44441</v>
      </c>
      <c r="Q46" s="173"/>
      <c r="R46" s="6" t="s">
        <v>615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78"/>
      <c r="AG46" s="353"/>
      <c r="AH46" s="351"/>
      <c r="AI46" s="351"/>
      <c r="AJ46" s="378"/>
      <c r="AK46" s="378"/>
      <c r="AL46" s="378"/>
    </row>
    <row r="47" spans="1:38" s="317" customFormat="1" ht="13.5" customHeight="1">
      <c r="A47" s="297">
        <v>3</v>
      </c>
      <c r="B47" s="402">
        <v>44441</v>
      </c>
      <c r="C47" s="403"/>
      <c r="D47" s="367" t="s">
        <v>901</v>
      </c>
      <c r="E47" s="297" t="s">
        <v>857</v>
      </c>
      <c r="F47" s="297">
        <v>1796</v>
      </c>
      <c r="G47" s="297">
        <v>1824</v>
      </c>
      <c r="H47" s="404">
        <v>1821</v>
      </c>
      <c r="I47" s="405">
        <v>1750</v>
      </c>
      <c r="J47" s="406" t="s">
        <v>902</v>
      </c>
      <c r="K47" s="407">
        <f>F47-H47</f>
        <v>-25</v>
      </c>
      <c r="L47" s="408">
        <f t="shared" ref="L47" si="15">(H47*N47)*0.07%</f>
        <v>701.08500000000015</v>
      </c>
      <c r="M47" s="409">
        <f t="shared" ref="M47" si="16">(K47*N47)-L47</f>
        <v>-14451.085000000001</v>
      </c>
      <c r="N47" s="405">
        <v>550</v>
      </c>
      <c r="O47" s="410" t="s">
        <v>627</v>
      </c>
      <c r="P47" s="411">
        <v>44441</v>
      </c>
      <c r="Q47" s="173"/>
      <c r="R47" s="6" t="s">
        <v>615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78"/>
      <c r="AG47" s="353"/>
      <c r="AH47" s="351"/>
      <c r="AI47" s="351"/>
      <c r="AJ47" s="378"/>
      <c r="AK47" s="378"/>
      <c r="AL47" s="378"/>
    </row>
    <row r="48" spans="1:38" s="317" customFormat="1" ht="13.5" customHeight="1">
      <c r="A48" s="297">
        <v>4</v>
      </c>
      <c r="B48" s="402">
        <v>44441</v>
      </c>
      <c r="C48" s="423"/>
      <c r="D48" s="424" t="s">
        <v>903</v>
      </c>
      <c r="E48" s="425" t="s">
        <v>857</v>
      </c>
      <c r="F48" s="425">
        <v>17155</v>
      </c>
      <c r="G48" s="425">
        <v>17340</v>
      </c>
      <c r="H48" s="405">
        <v>17340</v>
      </c>
      <c r="I48" s="405">
        <v>16900</v>
      </c>
      <c r="J48" s="406" t="s">
        <v>946</v>
      </c>
      <c r="K48" s="407">
        <f>F48-H48</f>
        <v>-185</v>
      </c>
      <c r="L48" s="408">
        <f t="shared" ref="L48" si="17">(H48*N48)*0.07%</f>
        <v>606.90000000000009</v>
      </c>
      <c r="M48" s="409">
        <f t="shared" ref="M48" si="18">(K48*N48)-L48</f>
        <v>-9856.9</v>
      </c>
      <c r="N48" s="405">
        <v>50</v>
      </c>
      <c r="O48" s="410" t="s">
        <v>627</v>
      </c>
      <c r="P48" s="411">
        <v>44442</v>
      </c>
      <c r="Q48" s="173"/>
      <c r="R48" s="6" t="s">
        <v>615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59"/>
      <c r="AG48" s="353"/>
      <c r="AH48" s="351"/>
      <c r="AI48" s="351"/>
      <c r="AJ48" s="359"/>
      <c r="AK48" s="359"/>
      <c r="AL48" s="359"/>
    </row>
    <row r="49" spans="1:38" s="317" customFormat="1" ht="13.5" customHeight="1">
      <c r="A49" s="314">
        <v>5</v>
      </c>
      <c r="B49" s="353">
        <v>44441</v>
      </c>
      <c r="C49" s="363"/>
      <c r="D49" s="177" t="s">
        <v>904</v>
      </c>
      <c r="E49" s="386" t="s">
        <v>616</v>
      </c>
      <c r="F49" s="386" t="s">
        <v>905</v>
      </c>
      <c r="G49" s="386">
        <v>907</v>
      </c>
      <c r="H49" s="387"/>
      <c r="I49" s="387" t="s">
        <v>906</v>
      </c>
      <c r="J49" s="356" t="s">
        <v>617</v>
      </c>
      <c r="K49" s="346"/>
      <c r="L49" s="315"/>
      <c r="M49" s="357"/>
      <c r="N49" s="387"/>
      <c r="O49" s="385"/>
      <c r="P49" s="179"/>
      <c r="Q49" s="173"/>
      <c r="R49" s="6" t="s">
        <v>618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86"/>
      <c r="AG49" s="353"/>
      <c r="AH49" s="351"/>
      <c r="AI49" s="351"/>
      <c r="AJ49" s="386"/>
      <c r="AK49" s="386"/>
      <c r="AL49" s="386"/>
    </row>
    <row r="50" spans="1:38" s="317" customFormat="1" ht="13.5" customHeight="1">
      <c r="A50" s="314"/>
      <c r="B50" s="353"/>
      <c r="C50" s="363"/>
      <c r="D50" s="177"/>
      <c r="E50" s="386"/>
      <c r="F50" s="386"/>
      <c r="G50" s="386"/>
      <c r="H50" s="387"/>
      <c r="I50" s="387"/>
      <c r="J50" s="356"/>
      <c r="K50" s="346"/>
      <c r="L50" s="315"/>
      <c r="M50" s="357"/>
      <c r="N50" s="387"/>
      <c r="O50" s="385"/>
      <c r="P50" s="179"/>
      <c r="Q50" s="173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86"/>
      <c r="AG50" s="353"/>
      <c r="AH50" s="351"/>
      <c r="AI50" s="351"/>
      <c r="AJ50" s="386"/>
      <c r="AK50" s="386"/>
      <c r="AL50" s="386"/>
    </row>
    <row r="51" spans="1:38" s="317" customFormat="1" ht="13.5" customHeight="1">
      <c r="A51" s="314"/>
      <c r="B51" s="309"/>
      <c r="C51" s="377"/>
      <c r="D51" s="177"/>
      <c r="E51" s="108"/>
      <c r="F51" s="108"/>
      <c r="G51" s="108"/>
      <c r="H51" s="113"/>
      <c r="I51" s="174"/>
      <c r="J51" s="356"/>
      <c r="K51" s="346"/>
      <c r="L51" s="315"/>
      <c r="M51" s="357"/>
      <c r="N51" s="174"/>
      <c r="O51" s="178"/>
      <c r="P51" s="179"/>
      <c r="Q51" s="173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76"/>
      <c r="AG51" s="309"/>
      <c r="AH51" s="177"/>
      <c r="AI51" s="177"/>
      <c r="AJ51" s="108"/>
      <c r="AK51" s="108"/>
      <c r="AL51" s="108"/>
    </row>
    <row r="52" spans="1:38" ht="13.5" customHeight="1">
      <c r="A52" s="452"/>
      <c r="B52" s="454"/>
      <c r="C52" s="110"/>
      <c r="D52" s="177"/>
      <c r="E52" s="108"/>
      <c r="F52" s="108"/>
      <c r="G52" s="108"/>
      <c r="H52" s="108"/>
      <c r="I52" s="113"/>
      <c r="J52" s="456"/>
      <c r="K52" s="315"/>
      <c r="L52" s="315"/>
      <c r="M52" s="458"/>
      <c r="N52" s="460"/>
      <c r="O52" s="448"/>
      <c r="P52" s="450"/>
      <c r="Q52" s="173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3.5" customHeight="1">
      <c r="A53" s="453"/>
      <c r="B53" s="455"/>
      <c r="C53" s="110"/>
      <c r="D53" s="177"/>
      <c r="E53" s="108"/>
      <c r="F53" s="108"/>
      <c r="G53" s="108"/>
      <c r="H53" s="108"/>
      <c r="I53" s="113"/>
      <c r="J53" s="457"/>
      <c r="K53" s="364"/>
      <c r="L53" s="365"/>
      <c r="M53" s="459"/>
      <c r="N53" s="457"/>
      <c r="O53" s="449"/>
      <c r="P53" s="45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3.5" customHeight="1">
      <c r="A54" s="124"/>
      <c r="B54" s="125"/>
      <c r="C54" s="162"/>
      <c r="D54" s="180"/>
      <c r="E54" s="181"/>
      <c r="F54" s="124"/>
      <c r="G54" s="124"/>
      <c r="H54" s="124"/>
      <c r="I54" s="164"/>
      <c r="J54" s="164"/>
      <c r="K54" s="164"/>
      <c r="L54" s="164"/>
      <c r="M54" s="164"/>
      <c r="N54" s="164"/>
      <c r="O54" s="164"/>
      <c r="P54" s="164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>
      <c r="A55" s="182"/>
      <c r="B55" s="125"/>
      <c r="C55" s="126"/>
      <c r="D55" s="183"/>
      <c r="E55" s="129"/>
      <c r="F55" s="129"/>
      <c r="G55" s="129"/>
      <c r="H55" s="129"/>
      <c r="I55" s="129"/>
      <c r="J55" s="6"/>
      <c r="K55" s="129"/>
      <c r="L55" s="129"/>
      <c r="M55" s="6"/>
      <c r="N55" s="1"/>
      <c r="O55" s="126"/>
      <c r="P55" s="44"/>
      <c r="Q55" s="44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4"/>
      <c r="AG55" s="44"/>
      <c r="AH55" s="44"/>
      <c r="AI55" s="44"/>
      <c r="AJ55" s="44"/>
      <c r="AK55" s="44"/>
      <c r="AL55" s="44"/>
    </row>
    <row r="56" spans="1:38" ht="12.75" customHeight="1">
      <c r="A56" s="184" t="s">
        <v>637</v>
      </c>
      <c r="B56" s="184"/>
      <c r="C56" s="184"/>
      <c r="D56" s="184"/>
      <c r="E56" s="185"/>
      <c r="F56" s="129"/>
      <c r="G56" s="129"/>
      <c r="H56" s="129"/>
      <c r="I56" s="129"/>
      <c r="J56" s="1"/>
      <c r="K56" s="6"/>
      <c r="L56" s="6"/>
      <c r="M56" s="6"/>
      <c r="N56" s="1"/>
      <c r="O56" s="1"/>
      <c r="P56" s="44"/>
      <c r="Q56" s="44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4"/>
      <c r="AG56" s="44"/>
      <c r="AH56" s="44"/>
      <c r="AI56" s="44"/>
      <c r="AJ56" s="44"/>
      <c r="AK56" s="44"/>
      <c r="AL56" s="44"/>
    </row>
    <row r="57" spans="1:38" ht="38.25" customHeight="1">
      <c r="A57" s="100" t="s">
        <v>16</v>
      </c>
      <c r="B57" s="100" t="s">
        <v>590</v>
      </c>
      <c r="C57" s="100"/>
      <c r="D57" s="101" t="s">
        <v>602</v>
      </c>
      <c r="E57" s="100" t="s">
        <v>603</v>
      </c>
      <c r="F57" s="100" t="s">
        <v>604</v>
      </c>
      <c r="G57" s="100" t="s">
        <v>625</v>
      </c>
      <c r="H57" s="100" t="s">
        <v>606</v>
      </c>
      <c r="I57" s="100" t="s">
        <v>607</v>
      </c>
      <c r="J57" s="99" t="s">
        <v>608</v>
      </c>
      <c r="K57" s="99" t="s">
        <v>638</v>
      </c>
      <c r="L57" s="102" t="s">
        <v>610</v>
      </c>
      <c r="M57" s="172" t="s">
        <v>634</v>
      </c>
      <c r="N57" s="100" t="s">
        <v>635</v>
      </c>
      <c r="O57" s="100" t="s">
        <v>612</v>
      </c>
      <c r="P57" s="101" t="s">
        <v>613</v>
      </c>
      <c r="Q57" s="44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4"/>
      <c r="AG57" s="44"/>
      <c r="AH57" s="44"/>
      <c r="AI57" s="44"/>
      <c r="AJ57" s="44"/>
      <c r="AK57" s="44"/>
      <c r="AL57" s="44"/>
    </row>
    <row r="58" spans="1:38" s="308" customFormat="1" ht="12.75" customHeight="1">
      <c r="A58" s="382">
        <v>1</v>
      </c>
      <c r="B58" s="298">
        <v>44438</v>
      </c>
      <c r="C58" s="383"/>
      <c r="D58" s="367" t="s">
        <v>872</v>
      </c>
      <c r="E58" s="384" t="s">
        <v>616</v>
      </c>
      <c r="F58" s="297">
        <v>135</v>
      </c>
      <c r="G58" s="297">
        <v>0</v>
      </c>
      <c r="H58" s="297">
        <v>0</v>
      </c>
      <c r="I58" s="299" t="s">
        <v>853</v>
      </c>
      <c r="J58" s="300" t="s">
        <v>895</v>
      </c>
      <c r="K58" s="325">
        <f t="shared" ref="K58" si="19">H58-F58</f>
        <v>-135</v>
      </c>
      <c r="L58" s="325">
        <v>100</v>
      </c>
      <c r="M58" s="300">
        <f t="shared" ref="M58" si="20">(K58*N58)-100</f>
        <v>-3475</v>
      </c>
      <c r="N58" s="300">
        <v>25</v>
      </c>
      <c r="O58" s="414" t="s">
        <v>627</v>
      </c>
      <c r="P58" s="326">
        <v>44441</v>
      </c>
      <c r="Q58" s="323"/>
      <c r="R58" s="324" t="s">
        <v>618</v>
      </c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  <c r="AK58" s="307"/>
      <c r="AL58" s="307"/>
    </row>
    <row r="59" spans="1:38" s="308" customFormat="1" ht="12.75" customHeight="1">
      <c r="A59" s="360">
        <v>2</v>
      </c>
      <c r="B59" s="301">
        <v>44439</v>
      </c>
      <c r="C59" s="379"/>
      <c r="D59" s="366" t="s">
        <v>875</v>
      </c>
      <c r="E59" s="380" t="s">
        <v>616</v>
      </c>
      <c r="F59" s="303">
        <v>38</v>
      </c>
      <c r="G59" s="303">
        <v>19</v>
      </c>
      <c r="H59" s="303">
        <v>45</v>
      </c>
      <c r="I59" s="381" t="s">
        <v>876</v>
      </c>
      <c r="J59" s="316" t="s">
        <v>854</v>
      </c>
      <c r="K59" s="412">
        <f t="shared" ref="K59" si="21">H59-F59</f>
        <v>7</v>
      </c>
      <c r="L59" s="412">
        <v>100</v>
      </c>
      <c r="M59" s="413">
        <f t="shared" ref="M59" si="22">(K59*N59)-100</f>
        <v>1650</v>
      </c>
      <c r="N59" s="413">
        <v>250</v>
      </c>
      <c r="O59" s="318" t="s">
        <v>614</v>
      </c>
      <c r="P59" s="329">
        <v>44440</v>
      </c>
      <c r="Q59" s="323"/>
      <c r="R59" s="324" t="s">
        <v>618</v>
      </c>
      <c r="S59" s="307"/>
      <c r="T59" s="307"/>
      <c r="U59" s="307"/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  <c r="AJ59" s="307"/>
      <c r="AK59" s="307"/>
      <c r="AL59" s="307"/>
    </row>
    <row r="60" spans="1:38" s="308" customFormat="1" ht="12.75" customHeight="1">
      <c r="A60" s="382">
        <v>3</v>
      </c>
      <c r="B60" s="298">
        <v>44439</v>
      </c>
      <c r="C60" s="383"/>
      <c r="D60" s="367" t="s">
        <v>877</v>
      </c>
      <c r="E60" s="384" t="s">
        <v>616</v>
      </c>
      <c r="F60" s="297">
        <v>67.5</v>
      </c>
      <c r="G60" s="297">
        <v>20</v>
      </c>
      <c r="H60" s="297">
        <v>20</v>
      </c>
      <c r="I60" s="299" t="s">
        <v>868</v>
      </c>
      <c r="J60" s="304" t="s">
        <v>886</v>
      </c>
      <c r="K60" s="325">
        <f t="shared" ref="K60" si="23">H60-F60</f>
        <v>-47.5</v>
      </c>
      <c r="L60" s="325">
        <v>100</v>
      </c>
      <c r="M60" s="300">
        <f t="shared" ref="M60" si="24">(K60*N60)-100</f>
        <v>-2475</v>
      </c>
      <c r="N60" s="300">
        <v>50</v>
      </c>
      <c r="O60" s="305" t="s">
        <v>627</v>
      </c>
      <c r="P60" s="326">
        <v>44440</v>
      </c>
      <c r="Q60" s="323"/>
      <c r="R60" s="324" t="s">
        <v>618</v>
      </c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  <c r="AH60" s="307"/>
      <c r="AI60" s="307"/>
      <c r="AJ60" s="307"/>
      <c r="AK60" s="307"/>
      <c r="AL60" s="307"/>
    </row>
    <row r="61" spans="1:38" s="308" customFormat="1" ht="12.75" customHeight="1">
      <c r="A61" s="360">
        <v>4</v>
      </c>
      <c r="B61" s="301">
        <v>44440</v>
      </c>
      <c r="C61" s="379"/>
      <c r="D61" s="366" t="s">
        <v>879</v>
      </c>
      <c r="E61" s="380" t="s">
        <v>857</v>
      </c>
      <c r="F61" s="303">
        <v>86</v>
      </c>
      <c r="G61" s="303">
        <v>124</v>
      </c>
      <c r="H61" s="303">
        <v>62</v>
      </c>
      <c r="I61" s="381">
        <v>0.1</v>
      </c>
      <c r="J61" s="316" t="s">
        <v>885</v>
      </c>
      <c r="K61" s="327">
        <f>F61-H61</f>
        <v>24</v>
      </c>
      <c r="L61" s="327">
        <v>100</v>
      </c>
      <c r="M61" s="328">
        <f t="shared" ref="M61:M65" si="25">(K61*N61)-100</f>
        <v>1100</v>
      </c>
      <c r="N61" s="328">
        <v>50</v>
      </c>
      <c r="O61" s="318" t="s">
        <v>614</v>
      </c>
      <c r="P61" s="350">
        <v>44440</v>
      </c>
      <c r="Q61" s="323"/>
      <c r="R61" s="324" t="s">
        <v>615</v>
      </c>
      <c r="S61" s="307"/>
      <c r="T61" s="307"/>
      <c r="U61" s="307"/>
      <c r="V61" s="307"/>
      <c r="W61" s="307"/>
      <c r="X61" s="307"/>
      <c r="Y61" s="307"/>
      <c r="Z61" s="307"/>
      <c r="AA61" s="307"/>
      <c r="AB61" s="307"/>
      <c r="AC61" s="307"/>
      <c r="AD61" s="307"/>
      <c r="AE61" s="307"/>
      <c r="AF61" s="307"/>
      <c r="AG61" s="307"/>
      <c r="AH61" s="307"/>
      <c r="AI61" s="307"/>
      <c r="AJ61" s="307"/>
      <c r="AK61" s="307"/>
      <c r="AL61" s="307"/>
    </row>
    <row r="62" spans="1:38" s="308" customFormat="1" ht="12.75" customHeight="1">
      <c r="A62" s="360">
        <v>5</v>
      </c>
      <c r="B62" s="301">
        <v>44440</v>
      </c>
      <c r="C62" s="379"/>
      <c r="D62" s="366" t="s">
        <v>880</v>
      </c>
      <c r="E62" s="380" t="s">
        <v>616</v>
      </c>
      <c r="F62" s="303">
        <v>53.5</v>
      </c>
      <c r="G62" s="303">
        <v>14</v>
      </c>
      <c r="H62" s="303">
        <v>67.5</v>
      </c>
      <c r="I62" s="381" t="s">
        <v>881</v>
      </c>
      <c r="J62" s="316" t="s">
        <v>856</v>
      </c>
      <c r="K62" s="327">
        <f t="shared" ref="K62:K65" si="26">H62-F62</f>
        <v>14</v>
      </c>
      <c r="L62" s="327">
        <v>100</v>
      </c>
      <c r="M62" s="328">
        <f t="shared" si="25"/>
        <v>600</v>
      </c>
      <c r="N62" s="328">
        <v>50</v>
      </c>
      <c r="O62" s="318" t="s">
        <v>614</v>
      </c>
      <c r="P62" s="350">
        <v>44440</v>
      </c>
      <c r="Q62" s="323"/>
      <c r="R62" s="324" t="s">
        <v>615</v>
      </c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7"/>
      <c r="AH62" s="307"/>
      <c r="AI62" s="307"/>
      <c r="AJ62" s="307"/>
      <c r="AK62" s="307"/>
      <c r="AL62" s="307"/>
    </row>
    <row r="63" spans="1:38" s="308" customFormat="1" ht="12.75" customHeight="1">
      <c r="A63" s="360">
        <v>6</v>
      </c>
      <c r="B63" s="301">
        <v>44440</v>
      </c>
      <c r="C63" s="379"/>
      <c r="D63" s="366" t="s">
        <v>880</v>
      </c>
      <c r="E63" s="380" t="s">
        <v>616</v>
      </c>
      <c r="F63" s="303">
        <v>50</v>
      </c>
      <c r="G63" s="303">
        <v>14</v>
      </c>
      <c r="H63" s="303">
        <v>67.5</v>
      </c>
      <c r="I63" s="381" t="s">
        <v>881</v>
      </c>
      <c r="J63" s="316" t="s">
        <v>887</v>
      </c>
      <c r="K63" s="327">
        <f t="shared" si="26"/>
        <v>17.5</v>
      </c>
      <c r="L63" s="327">
        <v>100</v>
      </c>
      <c r="M63" s="328">
        <f t="shared" si="25"/>
        <v>775</v>
      </c>
      <c r="N63" s="328">
        <v>50</v>
      </c>
      <c r="O63" s="318" t="s">
        <v>614</v>
      </c>
      <c r="P63" s="350">
        <v>44440</v>
      </c>
      <c r="Q63" s="323"/>
      <c r="R63" s="324" t="s">
        <v>615</v>
      </c>
      <c r="S63" s="307"/>
      <c r="T63" s="307"/>
      <c r="U63" s="307"/>
      <c r="V63" s="307"/>
      <c r="W63" s="307"/>
      <c r="X63" s="307"/>
      <c r="Y63" s="307"/>
      <c r="Z63" s="307"/>
      <c r="AA63" s="307"/>
      <c r="AB63" s="307"/>
      <c r="AC63" s="307"/>
      <c r="AD63" s="307"/>
      <c r="AE63" s="307"/>
      <c r="AF63" s="307"/>
      <c r="AG63" s="307"/>
      <c r="AH63" s="307"/>
      <c r="AI63" s="307"/>
      <c r="AJ63" s="307"/>
      <c r="AK63" s="307"/>
      <c r="AL63" s="307"/>
    </row>
    <row r="64" spans="1:38" s="308" customFormat="1" ht="12.75" customHeight="1">
      <c r="A64" s="360">
        <v>7</v>
      </c>
      <c r="B64" s="301">
        <v>44440</v>
      </c>
      <c r="C64" s="379"/>
      <c r="D64" s="366" t="s">
        <v>882</v>
      </c>
      <c r="E64" s="380" t="s">
        <v>616</v>
      </c>
      <c r="F64" s="303">
        <v>63.5</v>
      </c>
      <c r="G64" s="303">
        <v>14</v>
      </c>
      <c r="H64" s="303">
        <v>80</v>
      </c>
      <c r="I64" s="381" t="s">
        <v>855</v>
      </c>
      <c r="J64" s="316" t="s">
        <v>888</v>
      </c>
      <c r="K64" s="327">
        <f t="shared" si="26"/>
        <v>16.5</v>
      </c>
      <c r="L64" s="327">
        <v>100</v>
      </c>
      <c r="M64" s="328">
        <f t="shared" si="25"/>
        <v>725</v>
      </c>
      <c r="N64" s="328">
        <v>50</v>
      </c>
      <c r="O64" s="318" t="s">
        <v>614</v>
      </c>
      <c r="P64" s="350">
        <v>44440</v>
      </c>
      <c r="Q64" s="323"/>
      <c r="R64" s="324" t="s">
        <v>615</v>
      </c>
      <c r="S64" s="307"/>
      <c r="T64" s="307"/>
      <c r="U64" s="307"/>
      <c r="V64" s="307"/>
      <c r="W64" s="307"/>
      <c r="X64" s="307"/>
      <c r="Y64" s="307"/>
      <c r="Z64" s="307"/>
      <c r="AA64" s="307"/>
      <c r="AB64" s="307"/>
      <c r="AC64" s="307"/>
      <c r="AD64" s="307"/>
      <c r="AE64" s="307"/>
      <c r="AF64" s="307"/>
      <c r="AG64" s="307"/>
      <c r="AH64" s="307"/>
      <c r="AI64" s="307"/>
      <c r="AJ64" s="307"/>
      <c r="AK64" s="307"/>
      <c r="AL64" s="307"/>
    </row>
    <row r="65" spans="1:38" s="308" customFormat="1" ht="12.75" customHeight="1">
      <c r="A65" s="382">
        <v>8</v>
      </c>
      <c r="B65" s="298">
        <v>44440</v>
      </c>
      <c r="C65" s="383"/>
      <c r="D65" s="367" t="s">
        <v>883</v>
      </c>
      <c r="E65" s="384" t="s">
        <v>616</v>
      </c>
      <c r="F65" s="297">
        <v>3.45</v>
      </c>
      <c r="G65" s="297">
        <v>2</v>
      </c>
      <c r="H65" s="297">
        <v>2.35</v>
      </c>
      <c r="I65" s="299" t="s">
        <v>884</v>
      </c>
      <c r="J65" s="304" t="s">
        <v>896</v>
      </c>
      <c r="K65" s="325">
        <f t="shared" si="26"/>
        <v>-1.1000000000000001</v>
      </c>
      <c r="L65" s="325">
        <v>100</v>
      </c>
      <c r="M65" s="300">
        <f t="shared" si="25"/>
        <v>-4060.0000000000005</v>
      </c>
      <c r="N65" s="300">
        <v>3600</v>
      </c>
      <c r="O65" s="305" t="s">
        <v>627</v>
      </c>
      <c r="P65" s="326">
        <v>44441</v>
      </c>
      <c r="Q65" s="323"/>
      <c r="R65" s="324" t="s">
        <v>615</v>
      </c>
      <c r="S65" s="307"/>
      <c r="T65" s="307"/>
      <c r="U65" s="307"/>
      <c r="V65" s="307"/>
      <c r="W65" s="307"/>
      <c r="X65" s="307"/>
      <c r="Y65" s="307"/>
      <c r="Z65" s="307"/>
      <c r="AA65" s="307"/>
      <c r="AB65" s="307"/>
      <c r="AC65" s="307"/>
      <c r="AD65" s="307"/>
      <c r="AE65" s="307"/>
      <c r="AF65" s="307"/>
      <c r="AG65" s="307"/>
      <c r="AH65" s="307"/>
      <c r="AI65" s="307"/>
      <c r="AJ65" s="307"/>
      <c r="AK65" s="307"/>
      <c r="AL65" s="307"/>
    </row>
    <row r="66" spans="1:38" s="308" customFormat="1" ht="12.75" customHeight="1">
      <c r="A66" s="360">
        <v>9</v>
      </c>
      <c r="B66" s="398">
        <v>44441</v>
      </c>
      <c r="C66" s="379"/>
      <c r="D66" s="366" t="s">
        <v>882</v>
      </c>
      <c r="E66" s="380" t="s">
        <v>616</v>
      </c>
      <c r="F66" s="303">
        <v>56.5</v>
      </c>
      <c r="G66" s="303">
        <v>14</v>
      </c>
      <c r="H66" s="303">
        <v>69</v>
      </c>
      <c r="I66" s="381" t="s">
        <v>855</v>
      </c>
      <c r="J66" s="316" t="s">
        <v>900</v>
      </c>
      <c r="K66" s="327">
        <f t="shared" ref="K66:K67" si="27">H66-F66</f>
        <v>12.5</v>
      </c>
      <c r="L66" s="327">
        <v>100</v>
      </c>
      <c r="M66" s="328">
        <f t="shared" ref="M66:M67" si="28">(K66*N66)-100</f>
        <v>525</v>
      </c>
      <c r="N66" s="328">
        <v>50</v>
      </c>
      <c r="O66" s="318" t="s">
        <v>614</v>
      </c>
      <c r="P66" s="350">
        <v>44441</v>
      </c>
      <c r="Q66" s="323"/>
      <c r="R66" s="324" t="s">
        <v>615</v>
      </c>
      <c r="S66" s="307"/>
      <c r="T66" s="307"/>
      <c r="U66" s="307"/>
      <c r="V66" s="307"/>
      <c r="W66" s="307"/>
      <c r="X66" s="307"/>
      <c r="Y66" s="307"/>
      <c r="Z66" s="307"/>
      <c r="AA66" s="307"/>
      <c r="AB66" s="307"/>
      <c r="AC66" s="307"/>
      <c r="AD66" s="307"/>
      <c r="AE66" s="307"/>
      <c r="AF66" s="307"/>
      <c r="AG66" s="307"/>
      <c r="AH66" s="307"/>
      <c r="AI66" s="307"/>
      <c r="AJ66" s="307"/>
      <c r="AK66" s="307"/>
      <c r="AL66" s="307"/>
    </row>
    <row r="67" spans="1:38" s="308" customFormat="1" ht="12.75" customHeight="1">
      <c r="A67" s="382">
        <v>10</v>
      </c>
      <c r="B67" s="402">
        <v>44441</v>
      </c>
      <c r="C67" s="383"/>
      <c r="D67" s="367" t="s">
        <v>907</v>
      </c>
      <c r="E67" s="384" t="s">
        <v>616</v>
      </c>
      <c r="F67" s="297">
        <v>47</v>
      </c>
      <c r="G67" s="297">
        <v>14</v>
      </c>
      <c r="H67" s="297">
        <v>14</v>
      </c>
      <c r="I67" s="299" t="s">
        <v>908</v>
      </c>
      <c r="J67" s="304" t="s">
        <v>909</v>
      </c>
      <c r="K67" s="325">
        <f t="shared" si="27"/>
        <v>-33</v>
      </c>
      <c r="L67" s="325">
        <v>100</v>
      </c>
      <c r="M67" s="300">
        <f t="shared" si="28"/>
        <v>-1750</v>
      </c>
      <c r="N67" s="300">
        <v>50</v>
      </c>
      <c r="O67" s="305" t="s">
        <v>627</v>
      </c>
      <c r="P67" s="326">
        <v>44441</v>
      </c>
      <c r="Q67" s="323"/>
      <c r="R67" s="324" t="s">
        <v>615</v>
      </c>
      <c r="S67" s="307"/>
      <c r="T67" s="307"/>
      <c r="U67" s="307"/>
      <c r="V67" s="307"/>
      <c r="W67" s="307"/>
      <c r="X67" s="307"/>
      <c r="Y67" s="307"/>
      <c r="Z67" s="307"/>
      <c r="AA67" s="307"/>
      <c r="AB67" s="307"/>
      <c r="AC67" s="307"/>
      <c r="AD67" s="307"/>
      <c r="AE67" s="307"/>
      <c r="AF67" s="307"/>
      <c r="AG67" s="307"/>
      <c r="AH67" s="307"/>
      <c r="AI67" s="307"/>
      <c r="AJ67" s="307"/>
      <c r="AK67" s="307"/>
      <c r="AL67" s="307"/>
    </row>
    <row r="68" spans="1:38" s="308" customFormat="1" ht="12.75" customHeight="1">
      <c r="A68" s="358">
        <v>11</v>
      </c>
      <c r="B68" s="353">
        <v>44441</v>
      </c>
      <c r="C68" s="373"/>
      <c r="D68" s="362" t="s">
        <v>910</v>
      </c>
      <c r="E68" s="375" t="s">
        <v>616</v>
      </c>
      <c r="F68" s="361" t="s">
        <v>911</v>
      </c>
      <c r="G68" s="361">
        <v>15</v>
      </c>
      <c r="H68" s="361"/>
      <c r="I68" s="371" t="s">
        <v>912</v>
      </c>
      <c r="J68" s="369" t="s">
        <v>617</v>
      </c>
      <c r="K68" s="319"/>
      <c r="L68" s="319"/>
      <c r="M68" s="306"/>
      <c r="N68" s="320"/>
      <c r="O68" s="321"/>
      <c r="P68" s="322"/>
      <c r="Q68" s="323"/>
      <c r="R68" s="324" t="s">
        <v>618</v>
      </c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  <c r="AJ68" s="307"/>
      <c r="AK68" s="307"/>
      <c r="AL68" s="307"/>
    </row>
    <row r="69" spans="1:38" s="308" customFormat="1" ht="12.75" customHeight="1">
      <c r="A69" s="358">
        <v>12</v>
      </c>
      <c r="B69" s="309">
        <v>44442</v>
      </c>
      <c r="C69" s="373"/>
      <c r="D69" s="362" t="s">
        <v>944</v>
      </c>
      <c r="E69" s="375" t="s">
        <v>857</v>
      </c>
      <c r="F69" s="361" t="s">
        <v>945</v>
      </c>
      <c r="G69" s="361">
        <v>210</v>
      </c>
      <c r="H69" s="361"/>
      <c r="I69" s="371">
        <v>0.1</v>
      </c>
      <c r="J69" s="369" t="s">
        <v>617</v>
      </c>
      <c r="K69" s="319"/>
      <c r="L69" s="319"/>
      <c r="M69" s="306"/>
      <c r="N69" s="320"/>
      <c r="O69" s="321"/>
      <c r="P69" s="322"/>
      <c r="Q69" s="323"/>
      <c r="R69" s="324" t="s">
        <v>615</v>
      </c>
      <c r="S69" s="307"/>
      <c r="T69" s="307"/>
      <c r="U69" s="307"/>
      <c r="V69" s="307"/>
      <c r="W69" s="307"/>
      <c r="X69" s="307"/>
      <c r="Y69" s="307"/>
      <c r="Z69" s="307"/>
      <c r="AA69" s="307"/>
      <c r="AB69" s="307"/>
      <c r="AC69" s="307"/>
      <c r="AD69" s="307"/>
      <c r="AE69" s="307"/>
      <c r="AF69" s="307"/>
      <c r="AG69" s="307"/>
      <c r="AH69" s="307"/>
      <c r="AI69" s="307"/>
      <c r="AJ69" s="307"/>
      <c r="AK69" s="307"/>
      <c r="AL69" s="307"/>
    </row>
    <row r="70" spans="1:38" s="308" customFormat="1" ht="12.75" customHeight="1">
      <c r="A70" s="358"/>
      <c r="B70" s="309"/>
      <c r="C70" s="373"/>
      <c r="D70" s="362"/>
      <c r="E70" s="375"/>
      <c r="F70" s="361"/>
      <c r="G70" s="361"/>
      <c r="H70" s="361"/>
      <c r="I70" s="371"/>
      <c r="J70" s="369"/>
      <c r="K70" s="319"/>
      <c r="L70" s="319"/>
      <c r="M70" s="306"/>
      <c r="N70" s="320"/>
      <c r="O70" s="321"/>
      <c r="P70" s="322"/>
      <c r="Q70" s="323"/>
      <c r="R70" s="324"/>
      <c r="S70" s="307"/>
      <c r="T70" s="307"/>
      <c r="U70" s="307"/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7"/>
      <c r="AK70" s="307"/>
      <c r="AL70" s="307"/>
    </row>
    <row r="71" spans="1:38" s="308" customFormat="1" ht="12.75" customHeight="1">
      <c r="A71" s="358"/>
      <c r="B71" s="309"/>
      <c r="C71" s="373"/>
      <c r="D71" s="362"/>
      <c r="E71" s="375"/>
      <c r="F71" s="361"/>
      <c r="G71" s="361"/>
      <c r="H71" s="361"/>
      <c r="I71" s="371"/>
      <c r="J71" s="369"/>
      <c r="K71" s="319"/>
      <c r="L71" s="319"/>
      <c r="M71" s="306"/>
      <c r="N71" s="320"/>
      <c r="O71" s="321"/>
      <c r="P71" s="322"/>
      <c r="Q71" s="323"/>
      <c r="R71" s="324"/>
      <c r="S71" s="307"/>
      <c r="T71" s="307"/>
      <c r="U71" s="307"/>
      <c r="V71" s="307"/>
      <c r="W71" s="307"/>
      <c r="X71" s="307"/>
      <c r="Y71" s="307"/>
      <c r="Z71" s="307"/>
      <c r="AA71" s="307"/>
      <c r="AB71" s="307"/>
      <c r="AC71" s="307"/>
      <c r="AD71" s="307"/>
      <c r="AE71" s="307"/>
      <c r="AF71" s="307"/>
      <c r="AG71" s="307"/>
      <c r="AH71" s="307"/>
      <c r="AI71" s="307"/>
      <c r="AJ71" s="307"/>
      <c r="AK71" s="307"/>
      <c r="AL71" s="307"/>
    </row>
    <row r="72" spans="1:38" ht="13.9" customHeight="1">
      <c r="A72" s="368"/>
      <c r="B72" s="311"/>
      <c r="C72" s="374"/>
      <c r="D72" s="372"/>
      <c r="E72" s="376"/>
      <c r="F72" s="361"/>
      <c r="G72" s="314"/>
      <c r="H72" s="314"/>
      <c r="I72" s="346"/>
      <c r="J72" s="370"/>
      <c r="K72" s="113"/>
      <c r="L72" s="113"/>
      <c r="M72" s="175"/>
      <c r="N72" s="113"/>
      <c r="O72" s="160"/>
      <c r="P72" s="159"/>
      <c r="Q72" s="173"/>
      <c r="R72" s="18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4.25" customHeight="1">
      <c r="A73" s="1"/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4.25" customHeight="1">
      <c r="A75" s="181"/>
      <c r="B75" s="187"/>
      <c r="C75" s="187"/>
      <c r="D75" s="188"/>
      <c r="E75" s="181"/>
      <c r="F75" s="189"/>
      <c r="G75" s="181"/>
      <c r="H75" s="181"/>
      <c r="I75" s="181"/>
      <c r="J75" s="187"/>
      <c r="K75" s="190"/>
      <c r="L75" s="181"/>
      <c r="M75" s="181"/>
      <c r="N75" s="181"/>
      <c r="O75" s="19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>
      <c r="A76" s="98" t="s">
        <v>639</v>
      </c>
      <c r="B76" s="192"/>
      <c r="C76" s="192"/>
      <c r="D76" s="193"/>
      <c r="E76" s="152"/>
      <c r="F76" s="6"/>
      <c r="G76" s="6"/>
      <c r="H76" s="153"/>
      <c r="I76" s="194"/>
      <c r="J76" s="1"/>
      <c r="K76" s="6"/>
      <c r="L76" s="6"/>
      <c r="M76" s="6"/>
      <c r="N76" s="1"/>
      <c r="O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38.25" customHeight="1">
      <c r="A77" s="99" t="s">
        <v>16</v>
      </c>
      <c r="B77" s="100" t="s">
        <v>590</v>
      </c>
      <c r="C77" s="100"/>
      <c r="D77" s="101" t="s">
        <v>602</v>
      </c>
      <c r="E77" s="100" t="s">
        <v>603</v>
      </c>
      <c r="F77" s="100" t="s">
        <v>604</v>
      </c>
      <c r="G77" s="100" t="s">
        <v>605</v>
      </c>
      <c r="H77" s="100" t="s">
        <v>606</v>
      </c>
      <c r="I77" s="100" t="s">
        <v>607</v>
      </c>
      <c r="J77" s="99" t="s">
        <v>608</v>
      </c>
      <c r="K77" s="156" t="s">
        <v>626</v>
      </c>
      <c r="L77" s="157" t="s">
        <v>610</v>
      </c>
      <c r="M77" s="102" t="s">
        <v>611</v>
      </c>
      <c r="N77" s="100" t="s">
        <v>612</v>
      </c>
      <c r="O77" s="101" t="s">
        <v>613</v>
      </c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4.25" customHeight="1">
      <c r="A78" s="108">
        <v>1</v>
      </c>
      <c r="B78" s="109">
        <v>44420</v>
      </c>
      <c r="C78" s="195"/>
      <c r="D78" s="110" t="s">
        <v>516</v>
      </c>
      <c r="E78" s="111" t="s">
        <v>616</v>
      </c>
      <c r="F78" s="108" t="s">
        <v>858</v>
      </c>
      <c r="G78" s="108">
        <v>284</v>
      </c>
      <c r="H78" s="111"/>
      <c r="I78" s="112" t="s">
        <v>859</v>
      </c>
      <c r="J78" s="113" t="s">
        <v>617</v>
      </c>
      <c r="K78" s="113"/>
      <c r="L78" s="114"/>
      <c r="M78" s="115"/>
      <c r="N78" s="113"/>
      <c r="O78" s="159"/>
      <c r="P78" s="103"/>
      <c r="Q78" s="1"/>
      <c r="R78" s="1" t="s">
        <v>615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4.25" customHeight="1">
      <c r="A79" s="196"/>
      <c r="B79" s="158"/>
      <c r="C79" s="197"/>
      <c r="D79" s="110"/>
      <c r="E79" s="198"/>
      <c r="F79" s="198"/>
      <c r="G79" s="198"/>
      <c r="H79" s="198"/>
      <c r="I79" s="198"/>
      <c r="J79" s="198"/>
      <c r="K79" s="199"/>
      <c r="L79" s="200"/>
      <c r="M79" s="198"/>
      <c r="N79" s="201"/>
      <c r="O79" s="202"/>
      <c r="P79" s="203"/>
      <c r="R79" s="6"/>
      <c r="S79" s="44"/>
      <c r="T79" s="1"/>
      <c r="U79" s="1"/>
      <c r="V79" s="1"/>
      <c r="W79" s="1"/>
      <c r="X79" s="1"/>
      <c r="Y79" s="1"/>
      <c r="Z79" s="1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</row>
    <row r="80" spans="1:38" ht="12.75" customHeight="1">
      <c r="A80" s="136" t="s">
        <v>619</v>
      </c>
      <c r="B80" s="136"/>
      <c r="C80" s="136"/>
      <c r="D80" s="136"/>
      <c r="E80" s="44"/>
      <c r="F80" s="144" t="s">
        <v>621</v>
      </c>
      <c r="G80" s="59"/>
      <c r="H80" s="59"/>
      <c r="I80" s="59"/>
      <c r="J80" s="6"/>
      <c r="K80" s="168"/>
      <c r="L80" s="169"/>
      <c r="M80" s="6"/>
      <c r="N80" s="126"/>
      <c r="O80" s="204"/>
      <c r="P80" s="1"/>
      <c r="Q80" s="1"/>
      <c r="R80" s="6"/>
      <c r="S80" s="1"/>
      <c r="T80" s="1"/>
      <c r="U80" s="1"/>
      <c r="V80" s="1"/>
      <c r="W80" s="1"/>
      <c r="X80" s="1"/>
      <c r="Y80" s="1"/>
    </row>
    <row r="81" spans="1:38" ht="12.75" customHeight="1">
      <c r="A81" s="143" t="s">
        <v>620</v>
      </c>
      <c r="B81" s="136"/>
      <c r="C81" s="136"/>
      <c r="D81" s="136"/>
      <c r="E81" s="6"/>
      <c r="F81" s="144" t="s">
        <v>623</v>
      </c>
      <c r="G81" s="6"/>
      <c r="H81" s="6" t="s">
        <v>850</v>
      </c>
      <c r="I81" s="6"/>
      <c r="J81" s="1"/>
      <c r="K81" s="6"/>
      <c r="L81" s="6"/>
      <c r="M81" s="6"/>
      <c r="N81" s="1"/>
      <c r="O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38" ht="12.75" customHeight="1">
      <c r="A82" s="143"/>
      <c r="B82" s="136"/>
      <c r="C82" s="136"/>
      <c r="D82" s="136"/>
      <c r="E82" s="6"/>
      <c r="F82" s="144"/>
      <c r="G82" s="6"/>
      <c r="H82" s="6"/>
      <c r="I82" s="6"/>
      <c r="J82" s="1"/>
      <c r="K82" s="6"/>
      <c r="L82" s="6"/>
      <c r="M82" s="6"/>
      <c r="N82" s="1"/>
      <c r="O82" s="1"/>
      <c r="Q82" s="1"/>
      <c r="R82" s="59"/>
      <c r="S82" s="1"/>
      <c r="T82" s="1"/>
      <c r="U82" s="1"/>
      <c r="V82" s="1"/>
      <c r="W82" s="1"/>
      <c r="X82" s="1"/>
      <c r="Y82" s="1"/>
      <c r="Z82" s="1"/>
    </row>
    <row r="83" spans="1:38" ht="12.75" customHeight="1">
      <c r="A83" s="1"/>
      <c r="B83" s="151" t="s">
        <v>640</v>
      </c>
      <c r="C83" s="151"/>
      <c r="D83" s="151"/>
      <c r="E83" s="151"/>
      <c r="F83" s="152"/>
      <c r="G83" s="6"/>
      <c r="H83" s="6"/>
      <c r="I83" s="153"/>
      <c r="J83" s="154"/>
      <c r="K83" s="155"/>
      <c r="L83" s="154"/>
      <c r="M83" s="6"/>
      <c r="N83" s="1"/>
      <c r="O83" s="1"/>
      <c r="Q83" s="1"/>
      <c r="R83" s="59"/>
      <c r="S83" s="1"/>
      <c r="T83" s="1"/>
      <c r="U83" s="1"/>
      <c r="V83" s="1"/>
      <c r="W83" s="1"/>
      <c r="X83" s="1"/>
      <c r="Y83" s="1"/>
      <c r="Z83" s="1"/>
    </row>
    <row r="84" spans="1:38" ht="38.25" customHeight="1">
      <c r="A84" s="99" t="s">
        <v>16</v>
      </c>
      <c r="B84" s="100" t="s">
        <v>590</v>
      </c>
      <c r="C84" s="100"/>
      <c r="D84" s="101" t="s">
        <v>602</v>
      </c>
      <c r="E84" s="100" t="s">
        <v>603</v>
      </c>
      <c r="F84" s="100" t="s">
        <v>604</v>
      </c>
      <c r="G84" s="100" t="s">
        <v>625</v>
      </c>
      <c r="H84" s="100" t="s">
        <v>606</v>
      </c>
      <c r="I84" s="100" t="s">
        <v>607</v>
      </c>
      <c r="J84" s="205" t="s">
        <v>608</v>
      </c>
      <c r="K84" s="156" t="s">
        <v>626</v>
      </c>
      <c r="L84" s="172" t="s">
        <v>634</v>
      </c>
      <c r="M84" s="100" t="s">
        <v>635</v>
      </c>
      <c r="N84" s="157" t="s">
        <v>610</v>
      </c>
      <c r="O84" s="102" t="s">
        <v>611</v>
      </c>
      <c r="P84" s="100" t="s">
        <v>612</v>
      </c>
      <c r="Q84" s="101" t="s">
        <v>613</v>
      </c>
      <c r="R84" s="59"/>
      <c r="S84" s="1"/>
      <c r="T84" s="1"/>
      <c r="U84" s="1"/>
      <c r="V84" s="1"/>
      <c r="W84" s="1"/>
      <c r="X84" s="1"/>
      <c r="Y84" s="1"/>
      <c r="Z84" s="1"/>
    </row>
    <row r="85" spans="1:38" ht="14.25" customHeight="1">
      <c r="A85" s="117"/>
      <c r="B85" s="119"/>
      <c r="C85" s="206"/>
      <c r="D85" s="120"/>
      <c r="E85" s="121"/>
      <c r="F85" s="207"/>
      <c r="G85" s="117"/>
      <c r="H85" s="121"/>
      <c r="I85" s="122"/>
      <c r="J85" s="208"/>
      <c r="K85" s="208"/>
      <c r="L85" s="209"/>
      <c r="M85" s="108"/>
      <c r="N85" s="209"/>
      <c r="O85" s="210"/>
      <c r="P85" s="211"/>
      <c r="Q85" s="212"/>
      <c r="R85" s="166"/>
      <c r="S85" s="130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38" ht="14.25" customHeight="1">
      <c r="A86" s="117"/>
      <c r="B86" s="119"/>
      <c r="C86" s="206"/>
      <c r="D86" s="120"/>
      <c r="E86" s="121"/>
      <c r="F86" s="207"/>
      <c r="G86" s="117"/>
      <c r="H86" s="121"/>
      <c r="I86" s="122"/>
      <c r="J86" s="208"/>
      <c r="K86" s="208"/>
      <c r="L86" s="209"/>
      <c r="M86" s="108"/>
      <c r="N86" s="209"/>
      <c r="O86" s="210"/>
      <c r="P86" s="211"/>
      <c r="Q86" s="212"/>
      <c r="R86" s="166"/>
      <c r="S86" s="130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38" ht="14.25" customHeight="1">
      <c r="A87" s="117"/>
      <c r="B87" s="119"/>
      <c r="C87" s="206"/>
      <c r="D87" s="120"/>
      <c r="E87" s="121"/>
      <c r="F87" s="207"/>
      <c r="G87" s="117"/>
      <c r="H87" s="121"/>
      <c r="I87" s="122"/>
      <c r="J87" s="208"/>
      <c r="K87" s="208"/>
      <c r="L87" s="209"/>
      <c r="M87" s="108"/>
      <c r="N87" s="209"/>
      <c r="O87" s="210"/>
      <c r="P87" s="211"/>
      <c r="Q87" s="212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4.25" customHeight="1">
      <c r="A88" s="117"/>
      <c r="B88" s="119"/>
      <c r="C88" s="206"/>
      <c r="D88" s="120"/>
      <c r="E88" s="121"/>
      <c r="F88" s="208"/>
      <c r="G88" s="117"/>
      <c r="H88" s="121"/>
      <c r="I88" s="122"/>
      <c r="J88" s="208"/>
      <c r="K88" s="208"/>
      <c r="L88" s="209"/>
      <c r="M88" s="108"/>
      <c r="N88" s="209"/>
      <c r="O88" s="210"/>
      <c r="P88" s="211"/>
      <c r="Q88" s="212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4.25" customHeight="1">
      <c r="A89" s="117"/>
      <c r="B89" s="119"/>
      <c r="C89" s="206"/>
      <c r="D89" s="120"/>
      <c r="E89" s="121"/>
      <c r="F89" s="208"/>
      <c r="G89" s="117"/>
      <c r="H89" s="121"/>
      <c r="I89" s="122"/>
      <c r="J89" s="208"/>
      <c r="K89" s="208"/>
      <c r="L89" s="209"/>
      <c r="M89" s="108"/>
      <c r="N89" s="209"/>
      <c r="O89" s="210"/>
      <c r="P89" s="211"/>
      <c r="Q89" s="212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4.25" customHeight="1">
      <c r="A90" s="117"/>
      <c r="B90" s="119"/>
      <c r="C90" s="206"/>
      <c r="D90" s="120"/>
      <c r="E90" s="121"/>
      <c r="F90" s="207"/>
      <c r="G90" s="117"/>
      <c r="H90" s="121"/>
      <c r="I90" s="122"/>
      <c r="J90" s="208"/>
      <c r="K90" s="208"/>
      <c r="L90" s="209"/>
      <c r="M90" s="108"/>
      <c r="N90" s="209"/>
      <c r="O90" s="210"/>
      <c r="P90" s="211"/>
      <c r="Q90" s="212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4.25" customHeight="1">
      <c r="A91" s="117"/>
      <c r="B91" s="119"/>
      <c r="C91" s="206"/>
      <c r="D91" s="120"/>
      <c r="E91" s="121"/>
      <c r="F91" s="207"/>
      <c r="G91" s="117"/>
      <c r="H91" s="121"/>
      <c r="I91" s="122"/>
      <c r="J91" s="208"/>
      <c r="K91" s="208"/>
      <c r="L91" s="208"/>
      <c r="M91" s="208"/>
      <c r="N91" s="209"/>
      <c r="O91" s="213"/>
      <c r="P91" s="211"/>
      <c r="Q91" s="212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4.25" customHeight="1">
      <c r="A92" s="117"/>
      <c r="B92" s="119"/>
      <c r="C92" s="206"/>
      <c r="D92" s="120"/>
      <c r="E92" s="121"/>
      <c r="F92" s="208"/>
      <c r="G92" s="117"/>
      <c r="H92" s="121"/>
      <c r="I92" s="122"/>
      <c r="J92" s="208"/>
      <c r="K92" s="208"/>
      <c r="L92" s="209"/>
      <c r="M92" s="108"/>
      <c r="N92" s="209"/>
      <c r="O92" s="210"/>
      <c r="P92" s="211"/>
      <c r="Q92" s="212"/>
      <c r="R92" s="166"/>
      <c r="S92" s="130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4.25" customHeight="1">
      <c r="A93" s="117"/>
      <c r="B93" s="119"/>
      <c r="C93" s="206"/>
      <c r="D93" s="120"/>
      <c r="E93" s="121"/>
      <c r="F93" s="207"/>
      <c r="G93" s="117"/>
      <c r="H93" s="121"/>
      <c r="I93" s="122"/>
      <c r="J93" s="214"/>
      <c r="K93" s="214"/>
      <c r="L93" s="214"/>
      <c r="M93" s="214"/>
      <c r="N93" s="215"/>
      <c r="O93" s="210"/>
      <c r="P93" s="123"/>
      <c r="Q93" s="212"/>
      <c r="R93" s="166"/>
      <c r="S93" s="130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143"/>
      <c r="B94" s="136"/>
      <c r="C94" s="136"/>
      <c r="D94" s="136"/>
      <c r="E94" s="6"/>
      <c r="F94" s="144"/>
      <c r="G94" s="6"/>
      <c r="H94" s="6"/>
      <c r="I94" s="6"/>
      <c r="J94" s="1"/>
      <c r="K94" s="6"/>
      <c r="L94" s="6"/>
      <c r="M94" s="6"/>
      <c r="N94" s="1"/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43"/>
      <c r="B95" s="136"/>
      <c r="C95" s="136"/>
      <c r="D95" s="136"/>
      <c r="E95" s="6"/>
      <c r="F95" s="144"/>
      <c r="G95" s="59"/>
      <c r="H95" s="44"/>
      <c r="I95" s="59"/>
      <c r="J95" s="6"/>
      <c r="K95" s="168"/>
      <c r="L95" s="169"/>
      <c r="M95" s="6"/>
      <c r="N95" s="126"/>
      <c r="O95" s="170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59"/>
      <c r="B96" s="125"/>
      <c r="C96" s="125"/>
      <c r="D96" s="44"/>
      <c r="E96" s="59"/>
      <c r="F96" s="59"/>
      <c r="G96" s="59"/>
      <c r="H96" s="44"/>
      <c r="I96" s="59"/>
      <c r="J96" s="6"/>
      <c r="K96" s="168"/>
      <c r="L96" s="169"/>
      <c r="M96" s="6"/>
      <c r="N96" s="126"/>
      <c r="O96" s="170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44"/>
      <c r="B97" s="216" t="s">
        <v>641</v>
      </c>
      <c r="C97" s="216"/>
      <c r="D97" s="216"/>
      <c r="E97" s="216"/>
      <c r="F97" s="6"/>
      <c r="G97" s="6"/>
      <c r="H97" s="154"/>
      <c r="I97" s="6"/>
      <c r="J97" s="154"/>
      <c r="K97" s="155"/>
      <c r="L97" s="6"/>
      <c r="M97" s="6"/>
      <c r="N97" s="1"/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38.25" customHeight="1">
      <c r="A98" s="99" t="s">
        <v>16</v>
      </c>
      <c r="B98" s="100" t="s">
        <v>590</v>
      </c>
      <c r="C98" s="100"/>
      <c r="D98" s="101" t="s">
        <v>602</v>
      </c>
      <c r="E98" s="100" t="s">
        <v>603</v>
      </c>
      <c r="F98" s="100" t="s">
        <v>604</v>
      </c>
      <c r="G98" s="100" t="s">
        <v>642</v>
      </c>
      <c r="H98" s="100" t="s">
        <v>643</v>
      </c>
      <c r="I98" s="100" t="s">
        <v>607</v>
      </c>
      <c r="J98" s="217" t="s">
        <v>608</v>
      </c>
      <c r="K98" s="100" t="s">
        <v>609</v>
      </c>
      <c r="L98" s="100" t="s">
        <v>644</v>
      </c>
      <c r="M98" s="100" t="s">
        <v>612</v>
      </c>
      <c r="N98" s="101" t="s">
        <v>613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218">
        <v>1</v>
      </c>
      <c r="B99" s="219">
        <v>41579</v>
      </c>
      <c r="C99" s="219"/>
      <c r="D99" s="220" t="s">
        <v>645</v>
      </c>
      <c r="E99" s="221" t="s">
        <v>646</v>
      </c>
      <c r="F99" s="222">
        <v>82</v>
      </c>
      <c r="G99" s="221" t="s">
        <v>647</v>
      </c>
      <c r="H99" s="221">
        <v>100</v>
      </c>
      <c r="I99" s="223">
        <v>100</v>
      </c>
      <c r="J99" s="224" t="s">
        <v>648</v>
      </c>
      <c r="K99" s="225">
        <f t="shared" ref="K99:K151" si="29">H99-F99</f>
        <v>18</v>
      </c>
      <c r="L99" s="226">
        <f t="shared" ref="L99:L151" si="30">K99/F99</f>
        <v>0.21951219512195122</v>
      </c>
      <c r="M99" s="221" t="s">
        <v>614</v>
      </c>
      <c r="N99" s="227">
        <v>42657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18">
        <v>2</v>
      </c>
      <c r="B100" s="219">
        <v>41794</v>
      </c>
      <c r="C100" s="219"/>
      <c r="D100" s="220" t="s">
        <v>649</v>
      </c>
      <c r="E100" s="221" t="s">
        <v>616</v>
      </c>
      <c r="F100" s="222">
        <v>257</v>
      </c>
      <c r="G100" s="221" t="s">
        <v>647</v>
      </c>
      <c r="H100" s="221">
        <v>300</v>
      </c>
      <c r="I100" s="223">
        <v>300</v>
      </c>
      <c r="J100" s="224" t="s">
        <v>648</v>
      </c>
      <c r="K100" s="225">
        <f t="shared" si="29"/>
        <v>43</v>
      </c>
      <c r="L100" s="226">
        <f t="shared" si="30"/>
        <v>0.16731517509727625</v>
      </c>
      <c r="M100" s="221" t="s">
        <v>614</v>
      </c>
      <c r="N100" s="227">
        <v>41822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18">
        <v>3</v>
      </c>
      <c r="B101" s="219">
        <v>41828</v>
      </c>
      <c r="C101" s="219"/>
      <c r="D101" s="220" t="s">
        <v>650</v>
      </c>
      <c r="E101" s="221" t="s">
        <v>616</v>
      </c>
      <c r="F101" s="222">
        <v>393</v>
      </c>
      <c r="G101" s="221" t="s">
        <v>647</v>
      </c>
      <c r="H101" s="221">
        <v>468</v>
      </c>
      <c r="I101" s="223">
        <v>468</v>
      </c>
      <c r="J101" s="224" t="s">
        <v>648</v>
      </c>
      <c r="K101" s="225">
        <f t="shared" si="29"/>
        <v>75</v>
      </c>
      <c r="L101" s="226">
        <f t="shared" si="30"/>
        <v>0.19083969465648856</v>
      </c>
      <c r="M101" s="221" t="s">
        <v>614</v>
      </c>
      <c r="N101" s="227">
        <v>41863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18">
        <v>4</v>
      </c>
      <c r="B102" s="219">
        <v>41857</v>
      </c>
      <c r="C102" s="219"/>
      <c r="D102" s="220" t="s">
        <v>651</v>
      </c>
      <c r="E102" s="221" t="s">
        <v>616</v>
      </c>
      <c r="F102" s="222">
        <v>205</v>
      </c>
      <c r="G102" s="221" t="s">
        <v>647</v>
      </c>
      <c r="H102" s="221">
        <v>275</v>
      </c>
      <c r="I102" s="223">
        <v>250</v>
      </c>
      <c r="J102" s="224" t="s">
        <v>648</v>
      </c>
      <c r="K102" s="225">
        <f t="shared" si="29"/>
        <v>70</v>
      </c>
      <c r="L102" s="226">
        <f t="shared" si="30"/>
        <v>0.34146341463414637</v>
      </c>
      <c r="M102" s="221" t="s">
        <v>614</v>
      </c>
      <c r="N102" s="227">
        <v>41962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18">
        <v>5</v>
      </c>
      <c r="B103" s="219">
        <v>41886</v>
      </c>
      <c r="C103" s="219"/>
      <c r="D103" s="220" t="s">
        <v>652</v>
      </c>
      <c r="E103" s="221" t="s">
        <v>616</v>
      </c>
      <c r="F103" s="222">
        <v>162</v>
      </c>
      <c r="G103" s="221" t="s">
        <v>647</v>
      </c>
      <c r="H103" s="221">
        <v>190</v>
      </c>
      <c r="I103" s="223">
        <v>190</v>
      </c>
      <c r="J103" s="224" t="s">
        <v>648</v>
      </c>
      <c r="K103" s="225">
        <f t="shared" si="29"/>
        <v>28</v>
      </c>
      <c r="L103" s="226">
        <f t="shared" si="30"/>
        <v>0.1728395061728395</v>
      </c>
      <c r="M103" s="221" t="s">
        <v>614</v>
      </c>
      <c r="N103" s="227">
        <v>42006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218">
        <v>6</v>
      </c>
      <c r="B104" s="219">
        <v>41886</v>
      </c>
      <c r="C104" s="219"/>
      <c r="D104" s="220" t="s">
        <v>653</v>
      </c>
      <c r="E104" s="221" t="s">
        <v>616</v>
      </c>
      <c r="F104" s="222">
        <v>75</v>
      </c>
      <c r="G104" s="221" t="s">
        <v>647</v>
      </c>
      <c r="H104" s="221">
        <v>91.5</v>
      </c>
      <c r="I104" s="223" t="s">
        <v>654</v>
      </c>
      <c r="J104" s="224" t="s">
        <v>655</v>
      </c>
      <c r="K104" s="225">
        <f t="shared" si="29"/>
        <v>16.5</v>
      </c>
      <c r="L104" s="226">
        <f t="shared" si="30"/>
        <v>0.22</v>
      </c>
      <c r="M104" s="221" t="s">
        <v>614</v>
      </c>
      <c r="N104" s="227">
        <v>41954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18">
        <v>7</v>
      </c>
      <c r="B105" s="219">
        <v>41913</v>
      </c>
      <c r="C105" s="219"/>
      <c r="D105" s="220" t="s">
        <v>656</v>
      </c>
      <c r="E105" s="221" t="s">
        <v>616</v>
      </c>
      <c r="F105" s="222">
        <v>850</v>
      </c>
      <c r="G105" s="221" t="s">
        <v>647</v>
      </c>
      <c r="H105" s="221">
        <v>982.5</v>
      </c>
      <c r="I105" s="223">
        <v>1050</v>
      </c>
      <c r="J105" s="224" t="s">
        <v>657</v>
      </c>
      <c r="K105" s="225">
        <f t="shared" si="29"/>
        <v>132.5</v>
      </c>
      <c r="L105" s="226">
        <f t="shared" si="30"/>
        <v>0.15588235294117647</v>
      </c>
      <c r="M105" s="221" t="s">
        <v>614</v>
      </c>
      <c r="N105" s="227">
        <v>42039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218">
        <v>8</v>
      </c>
      <c r="B106" s="219">
        <v>41913</v>
      </c>
      <c r="C106" s="219"/>
      <c r="D106" s="220" t="s">
        <v>658</v>
      </c>
      <c r="E106" s="221" t="s">
        <v>616</v>
      </c>
      <c r="F106" s="222">
        <v>475</v>
      </c>
      <c r="G106" s="221" t="s">
        <v>647</v>
      </c>
      <c r="H106" s="221">
        <v>515</v>
      </c>
      <c r="I106" s="223">
        <v>600</v>
      </c>
      <c r="J106" s="224" t="s">
        <v>659</v>
      </c>
      <c r="K106" s="225">
        <f t="shared" si="29"/>
        <v>40</v>
      </c>
      <c r="L106" s="226">
        <f t="shared" si="30"/>
        <v>8.4210526315789472E-2</v>
      </c>
      <c r="M106" s="221" t="s">
        <v>614</v>
      </c>
      <c r="N106" s="227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18">
        <v>9</v>
      </c>
      <c r="B107" s="219">
        <v>41913</v>
      </c>
      <c r="C107" s="219"/>
      <c r="D107" s="220" t="s">
        <v>660</v>
      </c>
      <c r="E107" s="221" t="s">
        <v>616</v>
      </c>
      <c r="F107" s="222">
        <v>86</v>
      </c>
      <c r="G107" s="221" t="s">
        <v>647</v>
      </c>
      <c r="H107" s="221">
        <v>99</v>
      </c>
      <c r="I107" s="223">
        <v>140</v>
      </c>
      <c r="J107" s="224" t="s">
        <v>661</v>
      </c>
      <c r="K107" s="225">
        <f t="shared" si="29"/>
        <v>13</v>
      </c>
      <c r="L107" s="226">
        <f t="shared" si="30"/>
        <v>0.15116279069767441</v>
      </c>
      <c r="M107" s="221" t="s">
        <v>614</v>
      </c>
      <c r="N107" s="227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18">
        <v>10</v>
      </c>
      <c r="B108" s="219">
        <v>41926</v>
      </c>
      <c r="C108" s="219"/>
      <c r="D108" s="220" t="s">
        <v>662</v>
      </c>
      <c r="E108" s="221" t="s">
        <v>616</v>
      </c>
      <c r="F108" s="222">
        <v>496.6</v>
      </c>
      <c r="G108" s="221" t="s">
        <v>647</v>
      </c>
      <c r="H108" s="221">
        <v>621</v>
      </c>
      <c r="I108" s="223">
        <v>580</v>
      </c>
      <c r="J108" s="224" t="s">
        <v>648</v>
      </c>
      <c r="K108" s="225">
        <f t="shared" si="29"/>
        <v>124.39999999999998</v>
      </c>
      <c r="L108" s="226">
        <f t="shared" si="30"/>
        <v>0.25050342327829234</v>
      </c>
      <c r="M108" s="221" t="s">
        <v>614</v>
      </c>
      <c r="N108" s="227">
        <v>42605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18">
        <v>11</v>
      </c>
      <c r="B109" s="219">
        <v>41926</v>
      </c>
      <c r="C109" s="219"/>
      <c r="D109" s="220" t="s">
        <v>663</v>
      </c>
      <c r="E109" s="221" t="s">
        <v>616</v>
      </c>
      <c r="F109" s="222">
        <v>2481.9</v>
      </c>
      <c r="G109" s="221" t="s">
        <v>647</v>
      </c>
      <c r="H109" s="221">
        <v>2840</v>
      </c>
      <c r="I109" s="223">
        <v>2870</v>
      </c>
      <c r="J109" s="224" t="s">
        <v>664</v>
      </c>
      <c r="K109" s="225">
        <f t="shared" si="29"/>
        <v>358.09999999999991</v>
      </c>
      <c r="L109" s="226">
        <f t="shared" si="30"/>
        <v>0.14428462065353154</v>
      </c>
      <c r="M109" s="221" t="s">
        <v>614</v>
      </c>
      <c r="N109" s="227">
        <v>42017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18">
        <v>12</v>
      </c>
      <c r="B110" s="219">
        <v>41928</v>
      </c>
      <c r="C110" s="219"/>
      <c r="D110" s="220" t="s">
        <v>665</v>
      </c>
      <c r="E110" s="221" t="s">
        <v>616</v>
      </c>
      <c r="F110" s="222">
        <v>84.5</v>
      </c>
      <c r="G110" s="221" t="s">
        <v>647</v>
      </c>
      <c r="H110" s="221">
        <v>93</v>
      </c>
      <c r="I110" s="223">
        <v>110</v>
      </c>
      <c r="J110" s="224" t="s">
        <v>666</v>
      </c>
      <c r="K110" s="225">
        <f t="shared" si="29"/>
        <v>8.5</v>
      </c>
      <c r="L110" s="226">
        <f t="shared" si="30"/>
        <v>0.10059171597633136</v>
      </c>
      <c r="M110" s="221" t="s">
        <v>614</v>
      </c>
      <c r="N110" s="227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18">
        <v>13</v>
      </c>
      <c r="B111" s="219">
        <v>41928</v>
      </c>
      <c r="C111" s="219"/>
      <c r="D111" s="220" t="s">
        <v>667</v>
      </c>
      <c r="E111" s="221" t="s">
        <v>616</v>
      </c>
      <c r="F111" s="222">
        <v>401</v>
      </c>
      <c r="G111" s="221" t="s">
        <v>647</v>
      </c>
      <c r="H111" s="221">
        <v>428</v>
      </c>
      <c r="I111" s="223">
        <v>450</v>
      </c>
      <c r="J111" s="224" t="s">
        <v>668</v>
      </c>
      <c r="K111" s="225">
        <f t="shared" si="29"/>
        <v>27</v>
      </c>
      <c r="L111" s="226">
        <f t="shared" si="30"/>
        <v>6.7331670822942641E-2</v>
      </c>
      <c r="M111" s="221" t="s">
        <v>614</v>
      </c>
      <c r="N111" s="227">
        <v>42020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18">
        <v>14</v>
      </c>
      <c r="B112" s="219">
        <v>41928</v>
      </c>
      <c r="C112" s="219"/>
      <c r="D112" s="220" t="s">
        <v>669</v>
      </c>
      <c r="E112" s="221" t="s">
        <v>616</v>
      </c>
      <c r="F112" s="222">
        <v>101</v>
      </c>
      <c r="G112" s="221" t="s">
        <v>647</v>
      </c>
      <c r="H112" s="221">
        <v>112</v>
      </c>
      <c r="I112" s="223">
        <v>120</v>
      </c>
      <c r="J112" s="224" t="s">
        <v>670</v>
      </c>
      <c r="K112" s="225">
        <f t="shared" si="29"/>
        <v>11</v>
      </c>
      <c r="L112" s="226">
        <f t="shared" si="30"/>
        <v>0.10891089108910891</v>
      </c>
      <c r="M112" s="221" t="s">
        <v>614</v>
      </c>
      <c r="N112" s="227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18">
        <v>15</v>
      </c>
      <c r="B113" s="219">
        <v>41954</v>
      </c>
      <c r="C113" s="219"/>
      <c r="D113" s="220" t="s">
        <v>671</v>
      </c>
      <c r="E113" s="221" t="s">
        <v>616</v>
      </c>
      <c r="F113" s="222">
        <v>59</v>
      </c>
      <c r="G113" s="221" t="s">
        <v>647</v>
      </c>
      <c r="H113" s="221">
        <v>76</v>
      </c>
      <c r="I113" s="223">
        <v>76</v>
      </c>
      <c r="J113" s="224" t="s">
        <v>648</v>
      </c>
      <c r="K113" s="225">
        <f t="shared" si="29"/>
        <v>17</v>
      </c>
      <c r="L113" s="226">
        <f t="shared" si="30"/>
        <v>0.28813559322033899</v>
      </c>
      <c r="M113" s="221" t="s">
        <v>614</v>
      </c>
      <c r="N113" s="227">
        <v>43032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18">
        <v>16</v>
      </c>
      <c r="B114" s="219">
        <v>41954</v>
      </c>
      <c r="C114" s="219"/>
      <c r="D114" s="220" t="s">
        <v>660</v>
      </c>
      <c r="E114" s="221" t="s">
        <v>616</v>
      </c>
      <c r="F114" s="222">
        <v>99</v>
      </c>
      <c r="G114" s="221" t="s">
        <v>647</v>
      </c>
      <c r="H114" s="221">
        <v>120</v>
      </c>
      <c r="I114" s="223">
        <v>120</v>
      </c>
      <c r="J114" s="224" t="s">
        <v>628</v>
      </c>
      <c r="K114" s="225">
        <f t="shared" si="29"/>
        <v>21</v>
      </c>
      <c r="L114" s="226">
        <f t="shared" si="30"/>
        <v>0.21212121212121213</v>
      </c>
      <c r="M114" s="221" t="s">
        <v>614</v>
      </c>
      <c r="N114" s="227">
        <v>41960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18">
        <v>17</v>
      </c>
      <c r="B115" s="219">
        <v>41956</v>
      </c>
      <c r="C115" s="219"/>
      <c r="D115" s="220" t="s">
        <v>672</v>
      </c>
      <c r="E115" s="221" t="s">
        <v>616</v>
      </c>
      <c r="F115" s="222">
        <v>22</v>
      </c>
      <c r="G115" s="221" t="s">
        <v>647</v>
      </c>
      <c r="H115" s="221">
        <v>33.549999999999997</v>
      </c>
      <c r="I115" s="223">
        <v>32</v>
      </c>
      <c r="J115" s="224" t="s">
        <v>673</v>
      </c>
      <c r="K115" s="225">
        <f t="shared" si="29"/>
        <v>11.549999999999997</v>
      </c>
      <c r="L115" s="226">
        <f t="shared" si="30"/>
        <v>0.52499999999999991</v>
      </c>
      <c r="M115" s="221" t="s">
        <v>614</v>
      </c>
      <c r="N115" s="227">
        <v>42188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18">
        <v>18</v>
      </c>
      <c r="B116" s="219">
        <v>41976</v>
      </c>
      <c r="C116" s="219"/>
      <c r="D116" s="220" t="s">
        <v>674</v>
      </c>
      <c r="E116" s="221" t="s">
        <v>616</v>
      </c>
      <c r="F116" s="222">
        <v>440</v>
      </c>
      <c r="G116" s="221" t="s">
        <v>647</v>
      </c>
      <c r="H116" s="221">
        <v>520</v>
      </c>
      <c r="I116" s="223">
        <v>520</v>
      </c>
      <c r="J116" s="224" t="s">
        <v>675</v>
      </c>
      <c r="K116" s="225">
        <f t="shared" si="29"/>
        <v>80</v>
      </c>
      <c r="L116" s="226">
        <f t="shared" si="30"/>
        <v>0.18181818181818182</v>
      </c>
      <c r="M116" s="221" t="s">
        <v>614</v>
      </c>
      <c r="N116" s="227">
        <v>42208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18">
        <v>19</v>
      </c>
      <c r="B117" s="219">
        <v>41976</v>
      </c>
      <c r="C117" s="219"/>
      <c r="D117" s="220" t="s">
        <v>676</v>
      </c>
      <c r="E117" s="221" t="s">
        <v>616</v>
      </c>
      <c r="F117" s="222">
        <v>360</v>
      </c>
      <c r="G117" s="221" t="s">
        <v>647</v>
      </c>
      <c r="H117" s="221">
        <v>427</v>
      </c>
      <c r="I117" s="223">
        <v>425</v>
      </c>
      <c r="J117" s="224" t="s">
        <v>677</v>
      </c>
      <c r="K117" s="225">
        <f t="shared" si="29"/>
        <v>67</v>
      </c>
      <c r="L117" s="226">
        <f t="shared" si="30"/>
        <v>0.18611111111111112</v>
      </c>
      <c r="M117" s="221" t="s">
        <v>614</v>
      </c>
      <c r="N117" s="227">
        <v>42058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18">
        <v>20</v>
      </c>
      <c r="B118" s="219">
        <v>42012</v>
      </c>
      <c r="C118" s="219"/>
      <c r="D118" s="220" t="s">
        <v>678</v>
      </c>
      <c r="E118" s="221" t="s">
        <v>616</v>
      </c>
      <c r="F118" s="222">
        <v>360</v>
      </c>
      <c r="G118" s="221" t="s">
        <v>647</v>
      </c>
      <c r="H118" s="221">
        <v>455</v>
      </c>
      <c r="I118" s="223">
        <v>420</v>
      </c>
      <c r="J118" s="224" t="s">
        <v>679</v>
      </c>
      <c r="K118" s="225">
        <f t="shared" si="29"/>
        <v>95</v>
      </c>
      <c r="L118" s="226">
        <f t="shared" si="30"/>
        <v>0.2638888888888889</v>
      </c>
      <c r="M118" s="221" t="s">
        <v>614</v>
      </c>
      <c r="N118" s="227">
        <v>42024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18">
        <v>21</v>
      </c>
      <c r="B119" s="219">
        <v>42012</v>
      </c>
      <c r="C119" s="219"/>
      <c r="D119" s="220" t="s">
        <v>680</v>
      </c>
      <c r="E119" s="221" t="s">
        <v>616</v>
      </c>
      <c r="F119" s="222">
        <v>130</v>
      </c>
      <c r="G119" s="221"/>
      <c r="H119" s="221">
        <v>175.5</v>
      </c>
      <c r="I119" s="223">
        <v>165</v>
      </c>
      <c r="J119" s="224" t="s">
        <v>681</v>
      </c>
      <c r="K119" s="225">
        <f t="shared" si="29"/>
        <v>45.5</v>
      </c>
      <c r="L119" s="226">
        <f t="shared" si="30"/>
        <v>0.35</v>
      </c>
      <c r="M119" s="221" t="s">
        <v>614</v>
      </c>
      <c r="N119" s="227">
        <v>43088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18">
        <v>22</v>
      </c>
      <c r="B120" s="219">
        <v>42040</v>
      </c>
      <c r="C120" s="219"/>
      <c r="D120" s="220" t="s">
        <v>392</v>
      </c>
      <c r="E120" s="221" t="s">
        <v>646</v>
      </c>
      <c r="F120" s="222">
        <v>98</v>
      </c>
      <c r="G120" s="221"/>
      <c r="H120" s="221">
        <v>120</v>
      </c>
      <c r="I120" s="223">
        <v>120</v>
      </c>
      <c r="J120" s="224" t="s">
        <v>648</v>
      </c>
      <c r="K120" s="225">
        <f t="shared" si="29"/>
        <v>22</v>
      </c>
      <c r="L120" s="226">
        <f t="shared" si="30"/>
        <v>0.22448979591836735</v>
      </c>
      <c r="M120" s="221" t="s">
        <v>614</v>
      </c>
      <c r="N120" s="227">
        <v>42753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18">
        <v>23</v>
      </c>
      <c r="B121" s="219">
        <v>42040</v>
      </c>
      <c r="C121" s="219"/>
      <c r="D121" s="220" t="s">
        <v>682</v>
      </c>
      <c r="E121" s="221" t="s">
        <v>646</v>
      </c>
      <c r="F121" s="222">
        <v>196</v>
      </c>
      <c r="G121" s="221"/>
      <c r="H121" s="221">
        <v>262</v>
      </c>
      <c r="I121" s="223">
        <v>255</v>
      </c>
      <c r="J121" s="224" t="s">
        <v>648</v>
      </c>
      <c r="K121" s="225">
        <f t="shared" si="29"/>
        <v>66</v>
      </c>
      <c r="L121" s="226">
        <f t="shared" si="30"/>
        <v>0.33673469387755101</v>
      </c>
      <c r="M121" s="221" t="s">
        <v>614</v>
      </c>
      <c r="N121" s="227">
        <v>42599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28">
        <v>24</v>
      </c>
      <c r="B122" s="229">
        <v>42067</v>
      </c>
      <c r="C122" s="229"/>
      <c r="D122" s="230" t="s">
        <v>391</v>
      </c>
      <c r="E122" s="231" t="s">
        <v>646</v>
      </c>
      <c r="F122" s="232">
        <v>235</v>
      </c>
      <c r="G122" s="232"/>
      <c r="H122" s="233">
        <v>77</v>
      </c>
      <c r="I122" s="233" t="s">
        <v>683</v>
      </c>
      <c r="J122" s="234" t="s">
        <v>684</v>
      </c>
      <c r="K122" s="235">
        <f t="shared" si="29"/>
        <v>-158</v>
      </c>
      <c r="L122" s="236">
        <f t="shared" si="30"/>
        <v>-0.67234042553191486</v>
      </c>
      <c r="M122" s="232" t="s">
        <v>627</v>
      </c>
      <c r="N122" s="229">
        <v>43522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18">
        <v>25</v>
      </c>
      <c r="B123" s="219">
        <v>42067</v>
      </c>
      <c r="C123" s="219"/>
      <c r="D123" s="220" t="s">
        <v>685</v>
      </c>
      <c r="E123" s="221" t="s">
        <v>646</v>
      </c>
      <c r="F123" s="222">
        <v>185</v>
      </c>
      <c r="G123" s="221"/>
      <c r="H123" s="221">
        <v>224</v>
      </c>
      <c r="I123" s="223" t="s">
        <v>686</v>
      </c>
      <c r="J123" s="224" t="s">
        <v>648</v>
      </c>
      <c r="K123" s="225">
        <f t="shared" si="29"/>
        <v>39</v>
      </c>
      <c r="L123" s="226">
        <f t="shared" si="30"/>
        <v>0.21081081081081082</v>
      </c>
      <c r="M123" s="221" t="s">
        <v>614</v>
      </c>
      <c r="N123" s="227">
        <v>42647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28">
        <v>26</v>
      </c>
      <c r="B124" s="229">
        <v>42090</v>
      </c>
      <c r="C124" s="229"/>
      <c r="D124" s="237" t="s">
        <v>687</v>
      </c>
      <c r="E124" s="232" t="s">
        <v>646</v>
      </c>
      <c r="F124" s="232">
        <v>49.5</v>
      </c>
      <c r="G124" s="233"/>
      <c r="H124" s="233">
        <v>15.85</v>
      </c>
      <c r="I124" s="233">
        <v>67</v>
      </c>
      <c r="J124" s="234" t="s">
        <v>688</v>
      </c>
      <c r="K124" s="233">
        <f t="shared" si="29"/>
        <v>-33.65</v>
      </c>
      <c r="L124" s="238">
        <f t="shared" si="30"/>
        <v>-0.67979797979797973</v>
      </c>
      <c r="M124" s="232" t="s">
        <v>627</v>
      </c>
      <c r="N124" s="239">
        <v>43627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18">
        <v>27</v>
      </c>
      <c r="B125" s="219">
        <v>42093</v>
      </c>
      <c r="C125" s="219"/>
      <c r="D125" s="220" t="s">
        <v>689</v>
      </c>
      <c r="E125" s="221" t="s">
        <v>646</v>
      </c>
      <c r="F125" s="222">
        <v>183.5</v>
      </c>
      <c r="G125" s="221"/>
      <c r="H125" s="221">
        <v>219</v>
      </c>
      <c r="I125" s="223">
        <v>218</v>
      </c>
      <c r="J125" s="224" t="s">
        <v>690</v>
      </c>
      <c r="K125" s="225">
        <f t="shared" si="29"/>
        <v>35.5</v>
      </c>
      <c r="L125" s="226">
        <f t="shared" si="30"/>
        <v>0.19346049046321526</v>
      </c>
      <c r="M125" s="221" t="s">
        <v>614</v>
      </c>
      <c r="N125" s="227">
        <v>42103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18">
        <v>28</v>
      </c>
      <c r="B126" s="219">
        <v>42114</v>
      </c>
      <c r="C126" s="219"/>
      <c r="D126" s="220" t="s">
        <v>691</v>
      </c>
      <c r="E126" s="221" t="s">
        <v>646</v>
      </c>
      <c r="F126" s="222">
        <f>(227+237)/2</f>
        <v>232</v>
      </c>
      <c r="G126" s="221"/>
      <c r="H126" s="221">
        <v>298</v>
      </c>
      <c r="I126" s="223">
        <v>298</v>
      </c>
      <c r="J126" s="224" t="s">
        <v>648</v>
      </c>
      <c r="K126" s="225">
        <f t="shared" si="29"/>
        <v>66</v>
      </c>
      <c r="L126" s="226">
        <f t="shared" si="30"/>
        <v>0.28448275862068967</v>
      </c>
      <c r="M126" s="221" t="s">
        <v>614</v>
      </c>
      <c r="N126" s="227">
        <v>42823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18">
        <v>29</v>
      </c>
      <c r="B127" s="219">
        <v>42128</v>
      </c>
      <c r="C127" s="219"/>
      <c r="D127" s="220" t="s">
        <v>692</v>
      </c>
      <c r="E127" s="221" t="s">
        <v>616</v>
      </c>
      <c r="F127" s="222">
        <v>385</v>
      </c>
      <c r="G127" s="221"/>
      <c r="H127" s="221">
        <f>212.5+331</f>
        <v>543.5</v>
      </c>
      <c r="I127" s="223">
        <v>510</v>
      </c>
      <c r="J127" s="224" t="s">
        <v>693</v>
      </c>
      <c r="K127" s="225">
        <f t="shared" si="29"/>
        <v>158.5</v>
      </c>
      <c r="L127" s="226">
        <f t="shared" si="30"/>
        <v>0.41168831168831171</v>
      </c>
      <c r="M127" s="221" t="s">
        <v>614</v>
      </c>
      <c r="N127" s="227">
        <v>42235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18">
        <v>30</v>
      </c>
      <c r="B128" s="219">
        <v>42128</v>
      </c>
      <c r="C128" s="219"/>
      <c r="D128" s="220" t="s">
        <v>694</v>
      </c>
      <c r="E128" s="221" t="s">
        <v>616</v>
      </c>
      <c r="F128" s="222">
        <v>115.5</v>
      </c>
      <c r="G128" s="221"/>
      <c r="H128" s="221">
        <v>146</v>
      </c>
      <c r="I128" s="223">
        <v>142</v>
      </c>
      <c r="J128" s="224" t="s">
        <v>695</v>
      </c>
      <c r="K128" s="225">
        <f t="shared" si="29"/>
        <v>30.5</v>
      </c>
      <c r="L128" s="226">
        <f t="shared" si="30"/>
        <v>0.26406926406926406</v>
      </c>
      <c r="M128" s="221" t="s">
        <v>614</v>
      </c>
      <c r="N128" s="227">
        <v>42202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18">
        <v>31</v>
      </c>
      <c r="B129" s="219">
        <v>42151</v>
      </c>
      <c r="C129" s="219"/>
      <c r="D129" s="220" t="s">
        <v>696</v>
      </c>
      <c r="E129" s="221" t="s">
        <v>616</v>
      </c>
      <c r="F129" s="222">
        <v>237.5</v>
      </c>
      <c r="G129" s="221"/>
      <c r="H129" s="221">
        <v>279.5</v>
      </c>
      <c r="I129" s="223">
        <v>278</v>
      </c>
      <c r="J129" s="224" t="s">
        <v>648</v>
      </c>
      <c r="K129" s="225">
        <f t="shared" si="29"/>
        <v>42</v>
      </c>
      <c r="L129" s="226">
        <f t="shared" si="30"/>
        <v>0.17684210526315788</v>
      </c>
      <c r="M129" s="221" t="s">
        <v>614</v>
      </c>
      <c r="N129" s="227">
        <v>42222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18">
        <v>32</v>
      </c>
      <c r="B130" s="219">
        <v>42174</v>
      </c>
      <c r="C130" s="219"/>
      <c r="D130" s="220" t="s">
        <v>667</v>
      </c>
      <c r="E130" s="221" t="s">
        <v>646</v>
      </c>
      <c r="F130" s="222">
        <v>340</v>
      </c>
      <c r="G130" s="221"/>
      <c r="H130" s="221">
        <v>448</v>
      </c>
      <c r="I130" s="223">
        <v>448</v>
      </c>
      <c r="J130" s="224" t="s">
        <v>648</v>
      </c>
      <c r="K130" s="225">
        <f t="shared" si="29"/>
        <v>108</v>
      </c>
      <c r="L130" s="226">
        <f t="shared" si="30"/>
        <v>0.31764705882352939</v>
      </c>
      <c r="M130" s="221" t="s">
        <v>614</v>
      </c>
      <c r="N130" s="227">
        <v>43018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18">
        <v>33</v>
      </c>
      <c r="B131" s="219">
        <v>42191</v>
      </c>
      <c r="C131" s="219"/>
      <c r="D131" s="220" t="s">
        <v>697</v>
      </c>
      <c r="E131" s="221" t="s">
        <v>646</v>
      </c>
      <c r="F131" s="222">
        <v>390</v>
      </c>
      <c r="G131" s="221"/>
      <c r="H131" s="221">
        <v>460</v>
      </c>
      <c r="I131" s="223">
        <v>460</v>
      </c>
      <c r="J131" s="224" t="s">
        <v>648</v>
      </c>
      <c r="K131" s="225">
        <f t="shared" si="29"/>
        <v>70</v>
      </c>
      <c r="L131" s="226">
        <f t="shared" si="30"/>
        <v>0.17948717948717949</v>
      </c>
      <c r="M131" s="221" t="s">
        <v>614</v>
      </c>
      <c r="N131" s="227">
        <v>42478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28">
        <v>34</v>
      </c>
      <c r="B132" s="229">
        <v>42195</v>
      </c>
      <c r="C132" s="229"/>
      <c r="D132" s="230" t="s">
        <v>698</v>
      </c>
      <c r="E132" s="231" t="s">
        <v>646</v>
      </c>
      <c r="F132" s="232">
        <v>122.5</v>
      </c>
      <c r="G132" s="232"/>
      <c r="H132" s="233">
        <v>61</v>
      </c>
      <c r="I132" s="233">
        <v>172</v>
      </c>
      <c r="J132" s="234" t="s">
        <v>699</v>
      </c>
      <c r="K132" s="235">
        <f t="shared" si="29"/>
        <v>-61.5</v>
      </c>
      <c r="L132" s="236">
        <f t="shared" si="30"/>
        <v>-0.50204081632653064</v>
      </c>
      <c r="M132" s="232" t="s">
        <v>627</v>
      </c>
      <c r="N132" s="229">
        <v>43333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18">
        <v>35</v>
      </c>
      <c r="B133" s="219">
        <v>42219</v>
      </c>
      <c r="C133" s="219"/>
      <c r="D133" s="220" t="s">
        <v>700</v>
      </c>
      <c r="E133" s="221" t="s">
        <v>646</v>
      </c>
      <c r="F133" s="222">
        <v>297.5</v>
      </c>
      <c r="G133" s="221"/>
      <c r="H133" s="221">
        <v>350</v>
      </c>
      <c r="I133" s="223">
        <v>360</v>
      </c>
      <c r="J133" s="224" t="s">
        <v>701</v>
      </c>
      <c r="K133" s="225">
        <f t="shared" si="29"/>
        <v>52.5</v>
      </c>
      <c r="L133" s="226">
        <f t="shared" si="30"/>
        <v>0.17647058823529413</v>
      </c>
      <c r="M133" s="221" t="s">
        <v>614</v>
      </c>
      <c r="N133" s="227">
        <v>42232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18">
        <v>36</v>
      </c>
      <c r="B134" s="219">
        <v>42219</v>
      </c>
      <c r="C134" s="219"/>
      <c r="D134" s="220" t="s">
        <v>702</v>
      </c>
      <c r="E134" s="221" t="s">
        <v>646</v>
      </c>
      <c r="F134" s="222">
        <v>115.5</v>
      </c>
      <c r="G134" s="221"/>
      <c r="H134" s="221">
        <v>149</v>
      </c>
      <c r="I134" s="223">
        <v>140</v>
      </c>
      <c r="J134" s="224" t="s">
        <v>703</v>
      </c>
      <c r="K134" s="225">
        <f t="shared" si="29"/>
        <v>33.5</v>
      </c>
      <c r="L134" s="226">
        <f t="shared" si="30"/>
        <v>0.29004329004329005</v>
      </c>
      <c r="M134" s="221" t="s">
        <v>614</v>
      </c>
      <c r="N134" s="227">
        <v>42740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18">
        <v>37</v>
      </c>
      <c r="B135" s="219">
        <v>42251</v>
      </c>
      <c r="C135" s="219"/>
      <c r="D135" s="220" t="s">
        <v>696</v>
      </c>
      <c r="E135" s="221" t="s">
        <v>646</v>
      </c>
      <c r="F135" s="222">
        <v>226</v>
      </c>
      <c r="G135" s="221"/>
      <c r="H135" s="221">
        <v>292</v>
      </c>
      <c r="I135" s="223">
        <v>292</v>
      </c>
      <c r="J135" s="224" t="s">
        <v>704</v>
      </c>
      <c r="K135" s="225">
        <f t="shared" si="29"/>
        <v>66</v>
      </c>
      <c r="L135" s="226">
        <f t="shared" si="30"/>
        <v>0.29203539823008851</v>
      </c>
      <c r="M135" s="221" t="s">
        <v>614</v>
      </c>
      <c r="N135" s="227">
        <v>42286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18">
        <v>38</v>
      </c>
      <c r="B136" s="219">
        <v>42254</v>
      </c>
      <c r="C136" s="219"/>
      <c r="D136" s="220" t="s">
        <v>691</v>
      </c>
      <c r="E136" s="221" t="s">
        <v>646</v>
      </c>
      <c r="F136" s="222">
        <v>232.5</v>
      </c>
      <c r="G136" s="221"/>
      <c r="H136" s="221">
        <v>312.5</v>
      </c>
      <c r="I136" s="223">
        <v>310</v>
      </c>
      <c r="J136" s="224" t="s">
        <v>648</v>
      </c>
      <c r="K136" s="225">
        <f t="shared" si="29"/>
        <v>80</v>
      </c>
      <c r="L136" s="226">
        <f t="shared" si="30"/>
        <v>0.34408602150537637</v>
      </c>
      <c r="M136" s="221" t="s">
        <v>614</v>
      </c>
      <c r="N136" s="227">
        <v>42823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18">
        <v>39</v>
      </c>
      <c r="B137" s="219">
        <v>42268</v>
      </c>
      <c r="C137" s="219"/>
      <c r="D137" s="220" t="s">
        <v>705</v>
      </c>
      <c r="E137" s="221" t="s">
        <v>646</v>
      </c>
      <c r="F137" s="222">
        <v>196.5</v>
      </c>
      <c r="G137" s="221"/>
      <c r="H137" s="221">
        <v>238</v>
      </c>
      <c r="I137" s="223">
        <v>238</v>
      </c>
      <c r="J137" s="224" t="s">
        <v>704</v>
      </c>
      <c r="K137" s="225">
        <f t="shared" si="29"/>
        <v>41.5</v>
      </c>
      <c r="L137" s="226">
        <f t="shared" si="30"/>
        <v>0.21119592875318066</v>
      </c>
      <c r="M137" s="221" t="s">
        <v>614</v>
      </c>
      <c r="N137" s="227">
        <v>42291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18">
        <v>40</v>
      </c>
      <c r="B138" s="219">
        <v>42271</v>
      </c>
      <c r="C138" s="219"/>
      <c r="D138" s="220" t="s">
        <v>645</v>
      </c>
      <c r="E138" s="221" t="s">
        <v>646</v>
      </c>
      <c r="F138" s="222">
        <v>65</v>
      </c>
      <c r="G138" s="221"/>
      <c r="H138" s="221">
        <v>82</v>
      </c>
      <c r="I138" s="223">
        <v>82</v>
      </c>
      <c r="J138" s="224" t="s">
        <v>704</v>
      </c>
      <c r="K138" s="225">
        <f t="shared" si="29"/>
        <v>17</v>
      </c>
      <c r="L138" s="226">
        <f t="shared" si="30"/>
        <v>0.26153846153846155</v>
      </c>
      <c r="M138" s="221" t="s">
        <v>614</v>
      </c>
      <c r="N138" s="227">
        <v>42578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18">
        <v>41</v>
      </c>
      <c r="B139" s="219">
        <v>42291</v>
      </c>
      <c r="C139" s="219"/>
      <c r="D139" s="220" t="s">
        <v>706</v>
      </c>
      <c r="E139" s="221" t="s">
        <v>646</v>
      </c>
      <c r="F139" s="222">
        <v>144</v>
      </c>
      <c r="G139" s="221"/>
      <c r="H139" s="221">
        <v>182.5</v>
      </c>
      <c r="I139" s="223">
        <v>181</v>
      </c>
      <c r="J139" s="224" t="s">
        <v>704</v>
      </c>
      <c r="K139" s="225">
        <f t="shared" si="29"/>
        <v>38.5</v>
      </c>
      <c r="L139" s="226">
        <f t="shared" si="30"/>
        <v>0.2673611111111111</v>
      </c>
      <c r="M139" s="221" t="s">
        <v>614</v>
      </c>
      <c r="N139" s="227">
        <v>42817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18">
        <v>42</v>
      </c>
      <c r="B140" s="219">
        <v>42291</v>
      </c>
      <c r="C140" s="219"/>
      <c r="D140" s="220" t="s">
        <v>707</v>
      </c>
      <c r="E140" s="221" t="s">
        <v>646</v>
      </c>
      <c r="F140" s="222">
        <v>264</v>
      </c>
      <c r="G140" s="221"/>
      <c r="H140" s="221">
        <v>311</v>
      </c>
      <c r="I140" s="223">
        <v>311</v>
      </c>
      <c r="J140" s="224" t="s">
        <v>704</v>
      </c>
      <c r="K140" s="225">
        <f t="shared" si="29"/>
        <v>47</v>
      </c>
      <c r="L140" s="226">
        <f t="shared" si="30"/>
        <v>0.17803030303030304</v>
      </c>
      <c r="M140" s="221" t="s">
        <v>614</v>
      </c>
      <c r="N140" s="227">
        <v>42604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18">
        <v>43</v>
      </c>
      <c r="B141" s="219">
        <v>42318</v>
      </c>
      <c r="C141" s="219"/>
      <c r="D141" s="220" t="s">
        <v>708</v>
      </c>
      <c r="E141" s="221" t="s">
        <v>616</v>
      </c>
      <c r="F141" s="222">
        <v>549.5</v>
      </c>
      <c r="G141" s="221"/>
      <c r="H141" s="221">
        <v>630</v>
      </c>
      <c r="I141" s="223">
        <v>630</v>
      </c>
      <c r="J141" s="224" t="s">
        <v>704</v>
      </c>
      <c r="K141" s="225">
        <f t="shared" si="29"/>
        <v>80.5</v>
      </c>
      <c r="L141" s="226">
        <f t="shared" si="30"/>
        <v>0.1464968152866242</v>
      </c>
      <c r="M141" s="221" t="s">
        <v>614</v>
      </c>
      <c r="N141" s="227">
        <v>42419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18">
        <v>44</v>
      </c>
      <c r="B142" s="219">
        <v>42342</v>
      </c>
      <c r="C142" s="219"/>
      <c r="D142" s="220" t="s">
        <v>709</v>
      </c>
      <c r="E142" s="221" t="s">
        <v>646</v>
      </c>
      <c r="F142" s="222">
        <v>1027.5</v>
      </c>
      <c r="G142" s="221"/>
      <c r="H142" s="221">
        <v>1315</v>
      </c>
      <c r="I142" s="223">
        <v>1250</v>
      </c>
      <c r="J142" s="224" t="s">
        <v>704</v>
      </c>
      <c r="K142" s="225">
        <f t="shared" si="29"/>
        <v>287.5</v>
      </c>
      <c r="L142" s="226">
        <f t="shared" si="30"/>
        <v>0.27980535279805352</v>
      </c>
      <c r="M142" s="221" t="s">
        <v>614</v>
      </c>
      <c r="N142" s="227">
        <v>43244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18">
        <v>45</v>
      </c>
      <c r="B143" s="219">
        <v>42367</v>
      </c>
      <c r="C143" s="219"/>
      <c r="D143" s="220" t="s">
        <v>710</v>
      </c>
      <c r="E143" s="221" t="s">
        <v>646</v>
      </c>
      <c r="F143" s="222">
        <v>465</v>
      </c>
      <c r="G143" s="221"/>
      <c r="H143" s="221">
        <v>540</v>
      </c>
      <c r="I143" s="223">
        <v>540</v>
      </c>
      <c r="J143" s="224" t="s">
        <v>704</v>
      </c>
      <c r="K143" s="225">
        <f t="shared" si="29"/>
        <v>75</v>
      </c>
      <c r="L143" s="226">
        <f t="shared" si="30"/>
        <v>0.16129032258064516</v>
      </c>
      <c r="M143" s="221" t="s">
        <v>614</v>
      </c>
      <c r="N143" s="227">
        <v>42530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18">
        <v>46</v>
      </c>
      <c r="B144" s="219">
        <v>42380</v>
      </c>
      <c r="C144" s="219"/>
      <c r="D144" s="220" t="s">
        <v>392</v>
      </c>
      <c r="E144" s="221" t="s">
        <v>616</v>
      </c>
      <c r="F144" s="222">
        <v>81</v>
      </c>
      <c r="G144" s="221"/>
      <c r="H144" s="221">
        <v>110</v>
      </c>
      <c r="I144" s="223">
        <v>110</v>
      </c>
      <c r="J144" s="224" t="s">
        <v>704</v>
      </c>
      <c r="K144" s="225">
        <f t="shared" si="29"/>
        <v>29</v>
      </c>
      <c r="L144" s="226">
        <f t="shared" si="30"/>
        <v>0.35802469135802467</v>
      </c>
      <c r="M144" s="221" t="s">
        <v>614</v>
      </c>
      <c r="N144" s="227">
        <v>42745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18">
        <v>47</v>
      </c>
      <c r="B145" s="219">
        <v>42382</v>
      </c>
      <c r="C145" s="219"/>
      <c r="D145" s="220" t="s">
        <v>711</v>
      </c>
      <c r="E145" s="221" t="s">
        <v>616</v>
      </c>
      <c r="F145" s="222">
        <v>417.5</v>
      </c>
      <c r="G145" s="221"/>
      <c r="H145" s="221">
        <v>547</v>
      </c>
      <c r="I145" s="223">
        <v>535</v>
      </c>
      <c r="J145" s="224" t="s">
        <v>704</v>
      </c>
      <c r="K145" s="225">
        <f t="shared" si="29"/>
        <v>129.5</v>
      </c>
      <c r="L145" s="226">
        <f t="shared" si="30"/>
        <v>0.31017964071856285</v>
      </c>
      <c r="M145" s="221" t="s">
        <v>614</v>
      </c>
      <c r="N145" s="227">
        <v>42578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18">
        <v>48</v>
      </c>
      <c r="B146" s="219">
        <v>42408</v>
      </c>
      <c r="C146" s="219"/>
      <c r="D146" s="220" t="s">
        <v>712</v>
      </c>
      <c r="E146" s="221" t="s">
        <v>646</v>
      </c>
      <c r="F146" s="222">
        <v>650</v>
      </c>
      <c r="G146" s="221"/>
      <c r="H146" s="221">
        <v>800</v>
      </c>
      <c r="I146" s="223">
        <v>800</v>
      </c>
      <c r="J146" s="224" t="s">
        <v>704</v>
      </c>
      <c r="K146" s="225">
        <f t="shared" si="29"/>
        <v>150</v>
      </c>
      <c r="L146" s="226">
        <f t="shared" si="30"/>
        <v>0.23076923076923078</v>
      </c>
      <c r="M146" s="221" t="s">
        <v>614</v>
      </c>
      <c r="N146" s="227">
        <v>43154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18">
        <v>49</v>
      </c>
      <c r="B147" s="219">
        <v>42433</v>
      </c>
      <c r="C147" s="219"/>
      <c r="D147" s="220" t="s">
        <v>212</v>
      </c>
      <c r="E147" s="221" t="s">
        <v>646</v>
      </c>
      <c r="F147" s="222">
        <v>437.5</v>
      </c>
      <c r="G147" s="221"/>
      <c r="H147" s="221">
        <v>504.5</v>
      </c>
      <c r="I147" s="223">
        <v>522</v>
      </c>
      <c r="J147" s="224" t="s">
        <v>713</v>
      </c>
      <c r="K147" s="225">
        <f t="shared" si="29"/>
        <v>67</v>
      </c>
      <c r="L147" s="226">
        <f t="shared" si="30"/>
        <v>0.15314285714285714</v>
      </c>
      <c r="M147" s="221" t="s">
        <v>614</v>
      </c>
      <c r="N147" s="227">
        <v>42480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18">
        <v>50</v>
      </c>
      <c r="B148" s="219">
        <v>42438</v>
      </c>
      <c r="C148" s="219"/>
      <c r="D148" s="220" t="s">
        <v>714</v>
      </c>
      <c r="E148" s="221" t="s">
        <v>646</v>
      </c>
      <c r="F148" s="222">
        <v>189.5</v>
      </c>
      <c r="G148" s="221"/>
      <c r="H148" s="221">
        <v>218</v>
      </c>
      <c r="I148" s="223">
        <v>218</v>
      </c>
      <c r="J148" s="224" t="s">
        <v>704</v>
      </c>
      <c r="K148" s="225">
        <f t="shared" si="29"/>
        <v>28.5</v>
      </c>
      <c r="L148" s="226">
        <f t="shared" si="30"/>
        <v>0.15039577836411611</v>
      </c>
      <c r="M148" s="221" t="s">
        <v>614</v>
      </c>
      <c r="N148" s="227">
        <v>43034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28">
        <v>51</v>
      </c>
      <c r="B149" s="229">
        <v>42471</v>
      </c>
      <c r="C149" s="229"/>
      <c r="D149" s="237" t="s">
        <v>715</v>
      </c>
      <c r="E149" s="232" t="s">
        <v>646</v>
      </c>
      <c r="F149" s="232">
        <v>36.5</v>
      </c>
      <c r="G149" s="233"/>
      <c r="H149" s="233">
        <v>15.85</v>
      </c>
      <c r="I149" s="233">
        <v>60</v>
      </c>
      <c r="J149" s="234" t="s">
        <v>716</v>
      </c>
      <c r="K149" s="235">
        <f t="shared" si="29"/>
        <v>-20.65</v>
      </c>
      <c r="L149" s="236">
        <f t="shared" si="30"/>
        <v>-0.5657534246575342</v>
      </c>
      <c r="M149" s="232" t="s">
        <v>627</v>
      </c>
      <c r="N149" s="240">
        <v>43627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18">
        <v>52</v>
      </c>
      <c r="B150" s="219">
        <v>42472</v>
      </c>
      <c r="C150" s="219"/>
      <c r="D150" s="220" t="s">
        <v>717</v>
      </c>
      <c r="E150" s="221" t="s">
        <v>646</v>
      </c>
      <c r="F150" s="222">
        <v>93</v>
      </c>
      <c r="G150" s="221"/>
      <c r="H150" s="221">
        <v>149</v>
      </c>
      <c r="I150" s="223">
        <v>140</v>
      </c>
      <c r="J150" s="224" t="s">
        <v>718</v>
      </c>
      <c r="K150" s="225">
        <f t="shared" si="29"/>
        <v>56</v>
      </c>
      <c r="L150" s="226">
        <f t="shared" si="30"/>
        <v>0.60215053763440862</v>
      </c>
      <c r="M150" s="221" t="s">
        <v>614</v>
      </c>
      <c r="N150" s="227">
        <v>42740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18">
        <v>53</v>
      </c>
      <c r="B151" s="219">
        <v>42472</v>
      </c>
      <c r="C151" s="219"/>
      <c r="D151" s="220" t="s">
        <v>719</v>
      </c>
      <c r="E151" s="221" t="s">
        <v>646</v>
      </c>
      <c r="F151" s="222">
        <v>130</v>
      </c>
      <c r="G151" s="221"/>
      <c r="H151" s="221">
        <v>150</v>
      </c>
      <c r="I151" s="223" t="s">
        <v>720</v>
      </c>
      <c r="J151" s="224" t="s">
        <v>704</v>
      </c>
      <c r="K151" s="225">
        <f t="shared" si="29"/>
        <v>20</v>
      </c>
      <c r="L151" s="226">
        <f t="shared" si="30"/>
        <v>0.15384615384615385</v>
      </c>
      <c r="M151" s="221" t="s">
        <v>614</v>
      </c>
      <c r="N151" s="227">
        <v>42564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18">
        <v>54</v>
      </c>
      <c r="B152" s="219">
        <v>42473</v>
      </c>
      <c r="C152" s="219"/>
      <c r="D152" s="220" t="s">
        <v>721</v>
      </c>
      <c r="E152" s="221" t="s">
        <v>646</v>
      </c>
      <c r="F152" s="222">
        <v>196</v>
      </c>
      <c r="G152" s="221"/>
      <c r="H152" s="221">
        <v>299</v>
      </c>
      <c r="I152" s="223">
        <v>299</v>
      </c>
      <c r="J152" s="224" t="s">
        <v>704</v>
      </c>
      <c r="K152" s="225">
        <v>103</v>
      </c>
      <c r="L152" s="226">
        <v>0.52551020408163296</v>
      </c>
      <c r="M152" s="221" t="s">
        <v>614</v>
      </c>
      <c r="N152" s="227">
        <v>42620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18">
        <v>55</v>
      </c>
      <c r="B153" s="219">
        <v>42473</v>
      </c>
      <c r="C153" s="219"/>
      <c r="D153" s="220" t="s">
        <v>722</v>
      </c>
      <c r="E153" s="221" t="s">
        <v>646</v>
      </c>
      <c r="F153" s="222">
        <v>88</v>
      </c>
      <c r="G153" s="221"/>
      <c r="H153" s="221">
        <v>103</v>
      </c>
      <c r="I153" s="223">
        <v>103</v>
      </c>
      <c r="J153" s="224" t="s">
        <v>704</v>
      </c>
      <c r="K153" s="225">
        <v>15</v>
      </c>
      <c r="L153" s="226">
        <v>0.170454545454545</v>
      </c>
      <c r="M153" s="221" t="s">
        <v>614</v>
      </c>
      <c r="N153" s="227">
        <v>42530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18">
        <v>56</v>
      </c>
      <c r="B154" s="219">
        <v>42492</v>
      </c>
      <c r="C154" s="219"/>
      <c r="D154" s="220" t="s">
        <v>723</v>
      </c>
      <c r="E154" s="221" t="s">
        <v>646</v>
      </c>
      <c r="F154" s="222">
        <v>127.5</v>
      </c>
      <c r="G154" s="221"/>
      <c r="H154" s="221">
        <v>148</v>
      </c>
      <c r="I154" s="223" t="s">
        <v>724</v>
      </c>
      <c r="J154" s="224" t="s">
        <v>704</v>
      </c>
      <c r="K154" s="225">
        <f t="shared" ref="K154:K158" si="31">H154-F154</f>
        <v>20.5</v>
      </c>
      <c r="L154" s="226">
        <f t="shared" ref="L154:L158" si="32">K154/F154</f>
        <v>0.16078431372549021</v>
      </c>
      <c r="M154" s="221" t="s">
        <v>614</v>
      </c>
      <c r="N154" s="227">
        <v>42564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18">
        <v>57</v>
      </c>
      <c r="B155" s="219">
        <v>42493</v>
      </c>
      <c r="C155" s="219"/>
      <c r="D155" s="220" t="s">
        <v>725</v>
      </c>
      <c r="E155" s="221" t="s">
        <v>646</v>
      </c>
      <c r="F155" s="222">
        <v>675</v>
      </c>
      <c r="G155" s="221"/>
      <c r="H155" s="221">
        <v>815</v>
      </c>
      <c r="I155" s="223" t="s">
        <v>726</v>
      </c>
      <c r="J155" s="224" t="s">
        <v>704</v>
      </c>
      <c r="K155" s="225">
        <f t="shared" si="31"/>
        <v>140</v>
      </c>
      <c r="L155" s="226">
        <f t="shared" si="32"/>
        <v>0.2074074074074074</v>
      </c>
      <c r="M155" s="221" t="s">
        <v>614</v>
      </c>
      <c r="N155" s="227">
        <v>43154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28">
        <v>58</v>
      </c>
      <c r="B156" s="229">
        <v>42522</v>
      </c>
      <c r="C156" s="229"/>
      <c r="D156" s="230" t="s">
        <v>727</v>
      </c>
      <c r="E156" s="231" t="s">
        <v>646</v>
      </c>
      <c r="F156" s="232">
        <v>500</v>
      </c>
      <c r="G156" s="232"/>
      <c r="H156" s="233">
        <v>232.5</v>
      </c>
      <c r="I156" s="233" t="s">
        <v>728</v>
      </c>
      <c r="J156" s="234" t="s">
        <v>729</v>
      </c>
      <c r="K156" s="235">
        <f t="shared" si="31"/>
        <v>-267.5</v>
      </c>
      <c r="L156" s="236">
        <f t="shared" si="32"/>
        <v>-0.53500000000000003</v>
      </c>
      <c r="M156" s="232" t="s">
        <v>627</v>
      </c>
      <c r="N156" s="229">
        <v>43735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18">
        <v>59</v>
      </c>
      <c r="B157" s="219">
        <v>42527</v>
      </c>
      <c r="C157" s="219"/>
      <c r="D157" s="220" t="s">
        <v>562</v>
      </c>
      <c r="E157" s="221" t="s">
        <v>646</v>
      </c>
      <c r="F157" s="222">
        <v>110</v>
      </c>
      <c r="G157" s="221"/>
      <c r="H157" s="221">
        <v>126.5</v>
      </c>
      <c r="I157" s="223">
        <v>125</v>
      </c>
      <c r="J157" s="224" t="s">
        <v>655</v>
      </c>
      <c r="K157" s="225">
        <f t="shared" si="31"/>
        <v>16.5</v>
      </c>
      <c r="L157" s="226">
        <f t="shared" si="32"/>
        <v>0.15</v>
      </c>
      <c r="M157" s="221" t="s">
        <v>614</v>
      </c>
      <c r="N157" s="227">
        <v>42552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18">
        <v>60</v>
      </c>
      <c r="B158" s="219">
        <v>42538</v>
      </c>
      <c r="C158" s="219"/>
      <c r="D158" s="220" t="s">
        <v>730</v>
      </c>
      <c r="E158" s="221" t="s">
        <v>646</v>
      </c>
      <c r="F158" s="222">
        <v>44</v>
      </c>
      <c r="G158" s="221"/>
      <c r="H158" s="221">
        <v>69.5</v>
      </c>
      <c r="I158" s="223">
        <v>69.5</v>
      </c>
      <c r="J158" s="224" t="s">
        <v>731</v>
      </c>
      <c r="K158" s="225">
        <f t="shared" si="31"/>
        <v>25.5</v>
      </c>
      <c r="L158" s="226">
        <f t="shared" si="32"/>
        <v>0.57954545454545459</v>
      </c>
      <c r="M158" s="221" t="s">
        <v>614</v>
      </c>
      <c r="N158" s="227">
        <v>42977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18">
        <v>61</v>
      </c>
      <c r="B159" s="219">
        <v>42549</v>
      </c>
      <c r="C159" s="219"/>
      <c r="D159" s="220" t="s">
        <v>732</v>
      </c>
      <c r="E159" s="221" t="s">
        <v>646</v>
      </c>
      <c r="F159" s="222">
        <v>262.5</v>
      </c>
      <c r="G159" s="221"/>
      <c r="H159" s="221">
        <v>340</v>
      </c>
      <c r="I159" s="223">
        <v>333</v>
      </c>
      <c r="J159" s="224" t="s">
        <v>733</v>
      </c>
      <c r="K159" s="225">
        <v>77.5</v>
      </c>
      <c r="L159" s="226">
        <v>0.29523809523809502</v>
      </c>
      <c r="M159" s="221" t="s">
        <v>614</v>
      </c>
      <c r="N159" s="227">
        <v>43017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18">
        <v>62</v>
      </c>
      <c r="B160" s="219">
        <v>42549</v>
      </c>
      <c r="C160" s="219"/>
      <c r="D160" s="220" t="s">
        <v>734</v>
      </c>
      <c r="E160" s="221" t="s">
        <v>646</v>
      </c>
      <c r="F160" s="222">
        <v>840</v>
      </c>
      <c r="G160" s="221"/>
      <c r="H160" s="221">
        <v>1230</v>
      </c>
      <c r="I160" s="223">
        <v>1230</v>
      </c>
      <c r="J160" s="224" t="s">
        <v>704</v>
      </c>
      <c r="K160" s="225">
        <v>390</v>
      </c>
      <c r="L160" s="226">
        <v>0.46428571428571402</v>
      </c>
      <c r="M160" s="221" t="s">
        <v>614</v>
      </c>
      <c r="N160" s="227">
        <v>42649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41">
        <v>63</v>
      </c>
      <c r="B161" s="242">
        <v>42556</v>
      </c>
      <c r="C161" s="242"/>
      <c r="D161" s="243" t="s">
        <v>735</v>
      </c>
      <c r="E161" s="244" t="s">
        <v>646</v>
      </c>
      <c r="F161" s="244">
        <v>395</v>
      </c>
      <c r="G161" s="245"/>
      <c r="H161" s="245">
        <f>(468.5+342.5)/2</f>
        <v>405.5</v>
      </c>
      <c r="I161" s="245">
        <v>510</v>
      </c>
      <c r="J161" s="246" t="s">
        <v>736</v>
      </c>
      <c r="K161" s="247">
        <f t="shared" ref="K161:K167" si="33">H161-F161</f>
        <v>10.5</v>
      </c>
      <c r="L161" s="248">
        <f t="shared" ref="L161:L167" si="34">K161/F161</f>
        <v>2.6582278481012658E-2</v>
      </c>
      <c r="M161" s="244" t="s">
        <v>737</v>
      </c>
      <c r="N161" s="242">
        <v>43606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28">
        <v>64</v>
      </c>
      <c r="B162" s="229">
        <v>42584</v>
      </c>
      <c r="C162" s="229"/>
      <c r="D162" s="230" t="s">
        <v>738</v>
      </c>
      <c r="E162" s="231" t="s">
        <v>616</v>
      </c>
      <c r="F162" s="232">
        <f>169.5-12.8</f>
        <v>156.69999999999999</v>
      </c>
      <c r="G162" s="232"/>
      <c r="H162" s="233">
        <v>77</v>
      </c>
      <c r="I162" s="233" t="s">
        <v>739</v>
      </c>
      <c r="J162" s="234" t="s">
        <v>740</v>
      </c>
      <c r="K162" s="235">
        <f t="shared" si="33"/>
        <v>-79.699999999999989</v>
      </c>
      <c r="L162" s="236">
        <f t="shared" si="34"/>
        <v>-0.50861518825781749</v>
      </c>
      <c r="M162" s="232" t="s">
        <v>627</v>
      </c>
      <c r="N162" s="229">
        <v>43522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28">
        <v>65</v>
      </c>
      <c r="B163" s="229">
        <v>42586</v>
      </c>
      <c r="C163" s="229"/>
      <c r="D163" s="230" t="s">
        <v>741</v>
      </c>
      <c r="E163" s="231" t="s">
        <v>646</v>
      </c>
      <c r="F163" s="232">
        <v>400</v>
      </c>
      <c r="G163" s="232"/>
      <c r="H163" s="233">
        <v>305</v>
      </c>
      <c r="I163" s="233">
        <v>475</v>
      </c>
      <c r="J163" s="234" t="s">
        <v>742</v>
      </c>
      <c r="K163" s="235">
        <f t="shared" si="33"/>
        <v>-95</v>
      </c>
      <c r="L163" s="236">
        <f t="shared" si="34"/>
        <v>-0.23749999999999999</v>
      </c>
      <c r="M163" s="232" t="s">
        <v>627</v>
      </c>
      <c r="N163" s="229">
        <v>43606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18">
        <v>66</v>
      </c>
      <c r="B164" s="219">
        <v>42593</v>
      </c>
      <c r="C164" s="219"/>
      <c r="D164" s="220" t="s">
        <v>743</v>
      </c>
      <c r="E164" s="221" t="s">
        <v>646</v>
      </c>
      <c r="F164" s="222">
        <v>86.5</v>
      </c>
      <c r="G164" s="221"/>
      <c r="H164" s="221">
        <v>130</v>
      </c>
      <c r="I164" s="223">
        <v>130</v>
      </c>
      <c r="J164" s="224" t="s">
        <v>744</v>
      </c>
      <c r="K164" s="225">
        <f t="shared" si="33"/>
        <v>43.5</v>
      </c>
      <c r="L164" s="226">
        <f t="shared" si="34"/>
        <v>0.50289017341040465</v>
      </c>
      <c r="M164" s="221" t="s">
        <v>614</v>
      </c>
      <c r="N164" s="227">
        <v>43091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28">
        <v>67</v>
      </c>
      <c r="B165" s="229">
        <v>42600</v>
      </c>
      <c r="C165" s="229"/>
      <c r="D165" s="230" t="s">
        <v>111</v>
      </c>
      <c r="E165" s="231" t="s">
        <v>646</v>
      </c>
      <c r="F165" s="232">
        <v>133.5</v>
      </c>
      <c r="G165" s="232"/>
      <c r="H165" s="233">
        <v>126.5</v>
      </c>
      <c r="I165" s="233">
        <v>178</v>
      </c>
      <c r="J165" s="234" t="s">
        <v>745</v>
      </c>
      <c r="K165" s="235">
        <f t="shared" si="33"/>
        <v>-7</v>
      </c>
      <c r="L165" s="236">
        <f t="shared" si="34"/>
        <v>-5.2434456928838954E-2</v>
      </c>
      <c r="M165" s="232" t="s">
        <v>627</v>
      </c>
      <c r="N165" s="229">
        <v>42615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18">
        <v>68</v>
      </c>
      <c r="B166" s="219">
        <v>42613</v>
      </c>
      <c r="C166" s="219"/>
      <c r="D166" s="220" t="s">
        <v>746</v>
      </c>
      <c r="E166" s="221" t="s">
        <v>646</v>
      </c>
      <c r="F166" s="222">
        <v>560</v>
      </c>
      <c r="G166" s="221"/>
      <c r="H166" s="221">
        <v>725</v>
      </c>
      <c r="I166" s="223">
        <v>725</v>
      </c>
      <c r="J166" s="224" t="s">
        <v>648</v>
      </c>
      <c r="K166" s="225">
        <f t="shared" si="33"/>
        <v>165</v>
      </c>
      <c r="L166" s="226">
        <f t="shared" si="34"/>
        <v>0.29464285714285715</v>
      </c>
      <c r="M166" s="221" t="s">
        <v>614</v>
      </c>
      <c r="N166" s="227">
        <v>42456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18">
        <v>69</v>
      </c>
      <c r="B167" s="219">
        <v>42614</v>
      </c>
      <c r="C167" s="219"/>
      <c r="D167" s="220" t="s">
        <v>747</v>
      </c>
      <c r="E167" s="221" t="s">
        <v>646</v>
      </c>
      <c r="F167" s="222">
        <v>160.5</v>
      </c>
      <c r="G167" s="221"/>
      <c r="H167" s="221">
        <v>210</v>
      </c>
      <c r="I167" s="223">
        <v>210</v>
      </c>
      <c r="J167" s="224" t="s">
        <v>648</v>
      </c>
      <c r="K167" s="225">
        <f t="shared" si="33"/>
        <v>49.5</v>
      </c>
      <c r="L167" s="226">
        <f t="shared" si="34"/>
        <v>0.30841121495327101</v>
      </c>
      <c r="M167" s="221" t="s">
        <v>614</v>
      </c>
      <c r="N167" s="227">
        <v>42871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8">
        <v>70</v>
      </c>
      <c r="B168" s="219">
        <v>42646</v>
      </c>
      <c r="C168" s="219"/>
      <c r="D168" s="220" t="s">
        <v>407</v>
      </c>
      <c r="E168" s="221" t="s">
        <v>646</v>
      </c>
      <c r="F168" s="222">
        <v>430</v>
      </c>
      <c r="G168" s="221"/>
      <c r="H168" s="221">
        <v>596</v>
      </c>
      <c r="I168" s="223">
        <v>575</v>
      </c>
      <c r="J168" s="224" t="s">
        <v>748</v>
      </c>
      <c r="K168" s="225">
        <v>166</v>
      </c>
      <c r="L168" s="226">
        <v>0.38604651162790699</v>
      </c>
      <c r="M168" s="221" t="s">
        <v>614</v>
      </c>
      <c r="N168" s="227">
        <v>42769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8">
        <v>71</v>
      </c>
      <c r="B169" s="219">
        <v>42657</v>
      </c>
      <c r="C169" s="219"/>
      <c r="D169" s="220" t="s">
        <v>749</v>
      </c>
      <c r="E169" s="221" t="s">
        <v>646</v>
      </c>
      <c r="F169" s="222">
        <v>280</v>
      </c>
      <c r="G169" s="221"/>
      <c r="H169" s="221">
        <v>345</v>
      </c>
      <c r="I169" s="223">
        <v>345</v>
      </c>
      <c r="J169" s="224" t="s">
        <v>648</v>
      </c>
      <c r="K169" s="225">
        <f t="shared" ref="K169:K174" si="35">H169-F169</f>
        <v>65</v>
      </c>
      <c r="L169" s="226">
        <f t="shared" ref="L169:L170" si="36">K169/F169</f>
        <v>0.23214285714285715</v>
      </c>
      <c r="M169" s="221" t="s">
        <v>614</v>
      </c>
      <c r="N169" s="227">
        <v>42814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8">
        <v>72</v>
      </c>
      <c r="B170" s="219">
        <v>42657</v>
      </c>
      <c r="C170" s="219"/>
      <c r="D170" s="220" t="s">
        <v>750</v>
      </c>
      <c r="E170" s="221" t="s">
        <v>646</v>
      </c>
      <c r="F170" s="222">
        <v>245</v>
      </c>
      <c r="G170" s="221"/>
      <c r="H170" s="221">
        <v>325.5</v>
      </c>
      <c r="I170" s="223">
        <v>330</v>
      </c>
      <c r="J170" s="224" t="s">
        <v>751</v>
      </c>
      <c r="K170" s="225">
        <f t="shared" si="35"/>
        <v>80.5</v>
      </c>
      <c r="L170" s="226">
        <f t="shared" si="36"/>
        <v>0.32857142857142857</v>
      </c>
      <c r="M170" s="221" t="s">
        <v>614</v>
      </c>
      <c r="N170" s="227">
        <v>42769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8">
        <v>73</v>
      </c>
      <c r="B171" s="219">
        <v>42660</v>
      </c>
      <c r="C171" s="219"/>
      <c r="D171" s="220" t="s">
        <v>352</v>
      </c>
      <c r="E171" s="221" t="s">
        <v>646</v>
      </c>
      <c r="F171" s="222">
        <v>125</v>
      </c>
      <c r="G171" s="221"/>
      <c r="H171" s="221">
        <v>160</v>
      </c>
      <c r="I171" s="223">
        <v>160</v>
      </c>
      <c r="J171" s="224" t="s">
        <v>704</v>
      </c>
      <c r="K171" s="225">
        <f t="shared" si="35"/>
        <v>35</v>
      </c>
      <c r="L171" s="226">
        <v>0.28000000000000003</v>
      </c>
      <c r="M171" s="221" t="s">
        <v>614</v>
      </c>
      <c r="N171" s="227">
        <v>42803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8">
        <v>74</v>
      </c>
      <c r="B172" s="219">
        <v>42660</v>
      </c>
      <c r="C172" s="219"/>
      <c r="D172" s="220" t="s">
        <v>484</v>
      </c>
      <c r="E172" s="221" t="s">
        <v>646</v>
      </c>
      <c r="F172" s="222">
        <v>114</v>
      </c>
      <c r="G172" s="221"/>
      <c r="H172" s="221">
        <v>145</v>
      </c>
      <c r="I172" s="223">
        <v>145</v>
      </c>
      <c r="J172" s="224" t="s">
        <v>704</v>
      </c>
      <c r="K172" s="225">
        <f t="shared" si="35"/>
        <v>31</v>
      </c>
      <c r="L172" s="226">
        <f t="shared" ref="L172:L174" si="37">K172/F172</f>
        <v>0.27192982456140352</v>
      </c>
      <c r="M172" s="221" t="s">
        <v>614</v>
      </c>
      <c r="N172" s="227">
        <v>42859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8">
        <v>75</v>
      </c>
      <c r="B173" s="219">
        <v>42660</v>
      </c>
      <c r="C173" s="219"/>
      <c r="D173" s="220" t="s">
        <v>752</v>
      </c>
      <c r="E173" s="221" t="s">
        <v>646</v>
      </c>
      <c r="F173" s="222">
        <v>212</v>
      </c>
      <c r="G173" s="221"/>
      <c r="H173" s="221">
        <v>280</v>
      </c>
      <c r="I173" s="223">
        <v>276</v>
      </c>
      <c r="J173" s="224" t="s">
        <v>753</v>
      </c>
      <c r="K173" s="225">
        <f t="shared" si="35"/>
        <v>68</v>
      </c>
      <c r="L173" s="226">
        <f t="shared" si="37"/>
        <v>0.32075471698113206</v>
      </c>
      <c r="M173" s="221" t="s">
        <v>614</v>
      </c>
      <c r="N173" s="227">
        <v>42858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8">
        <v>76</v>
      </c>
      <c r="B174" s="219">
        <v>42678</v>
      </c>
      <c r="C174" s="219"/>
      <c r="D174" s="220" t="s">
        <v>472</v>
      </c>
      <c r="E174" s="221" t="s">
        <v>646</v>
      </c>
      <c r="F174" s="222">
        <v>155</v>
      </c>
      <c r="G174" s="221"/>
      <c r="H174" s="221">
        <v>210</v>
      </c>
      <c r="I174" s="223">
        <v>210</v>
      </c>
      <c r="J174" s="224" t="s">
        <v>754</v>
      </c>
      <c r="K174" s="225">
        <f t="shared" si="35"/>
        <v>55</v>
      </c>
      <c r="L174" s="226">
        <f t="shared" si="37"/>
        <v>0.35483870967741937</v>
      </c>
      <c r="M174" s="221" t="s">
        <v>614</v>
      </c>
      <c r="N174" s="227">
        <v>42944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28">
        <v>77</v>
      </c>
      <c r="B175" s="229">
        <v>42710</v>
      </c>
      <c r="C175" s="229"/>
      <c r="D175" s="230" t="s">
        <v>755</v>
      </c>
      <c r="E175" s="231" t="s">
        <v>646</v>
      </c>
      <c r="F175" s="232">
        <v>150.5</v>
      </c>
      <c r="G175" s="232"/>
      <c r="H175" s="233">
        <v>72.5</v>
      </c>
      <c r="I175" s="233">
        <v>174</v>
      </c>
      <c r="J175" s="234" t="s">
        <v>756</v>
      </c>
      <c r="K175" s="235">
        <v>-78</v>
      </c>
      <c r="L175" s="236">
        <v>-0.51827242524916906</v>
      </c>
      <c r="M175" s="232" t="s">
        <v>627</v>
      </c>
      <c r="N175" s="229">
        <v>43333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8">
        <v>78</v>
      </c>
      <c r="B176" s="219">
        <v>42712</v>
      </c>
      <c r="C176" s="219"/>
      <c r="D176" s="220" t="s">
        <v>757</v>
      </c>
      <c r="E176" s="221" t="s">
        <v>646</v>
      </c>
      <c r="F176" s="222">
        <v>380</v>
      </c>
      <c r="G176" s="221"/>
      <c r="H176" s="221">
        <v>478</v>
      </c>
      <c r="I176" s="223">
        <v>468</v>
      </c>
      <c r="J176" s="224" t="s">
        <v>704</v>
      </c>
      <c r="K176" s="225">
        <f t="shared" ref="K176:K178" si="38">H176-F176</f>
        <v>98</v>
      </c>
      <c r="L176" s="226">
        <f t="shared" ref="L176:L178" si="39">K176/F176</f>
        <v>0.25789473684210529</v>
      </c>
      <c r="M176" s="221" t="s">
        <v>614</v>
      </c>
      <c r="N176" s="227">
        <v>43025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8">
        <v>79</v>
      </c>
      <c r="B177" s="219">
        <v>42734</v>
      </c>
      <c r="C177" s="219"/>
      <c r="D177" s="220" t="s">
        <v>110</v>
      </c>
      <c r="E177" s="221" t="s">
        <v>646</v>
      </c>
      <c r="F177" s="222">
        <v>305</v>
      </c>
      <c r="G177" s="221"/>
      <c r="H177" s="221">
        <v>375</v>
      </c>
      <c r="I177" s="223">
        <v>375</v>
      </c>
      <c r="J177" s="224" t="s">
        <v>704</v>
      </c>
      <c r="K177" s="225">
        <f t="shared" si="38"/>
        <v>70</v>
      </c>
      <c r="L177" s="226">
        <f t="shared" si="39"/>
        <v>0.22950819672131148</v>
      </c>
      <c r="M177" s="221" t="s">
        <v>614</v>
      </c>
      <c r="N177" s="227">
        <v>42768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8">
        <v>80</v>
      </c>
      <c r="B178" s="219">
        <v>42739</v>
      </c>
      <c r="C178" s="219"/>
      <c r="D178" s="220" t="s">
        <v>96</v>
      </c>
      <c r="E178" s="221" t="s">
        <v>646</v>
      </c>
      <c r="F178" s="222">
        <v>99.5</v>
      </c>
      <c r="G178" s="221"/>
      <c r="H178" s="221">
        <v>158</v>
      </c>
      <c r="I178" s="223">
        <v>158</v>
      </c>
      <c r="J178" s="224" t="s">
        <v>704</v>
      </c>
      <c r="K178" s="225">
        <f t="shared" si="38"/>
        <v>58.5</v>
      </c>
      <c r="L178" s="226">
        <f t="shared" si="39"/>
        <v>0.5879396984924623</v>
      </c>
      <c r="M178" s="221" t="s">
        <v>614</v>
      </c>
      <c r="N178" s="227">
        <v>42898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8">
        <v>81</v>
      </c>
      <c r="B179" s="219">
        <v>42739</v>
      </c>
      <c r="C179" s="219"/>
      <c r="D179" s="220" t="s">
        <v>96</v>
      </c>
      <c r="E179" s="221" t="s">
        <v>646</v>
      </c>
      <c r="F179" s="222">
        <v>99.5</v>
      </c>
      <c r="G179" s="221"/>
      <c r="H179" s="221">
        <v>158</v>
      </c>
      <c r="I179" s="223">
        <v>158</v>
      </c>
      <c r="J179" s="224" t="s">
        <v>704</v>
      </c>
      <c r="K179" s="225">
        <v>58.5</v>
      </c>
      <c r="L179" s="226">
        <v>0.58793969849246197</v>
      </c>
      <c r="M179" s="221" t="s">
        <v>614</v>
      </c>
      <c r="N179" s="227">
        <v>42898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8">
        <v>82</v>
      </c>
      <c r="B180" s="219">
        <v>42786</v>
      </c>
      <c r="C180" s="219"/>
      <c r="D180" s="220" t="s">
        <v>187</v>
      </c>
      <c r="E180" s="221" t="s">
        <v>646</v>
      </c>
      <c r="F180" s="222">
        <v>140.5</v>
      </c>
      <c r="G180" s="221"/>
      <c r="H180" s="221">
        <v>220</v>
      </c>
      <c r="I180" s="223">
        <v>220</v>
      </c>
      <c r="J180" s="224" t="s">
        <v>704</v>
      </c>
      <c r="K180" s="225">
        <f>H180-F180</f>
        <v>79.5</v>
      </c>
      <c r="L180" s="226">
        <f>K180/F180</f>
        <v>0.5658362989323843</v>
      </c>
      <c r="M180" s="221" t="s">
        <v>614</v>
      </c>
      <c r="N180" s="227">
        <v>42864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8">
        <v>83</v>
      </c>
      <c r="B181" s="219">
        <v>42786</v>
      </c>
      <c r="C181" s="219"/>
      <c r="D181" s="220" t="s">
        <v>758</v>
      </c>
      <c r="E181" s="221" t="s">
        <v>646</v>
      </c>
      <c r="F181" s="222">
        <v>202.5</v>
      </c>
      <c r="G181" s="221"/>
      <c r="H181" s="221">
        <v>234</v>
      </c>
      <c r="I181" s="223">
        <v>234</v>
      </c>
      <c r="J181" s="224" t="s">
        <v>704</v>
      </c>
      <c r="K181" s="225">
        <v>31.5</v>
      </c>
      <c r="L181" s="226">
        <v>0.155555555555556</v>
      </c>
      <c r="M181" s="221" t="s">
        <v>614</v>
      </c>
      <c r="N181" s="227">
        <v>42836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8">
        <v>84</v>
      </c>
      <c r="B182" s="219">
        <v>42818</v>
      </c>
      <c r="C182" s="219"/>
      <c r="D182" s="220" t="s">
        <v>759</v>
      </c>
      <c r="E182" s="221" t="s">
        <v>646</v>
      </c>
      <c r="F182" s="222">
        <v>300.5</v>
      </c>
      <c r="G182" s="221"/>
      <c r="H182" s="221">
        <v>417.5</v>
      </c>
      <c r="I182" s="223">
        <v>420</v>
      </c>
      <c r="J182" s="224" t="s">
        <v>760</v>
      </c>
      <c r="K182" s="225">
        <f>H182-F182</f>
        <v>117</v>
      </c>
      <c r="L182" s="226">
        <f>K182/F182</f>
        <v>0.38935108153078202</v>
      </c>
      <c r="M182" s="221" t="s">
        <v>614</v>
      </c>
      <c r="N182" s="227">
        <v>43070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8">
        <v>85</v>
      </c>
      <c r="B183" s="219">
        <v>42818</v>
      </c>
      <c r="C183" s="219"/>
      <c r="D183" s="220" t="s">
        <v>734</v>
      </c>
      <c r="E183" s="221" t="s">
        <v>646</v>
      </c>
      <c r="F183" s="222">
        <v>850</v>
      </c>
      <c r="G183" s="221"/>
      <c r="H183" s="221">
        <v>1042.5</v>
      </c>
      <c r="I183" s="223">
        <v>1023</v>
      </c>
      <c r="J183" s="224" t="s">
        <v>761</v>
      </c>
      <c r="K183" s="225">
        <v>192.5</v>
      </c>
      <c r="L183" s="226">
        <v>0.22647058823529401</v>
      </c>
      <c r="M183" s="221" t="s">
        <v>614</v>
      </c>
      <c r="N183" s="227">
        <v>42830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8">
        <v>86</v>
      </c>
      <c r="B184" s="219">
        <v>42830</v>
      </c>
      <c r="C184" s="219"/>
      <c r="D184" s="220" t="s">
        <v>503</v>
      </c>
      <c r="E184" s="221" t="s">
        <v>646</v>
      </c>
      <c r="F184" s="222">
        <v>785</v>
      </c>
      <c r="G184" s="221"/>
      <c r="H184" s="221">
        <v>930</v>
      </c>
      <c r="I184" s="223">
        <v>920</v>
      </c>
      <c r="J184" s="224" t="s">
        <v>762</v>
      </c>
      <c r="K184" s="225">
        <f>H184-F184</f>
        <v>145</v>
      </c>
      <c r="L184" s="226">
        <f>K184/F184</f>
        <v>0.18471337579617833</v>
      </c>
      <c r="M184" s="221" t="s">
        <v>614</v>
      </c>
      <c r="N184" s="227">
        <v>42976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8">
        <v>87</v>
      </c>
      <c r="B185" s="229">
        <v>42831</v>
      </c>
      <c r="C185" s="229"/>
      <c r="D185" s="230" t="s">
        <v>763</v>
      </c>
      <c r="E185" s="231" t="s">
        <v>646</v>
      </c>
      <c r="F185" s="232">
        <v>40</v>
      </c>
      <c r="G185" s="232"/>
      <c r="H185" s="233">
        <v>13.1</v>
      </c>
      <c r="I185" s="233">
        <v>60</v>
      </c>
      <c r="J185" s="234" t="s">
        <v>764</v>
      </c>
      <c r="K185" s="235">
        <v>-26.9</v>
      </c>
      <c r="L185" s="236">
        <v>-0.67249999999999999</v>
      </c>
      <c r="M185" s="232" t="s">
        <v>627</v>
      </c>
      <c r="N185" s="229">
        <v>43138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8">
        <v>88</v>
      </c>
      <c r="B186" s="219">
        <v>42837</v>
      </c>
      <c r="C186" s="219"/>
      <c r="D186" s="220" t="s">
        <v>95</v>
      </c>
      <c r="E186" s="221" t="s">
        <v>646</v>
      </c>
      <c r="F186" s="222">
        <v>289.5</v>
      </c>
      <c r="G186" s="221"/>
      <c r="H186" s="221">
        <v>354</v>
      </c>
      <c r="I186" s="223">
        <v>360</v>
      </c>
      <c r="J186" s="224" t="s">
        <v>765</v>
      </c>
      <c r="K186" s="225">
        <f t="shared" ref="K186:K194" si="40">H186-F186</f>
        <v>64.5</v>
      </c>
      <c r="L186" s="226">
        <f t="shared" ref="L186:L194" si="41">K186/F186</f>
        <v>0.22279792746113988</v>
      </c>
      <c r="M186" s="221" t="s">
        <v>614</v>
      </c>
      <c r="N186" s="227">
        <v>43040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8">
        <v>89</v>
      </c>
      <c r="B187" s="219">
        <v>42845</v>
      </c>
      <c r="C187" s="219"/>
      <c r="D187" s="220" t="s">
        <v>439</v>
      </c>
      <c r="E187" s="221" t="s">
        <v>646</v>
      </c>
      <c r="F187" s="222">
        <v>700</v>
      </c>
      <c r="G187" s="221"/>
      <c r="H187" s="221">
        <v>840</v>
      </c>
      <c r="I187" s="223">
        <v>840</v>
      </c>
      <c r="J187" s="224" t="s">
        <v>766</v>
      </c>
      <c r="K187" s="225">
        <f t="shared" si="40"/>
        <v>140</v>
      </c>
      <c r="L187" s="226">
        <f t="shared" si="41"/>
        <v>0.2</v>
      </c>
      <c r="M187" s="221" t="s">
        <v>614</v>
      </c>
      <c r="N187" s="227">
        <v>42893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8">
        <v>90</v>
      </c>
      <c r="B188" s="219">
        <v>42887</v>
      </c>
      <c r="C188" s="219"/>
      <c r="D188" s="220" t="s">
        <v>767</v>
      </c>
      <c r="E188" s="221" t="s">
        <v>646</v>
      </c>
      <c r="F188" s="222">
        <v>130</v>
      </c>
      <c r="G188" s="221"/>
      <c r="H188" s="221">
        <v>144.25</v>
      </c>
      <c r="I188" s="223">
        <v>170</v>
      </c>
      <c r="J188" s="224" t="s">
        <v>768</v>
      </c>
      <c r="K188" s="225">
        <f t="shared" si="40"/>
        <v>14.25</v>
      </c>
      <c r="L188" s="226">
        <f t="shared" si="41"/>
        <v>0.10961538461538461</v>
      </c>
      <c r="M188" s="221" t="s">
        <v>614</v>
      </c>
      <c r="N188" s="227">
        <v>43675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8">
        <v>91</v>
      </c>
      <c r="B189" s="219">
        <v>42901</v>
      </c>
      <c r="C189" s="219"/>
      <c r="D189" s="220" t="s">
        <v>769</v>
      </c>
      <c r="E189" s="221" t="s">
        <v>646</v>
      </c>
      <c r="F189" s="222">
        <v>214.5</v>
      </c>
      <c r="G189" s="221"/>
      <c r="H189" s="221">
        <v>262</v>
      </c>
      <c r="I189" s="223">
        <v>262</v>
      </c>
      <c r="J189" s="224" t="s">
        <v>770</v>
      </c>
      <c r="K189" s="225">
        <f t="shared" si="40"/>
        <v>47.5</v>
      </c>
      <c r="L189" s="226">
        <f t="shared" si="41"/>
        <v>0.22144522144522144</v>
      </c>
      <c r="M189" s="221" t="s">
        <v>614</v>
      </c>
      <c r="N189" s="227">
        <v>42977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49">
        <v>92</v>
      </c>
      <c r="B190" s="250">
        <v>42933</v>
      </c>
      <c r="C190" s="250"/>
      <c r="D190" s="251" t="s">
        <v>771</v>
      </c>
      <c r="E190" s="252" t="s">
        <v>646</v>
      </c>
      <c r="F190" s="253">
        <v>370</v>
      </c>
      <c r="G190" s="252"/>
      <c r="H190" s="252">
        <v>447.5</v>
      </c>
      <c r="I190" s="254">
        <v>450</v>
      </c>
      <c r="J190" s="255" t="s">
        <v>704</v>
      </c>
      <c r="K190" s="225">
        <f t="shared" si="40"/>
        <v>77.5</v>
      </c>
      <c r="L190" s="256">
        <f t="shared" si="41"/>
        <v>0.20945945945945946</v>
      </c>
      <c r="M190" s="252" t="s">
        <v>614</v>
      </c>
      <c r="N190" s="257">
        <v>43035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49">
        <v>93</v>
      </c>
      <c r="B191" s="250">
        <v>42943</v>
      </c>
      <c r="C191" s="250"/>
      <c r="D191" s="251" t="s">
        <v>185</v>
      </c>
      <c r="E191" s="252" t="s">
        <v>646</v>
      </c>
      <c r="F191" s="253">
        <v>657.5</v>
      </c>
      <c r="G191" s="252"/>
      <c r="H191" s="252">
        <v>825</v>
      </c>
      <c r="I191" s="254">
        <v>820</v>
      </c>
      <c r="J191" s="255" t="s">
        <v>704</v>
      </c>
      <c r="K191" s="225">
        <f t="shared" si="40"/>
        <v>167.5</v>
      </c>
      <c r="L191" s="256">
        <f t="shared" si="41"/>
        <v>0.25475285171102663</v>
      </c>
      <c r="M191" s="252" t="s">
        <v>614</v>
      </c>
      <c r="N191" s="257">
        <v>43090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8">
        <v>94</v>
      </c>
      <c r="B192" s="219">
        <v>42964</v>
      </c>
      <c r="C192" s="219"/>
      <c r="D192" s="220" t="s">
        <v>370</v>
      </c>
      <c r="E192" s="221" t="s">
        <v>646</v>
      </c>
      <c r="F192" s="222">
        <v>605</v>
      </c>
      <c r="G192" s="221"/>
      <c r="H192" s="221">
        <v>750</v>
      </c>
      <c r="I192" s="223">
        <v>750</v>
      </c>
      <c r="J192" s="224" t="s">
        <v>762</v>
      </c>
      <c r="K192" s="225">
        <f t="shared" si="40"/>
        <v>145</v>
      </c>
      <c r="L192" s="226">
        <f t="shared" si="41"/>
        <v>0.23966942148760331</v>
      </c>
      <c r="M192" s="221" t="s">
        <v>614</v>
      </c>
      <c r="N192" s="227">
        <v>43027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8">
        <v>95</v>
      </c>
      <c r="B193" s="229">
        <v>42979</v>
      </c>
      <c r="C193" s="229"/>
      <c r="D193" s="237" t="s">
        <v>772</v>
      </c>
      <c r="E193" s="232" t="s">
        <v>646</v>
      </c>
      <c r="F193" s="232">
        <v>255</v>
      </c>
      <c r="G193" s="233"/>
      <c r="H193" s="233">
        <v>217.25</v>
      </c>
      <c r="I193" s="233">
        <v>320</v>
      </c>
      <c r="J193" s="234" t="s">
        <v>773</v>
      </c>
      <c r="K193" s="235">
        <f t="shared" si="40"/>
        <v>-37.75</v>
      </c>
      <c r="L193" s="238">
        <f t="shared" si="41"/>
        <v>-0.14803921568627451</v>
      </c>
      <c r="M193" s="232" t="s">
        <v>627</v>
      </c>
      <c r="N193" s="229">
        <v>43661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8">
        <v>96</v>
      </c>
      <c r="B194" s="219">
        <v>42997</v>
      </c>
      <c r="C194" s="219"/>
      <c r="D194" s="220" t="s">
        <v>774</v>
      </c>
      <c r="E194" s="221" t="s">
        <v>646</v>
      </c>
      <c r="F194" s="222">
        <v>215</v>
      </c>
      <c r="G194" s="221"/>
      <c r="H194" s="221">
        <v>258</v>
      </c>
      <c r="I194" s="223">
        <v>258</v>
      </c>
      <c r="J194" s="224" t="s">
        <v>704</v>
      </c>
      <c r="K194" s="225">
        <f t="shared" si="40"/>
        <v>43</v>
      </c>
      <c r="L194" s="226">
        <f t="shared" si="41"/>
        <v>0.2</v>
      </c>
      <c r="M194" s="221" t="s">
        <v>614</v>
      </c>
      <c r="N194" s="227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8">
        <v>97</v>
      </c>
      <c r="B195" s="219">
        <v>42997</v>
      </c>
      <c r="C195" s="219"/>
      <c r="D195" s="220" t="s">
        <v>774</v>
      </c>
      <c r="E195" s="221" t="s">
        <v>646</v>
      </c>
      <c r="F195" s="222">
        <v>215</v>
      </c>
      <c r="G195" s="221"/>
      <c r="H195" s="221">
        <v>258</v>
      </c>
      <c r="I195" s="223">
        <v>258</v>
      </c>
      <c r="J195" s="255" t="s">
        <v>704</v>
      </c>
      <c r="K195" s="225">
        <v>43</v>
      </c>
      <c r="L195" s="226">
        <v>0.2</v>
      </c>
      <c r="M195" s="221" t="s">
        <v>614</v>
      </c>
      <c r="N195" s="227">
        <v>43040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49">
        <v>98</v>
      </c>
      <c r="B196" s="250">
        <v>42998</v>
      </c>
      <c r="C196" s="250"/>
      <c r="D196" s="251" t="s">
        <v>775</v>
      </c>
      <c r="E196" s="252" t="s">
        <v>646</v>
      </c>
      <c r="F196" s="222">
        <v>75</v>
      </c>
      <c r="G196" s="252"/>
      <c r="H196" s="252">
        <v>90</v>
      </c>
      <c r="I196" s="254">
        <v>90</v>
      </c>
      <c r="J196" s="224" t="s">
        <v>776</v>
      </c>
      <c r="K196" s="225">
        <f t="shared" ref="K196:K201" si="42">H196-F196</f>
        <v>15</v>
      </c>
      <c r="L196" s="226">
        <f t="shared" ref="L196:L201" si="43">K196/F196</f>
        <v>0.2</v>
      </c>
      <c r="M196" s="221" t="s">
        <v>614</v>
      </c>
      <c r="N196" s="227">
        <v>43019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49">
        <v>99</v>
      </c>
      <c r="B197" s="250">
        <v>43011</v>
      </c>
      <c r="C197" s="250"/>
      <c r="D197" s="251" t="s">
        <v>629</v>
      </c>
      <c r="E197" s="252" t="s">
        <v>646</v>
      </c>
      <c r="F197" s="253">
        <v>315</v>
      </c>
      <c r="G197" s="252"/>
      <c r="H197" s="252">
        <v>392</v>
      </c>
      <c r="I197" s="254">
        <v>384</v>
      </c>
      <c r="J197" s="255" t="s">
        <v>777</v>
      </c>
      <c r="K197" s="225">
        <f t="shared" si="42"/>
        <v>77</v>
      </c>
      <c r="L197" s="256">
        <f t="shared" si="43"/>
        <v>0.24444444444444444</v>
      </c>
      <c r="M197" s="252" t="s">
        <v>614</v>
      </c>
      <c r="N197" s="257">
        <v>43017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49">
        <v>100</v>
      </c>
      <c r="B198" s="250">
        <v>43013</v>
      </c>
      <c r="C198" s="250"/>
      <c r="D198" s="251" t="s">
        <v>477</v>
      </c>
      <c r="E198" s="252" t="s">
        <v>646</v>
      </c>
      <c r="F198" s="253">
        <v>145</v>
      </c>
      <c r="G198" s="252"/>
      <c r="H198" s="252">
        <v>179</v>
      </c>
      <c r="I198" s="254">
        <v>180</v>
      </c>
      <c r="J198" s="255" t="s">
        <v>778</v>
      </c>
      <c r="K198" s="225">
        <f t="shared" si="42"/>
        <v>34</v>
      </c>
      <c r="L198" s="256">
        <f t="shared" si="43"/>
        <v>0.23448275862068965</v>
      </c>
      <c r="M198" s="252" t="s">
        <v>614</v>
      </c>
      <c r="N198" s="257">
        <v>43025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49">
        <v>101</v>
      </c>
      <c r="B199" s="250">
        <v>43014</v>
      </c>
      <c r="C199" s="250"/>
      <c r="D199" s="251" t="s">
        <v>342</v>
      </c>
      <c r="E199" s="252" t="s">
        <v>646</v>
      </c>
      <c r="F199" s="253">
        <v>256</v>
      </c>
      <c r="G199" s="252"/>
      <c r="H199" s="252">
        <v>323</v>
      </c>
      <c r="I199" s="254">
        <v>320</v>
      </c>
      <c r="J199" s="255" t="s">
        <v>704</v>
      </c>
      <c r="K199" s="225">
        <f t="shared" si="42"/>
        <v>67</v>
      </c>
      <c r="L199" s="256">
        <f t="shared" si="43"/>
        <v>0.26171875</v>
      </c>
      <c r="M199" s="252" t="s">
        <v>614</v>
      </c>
      <c r="N199" s="257">
        <v>43067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49">
        <v>102</v>
      </c>
      <c r="B200" s="250">
        <v>43017</v>
      </c>
      <c r="C200" s="250"/>
      <c r="D200" s="251" t="s">
        <v>360</v>
      </c>
      <c r="E200" s="252" t="s">
        <v>646</v>
      </c>
      <c r="F200" s="253">
        <v>137.5</v>
      </c>
      <c r="G200" s="252"/>
      <c r="H200" s="252">
        <v>184</v>
      </c>
      <c r="I200" s="254">
        <v>183</v>
      </c>
      <c r="J200" s="255" t="s">
        <v>779</v>
      </c>
      <c r="K200" s="225">
        <f t="shared" si="42"/>
        <v>46.5</v>
      </c>
      <c r="L200" s="256">
        <f t="shared" si="43"/>
        <v>0.33818181818181819</v>
      </c>
      <c r="M200" s="252" t="s">
        <v>614</v>
      </c>
      <c r="N200" s="257">
        <v>43108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49">
        <v>103</v>
      </c>
      <c r="B201" s="250">
        <v>43018</v>
      </c>
      <c r="C201" s="250"/>
      <c r="D201" s="251" t="s">
        <v>780</v>
      </c>
      <c r="E201" s="252" t="s">
        <v>646</v>
      </c>
      <c r="F201" s="253">
        <v>125.5</v>
      </c>
      <c r="G201" s="252"/>
      <c r="H201" s="252">
        <v>158</v>
      </c>
      <c r="I201" s="254">
        <v>155</v>
      </c>
      <c r="J201" s="255" t="s">
        <v>781</v>
      </c>
      <c r="K201" s="225">
        <f t="shared" si="42"/>
        <v>32.5</v>
      </c>
      <c r="L201" s="256">
        <f t="shared" si="43"/>
        <v>0.25896414342629481</v>
      </c>
      <c r="M201" s="252" t="s">
        <v>614</v>
      </c>
      <c r="N201" s="257">
        <v>43067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49">
        <v>104</v>
      </c>
      <c r="B202" s="250">
        <v>43018</v>
      </c>
      <c r="C202" s="250"/>
      <c r="D202" s="251" t="s">
        <v>782</v>
      </c>
      <c r="E202" s="252" t="s">
        <v>646</v>
      </c>
      <c r="F202" s="253">
        <v>895</v>
      </c>
      <c r="G202" s="252"/>
      <c r="H202" s="252">
        <v>1122.5</v>
      </c>
      <c r="I202" s="254">
        <v>1078</v>
      </c>
      <c r="J202" s="255" t="s">
        <v>783</v>
      </c>
      <c r="K202" s="225">
        <v>227.5</v>
      </c>
      <c r="L202" s="256">
        <v>0.25418994413407803</v>
      </c>
      <c r="M202" s="252" t="s">
        <v>614</v>
      </c>
      <c r="N202" s="257">
        <v>43117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49">
        <v>105</v>
      </c>
      <c r="B203" s="250">
        <v>43020</v>
      </c>
      <c r="C203" s="250"/>
      <c r="D203" s="251" t="s">
        <v>351</v>
      </c>
      <c r="E203" s="252" t="s">
        <v>646</v>
      </c>
      <c r="F203" s="253">
        <v>525</v>
      </c>
      <c r="G203" s="252"/>
      <c r="H203" s="252">
        <v>629</v>
      </c>
      <c r="I203" s="254">
        <v>629</v>
      </c>
      <c r="J203" s="255" t="s">
        <v>704</v>
      </c>
      <c r="K203" s="225">
        <v>104</v>
      </c>
      <c r="L203" s="256">
        <v>0.19809523809523799</v>
      </c>
      <c r="M203" s="252" t="s">
        <v>614</v>
      </c>
      <c r="N203" s="257">
        <v>43119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49">
        <v>106</v>
      </c>
      <c r="B204" s="250">
        <v>43046</v>
      </c>
      <c r="C204" s="250"/>
      <c r="D204" s="251" t="s">
        <v>397</v>
      </c>
      <c r="E204" s="252" t="s">
        <v>646</v>
      </c>
      <c r="F204" s="253">
        <v>740</v>
      </c>
      <c r="G204" s="252"/>
      <c r="H204" s="252">
        <v>892.5</v>
      </c>
      <c r="I204" s="254">
        <v>900</v>
      </c>
      <c r="J204" s="255" t="s">
        <v>784</v>
      </c>
      <c r="K204" s="225">
        <f t="shared" ref="K204:K206" si="44">H204-F204</f>
        <v>152.5</v>
      </c>
      <c r="L204" s="256">
        <f t="shared" ref="L204:L206" si="45">K204/F204</f>
        <v>0.20608108108108109</v>
      </c>
      <c r="M204" s="252" t="s">
        <v>614</v>
      </c>
      <c r="N204" s="257">
        <v>43052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8">
        <v>107</v>
      </c>
      <c r="B205" s="219">
        <v>43073</v>
      </c>
      <c r="C205" s="219"/>
      <c r="D205" s="220" t="s">
        <v>785</v>
      </c>
      <c r="E205" s="221" t="s">
        <v>646</v>
      </c>
      <c r="F205" s="222">
        <v>118.5</v>
      </c>
      <c r="G205" s="221"/>
      <c r="H205" s="221">
        <v>143.5</v>
      </c>
      <c r="I205" s="223">
        <v>145</v>
      </c>
      <c r="J205" s="224" t="s">
        <v>636</v>
      </c>
      <c r="K205" s="225">
        <f t="shared" si="44"/>
        <v>25</v>
      </c>
      <c r="L205" s="226">
        <f t="shared" si="45"/>
        <v>0.2109704641350211</v>
      </c>
      <c r="M205" s="221" t="s">
        <v>614</v>
      </c>
      <c r="N205" s="227">
        <v>43097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8">
        <v>108</v>
      </c>
      <c r="B206" s="229">
        <v>43090</v>
      </c>
      <c r="C206" s="229"/>
      <c r="D206" s="230" t="s">
        <v>445</v>
      </c>
      <c r="E206" s="231" t="s">
        <v>646</v>
      </c>
      <c r="F206" s="232">
        <v>715</v>
      </c>
      <c r="G206" s="232"/>
      <c r="H206" s="233">
        <v>500</v>
      </c>
      <c r="I206" s="233">
        <v>872</v>
      </c>
      <c r="J206" s="234" t="s">
        <v>786</v>
      </c>
      <c r="K206" s="235">
        <f t="shared" si="44"/>
        <v>-215</v>
      </c>
      <c r="L206" s="236">
        <f t="shared" si="45"/>
        <v>-0.30069930069930068</v>
      </c>
      <c r="M206" s="232" t="s">
        <v>627</v>
      </c>
      <c r="N206" s="229">
        <v>43670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8">
        <v>109</v>
      </c>
      <c r="B207" s="219">
        <v>43098</v>
      </c>
      <c r="C207" s="219"/>
      <c r="D207" s="220" t="s">
        <v>629</v>
      </c>
      <c r="E207" s="221" t="s">
        <v>646</v>
      </c>
      <c r="F207" s="222">
        <v>435</v>
      </c>
      <c r="G207" s="221"/>
      <c r="H207" s="221">
        <v>542.5</v>
      </c>
      <c r="I207" s="223">
        <v>539</v>
      </c>
      <c r="J207" s="224" t="s">
        <v>704</v>
      </c>
      <c r="K207" s="225">
        <v>107.5</v>
      </c>
      <c r="L207" s="226">
        <v>0.247126436781609</v>
      </c>
      <c r="M207" s="221" t="s">
        <v>614</v>
      </c>
      <c r="N207" s="227">
        <v>43206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8">
        <v>110</v>
      </c>
      <c r="B208" s="219">
        <v>43098</v>
      </c>
      <c r="C208" s="219"/>
      <c r="D208" s="220" t="s">
        <v>584</v>
      </c>
      <c r="E208" s="221" t="s">
        <v>646</v>
      </c>
      <c r="F208" s="222">
        <v>885</v>
      </c>
      <c r="G208" s="221"/>
      <c r="H208" s="221">
        <v>1090</v>
      </c>
      <c r="I208" s="223">
        <v>1084</v>
      </c>
      <c r="J208" s="224" t="s">
        <v>704</v>
      </c>
      <c r="K208" s="225">
        <v>205</v>
      </c>
      <c r="L208" s="226">
        <v>0.23163841807909599</v>
      </c>
      <c r="M208" s="221" t="s">
        <v>614</v>
      </c>
      <c r="N208" s="227">
        <v>43213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58">
        <v>111</v>
      </c>
      <c r="B209" s="259">
        <v>43192</v>
      </c>
      <c r="C209" s="259"/>
      <c r="D209" s="237" t="s">
        <v>787</v>
      </c>
      <c r="E209" s="232" t="s">
        <v>646</v>
      </c>
      <c r="F209" s="260">
        <v>478.5</v>
      </c>
      <c r="G209" s="232"/>
      <c r="H209" s="232">
        <v>442</v>
      </c>
      <c r="I209" s="233">
        <v>613</v>
      </c>
      <c r="J209" s="234" t="s">
        <v>788</v>
      </c>
      <c r="K209" s="235">
        <f t="shared" ref="K209:K212" si="46">H209-F209</f>
        <v>-36.5</v>
      </c>
      <c r="L209" s="236">
        <f t="shared" ref="L209:L212" si="47">K209/F209</f>
        <v>-7.6280041797283177E-2</v>
      </c>
      <c r="M209" s="232" t="s">
        <v>627</v>
      </c>
      <c r="N209" s="229">
        <v>43762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8">
        <v>112</v>
      </c>
      <c r="B210" s="229">
        <v>43194</v>
      </c>
      <c r="C210" s="229"/>
      <c r="D210" s="230" t="s">
        <v>789</v>
      </c>
      <c r="E210" s="231" t="s">
        <v>646</v>
      </c>
      <c r="F210" s="232">
        <f>141.5-7.3</f>
        <v>134.19999999999999</v>
      </c>
      <c r="G210" s="232"/>
      <c r="H210" s="233">
        <v>77</v>
      </c>
      <c r="I210" s="233">
        <v>180</v>
      </c>
      <c r="J210" s="234" t="s">
        <v>790</v>
      </c>
      <c r="K210" s="235">
        <f t="shared" si="46"/>
        <v>-57.199999999999989</v>
      </c>
      <c r="L210" s="236">
        <f t="shared" si="47"/>
        <v>-0.42622950819672129</v>
      </c>
      <c r="M210" s="232" t="s">
        <v>627</v>
      </c>
      <c r="N210" s="229">
        <v>43522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8">
        <v>113</v>
      </c>
      <c r="B211" s="229">
        <v>43209</v>
      </c>
      <c r="C211" s="229"/>
      <c r="D211" s="230" t="s">
        <v>791</v>
      </c>
      <c r="E211" s="231" t="s">
        <v>646</v>
      </c>
      <c r="F211" s="232">
        <v>430</v>
      </c>
      <c r="G211" s="232"/>
      <c r="H211" s="233">
        <v>220</v>
      </c>
      <c r="I211" s="233">
        <v>537</v>
      </c>
      <c r="J211" s="234" t="s">
        <v>792</v>
      </c>
      <c r="K211" s="235">
        <f t="shared" si="46"/>
        <v>-210</v>
      </c>
      <c r="L211" s="236">
        <f t="shared" si="47"/>
        <v>-0.48837209302325579</v>
      </c>
      <c r="M211" s="232" t="s">
        <v>627</v>
      </c>
      <c r="N211" s="229">
        <v>43252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49">
        <v>114</v>
      </c>
      <c r="B212" s="250">
        <v>43220</v>
      </c>
      <c r="C212" s="250"/>
      <c r="D212" s="251" t="s">
        <v>398</v>
      </c>
      <c r="E212" s="252" t="s">
        <v>646</v>
      </c>
      <c r="F212" s="252">
        <v>153.5</v>
      </c>
      <c r="G212" s="252"/>
      <c r="H212" s="252">
        <v>196</v>
      </c>
      <c r="I212" s="254">
        <v>196</v>
      </c>
      <c r="J212" s="224" t="s">
        <v>793</v>
      </c>
      <c r="K212" s="225">
        <f t="shared" si="46"/>
        <v>42.5</v>
      </c>
      <c r="L212" s="226">
        <f t="shared" si="47"/>
        <v>0.27687296416938112</v>
      </c>
      <c r="M212" s="221" t="s">
        <v>614</v>
      </c>
      <c r="N212" s="227">
        <v>43605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8">
        <v>115</v>
      </c>
      <c r="B213" s="229">
        <v>43306</v>
      </c>
      <c r="C213" s="229"/>
      <c r="D213" s="230" t="s">
        <v>763</v>
      </c>
      <c r="E213" s="231" t="s">
        <v>646</v>
      </c>
      <c r="F213" s="232">
        <v>27.5</v>
      </c>
      <c r="G213" s="232"/>
      <c r="H213" s="233">
        <v>13.1</v>
      </c>
      <c r="I213" s="233">
        <v>60</v>
      </c>
      <c r="J213" s="234" t="s">
        <v>794</v>
      </c>
      <c r="K213" s="235">
        <v>-14.4</v>
      </c>
      <c r="L213" s="236">
        <v>-0.52363636363636401</v>
      </c>
      <c r="M213" s="232" t="s">
        <v>627</v>
      </c>
      <c r="N213" s="229">
        <v>43138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58">
        <v>116</v>
      </c>
      <c r="B214" s="259">
        <v>43318</v>
      </c>
      <c r="C214" s="259"/>
      <c r="D214" s="237" t="s">
        <v>795</v>
      </c>
      <c r="E214" s="232" t="s">
        <v>646</v>
      </c>
      <c r="F214" s="232">
        <v>148.5</v>
      </c>
      <c r="G214" s="232"/>
      <c r="H214" s="232">
        <v>102</v>
      </c>
      <c r="I214" s="233">
        <v>182</v>
      </c>
      <c r="J214" s="234" t="s">
        <v>796</v>
      </c>
      <c r="K214" s="235">
        <f>H214-F214</f>
        <v>-46.5</v>
      </c>
      <c r="L214" s="236">
        <f>K214/F214</f>
        <v>-0.31313131313131315</v>
      </c>
      <c r="M214" s="232" t="s">
        <v>627</v>
      </c>
      <c r="N214" s="229">
        <v>43661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8">
        <v>117</v>
      </c>
      <c r="B215" s="219">
        <v>43335</v>
      </c>
      <c r="C215" s="219"/>
      <c r="D215" s="220" t="s">
        <v>797</v>
      </c>
      <c r="E215" s="221" t="s">
        <v>646</v>
      </c>
      <c r="F215" s="252">
        <v>285</v>
      </c>
      <c r="G215" s="221"/>
      <c r="H215" s="221">
        <v>355</v>
      </c>
      <c r="I215" s="223">
        <v>364</v>
      </c>
      <c r="J215" s="224" t="s">
        <v>798</v>
      </c>
      <c r="K215" s="225">
        <v>70</v>
      </c>
      <c r="L215" s="226">
        <v>0.24561403508771901</v>
      </c>
      <c r="M215" s="221" t="s">
        <v>614</v>
      </c>
      <c r="N215" s="227">
        <v>43455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8">
        <v>118</v>
      </c>
      <c r="B216" s="219">
        <v>43341</v>
      </c>
      <c r="C216" s="219"/>
      <c r="D216" s="220" t="s">
        <v>386</v>
      </c>
      <c r="E216" s="221" t="s">
        <v>646</v>
      </c>
      <c r="F216" s="252">
        <v>525</v>
      </c>
      <c r="G216" s="221"/>
      <c r="H216" s="221">
        <v>585</v>
      </c>
      <c r="I216" s="223">
        <v>635</v>
      </c>
      <c r="J216" s="224" t="s">
        <v>799</v>
      </c>
      <c r="K216" s="225">
        <f t="shared" ref="K216:K232" si="48">H216-F216</f>
        <v>60</v>
      </c>
      <c r="L216" s="226">
        <f t="shared" ref="L216:L232" si="49">K216/F216</f>
        <v>0.11428571428571428</v>
      </c>
      <c r="M216" s="221" t="s">
        <v>614</v>
      </c>
      <c r="N216" s="227">
        <v>43662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8">
        <v>119</v>
      </c>
      <c r="B217" s="219">
        <v>43395</v>
      </c>
      <c r="C217" s="219"/>
      <c r="D217" s="220" t="s">
        <v>370</v>
      </c>
      <c r="E217" s="221" t="s">
        <v>646</v>
      </c>
      <c r="F217" s="252">
        <v>475</v>
      </c>
      <c r="G217" s="221"/>
      <c r="H217" s="221">
        <v>574</v>
      </c>
      <c r="I217" s="223">
        <v>570</v>
      </c>
      <c r="J217" s="224" t="s">
        <v>704</v>
      </c>
      <c r="K217" s="225">
        <f t="shared" si="48"/>
        <v>99</v>
      </c>
      <c r="L217" s="226">
        <f t="shared" si="49"/>
        <v>0.20842105263157895</v>
      </c>
      <c r="M217" s="221" t="s">
        <v>614</v>
      </c>
      <c r="N217" s="227">
        <v>43403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49">
        <v>120</v>
      </c>
      <c r="B218" s="250">
        <v>43397</v>
      </c>
      <c r="C218" s="250"/>
      <c r="D218" s="251" t="s">
        <v>393</v>
      </c>
      <c r="E218" s="252" t="s">
        <v>646</v>
      </c>
      <c r="F218" s="252">
        <v>707.5</v>
      </c>
      <c r="G218" s="252"/>
      <c r="H218" s="252">
        <v>872</v>
      </c>
      <c r="I218" s="254">
        <v>872</v>
      </c>
      <c r="J218" s="255" t="s">
        <v>704</v>
      </c>
      <c r="K218" s="225">
        <f t="shared" si="48"/>
        <v>164.5</v>
      </c>
      <c r="L218" s="256">
        <f t="shared" si="49"/>
        <v>0.23250883392226149</v>
      </c>
      <c r="M218" s="252" t="s">
        <v>614</v>
      </c>
      <c r="N218" s="257">
        <v>43482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49">
        <v>121</v>
      </c>
      <c r="B219" s="250">
        <v>43398</v>
      </c>
      <c r="C219" s="250"/>
      <c r="D219" s="251" t="s">
        <v>800</v>
      </c>
      <c r="E219" s="252" t="s">
        <v>646</v>
      </c>
      <c r="F219" s="252">
        <v>162</v>
      </c>
      <c r="G219" s="252"/>
      <c r="H219" s="252">
        <v>204</v>
      </c>
      <c r="I219" s="254">
        <v>209</v>
      </c>
      <c r="J219" s="255" t="s">
        <v>801</v>
      </c>
      <c r="K219" s="225">
        <f t="shared" si="48"/>
        <v>42</v>
      </c>
      <c r="L219" s="256">
        <f t="shared" si="49"/>
        <v>0.25925925925925924</v>
      </c>
      <c r="M219" s="252" t="s">
        <v>614</v>
      </c>
      <c r="N219" s="257">
        <v>43539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9">
        <v>122</v>
      </c>
      <c r="B220" s="250">
        <v>43399</v>
      </c>
      <c r="C220" s="250"/>
      <c r="D220" s="251" t="s">
        <v>496</v>
      </c>
      <c r="E220" s="252" t="s">
        <v>646</v>
      </c>
      <c r="F220" s="252">
        <v>240</v>
      </c>
      <c r="G220" s="252"/>
      <c r="H220" s="252">
        <v>297</v>
      </c>
      <c r="I220" s="254">
        <v>297</v>
      </c>
      <c r="J220" s="255" t="s">
        <v>704</v>
      </c>
      <c r="K220" s="261">
        <f t="shared" si="48"/>
        <v>57</v>
      </c>
      <c r="L220" s="256">
        <f t="shared" si="49"/>
        <v>0.23749999999999999</v>
      </c>
      <c r="M220" s="252" t="s">
        <v>614</v>
      </c>
      <c r="N220" s="257">
        <v>43417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8">
        <v>123</v>
      </c>
      <c r="B221" s="219">
        <v>43439</v>
      </c>
      <c r="C221" s="219"/>
      <c r="D221" s="220" t="s">
        <v>802</v>
      </c>
      <c r="E221" s="221" t="s">
        <v>646</v>
      </c>
      <c r="F221" s="221">
        <v>202.5</v>
      </c>
      <c r="G221" s="221"/>
      <c r="H221" s="221">
        <v>255</v>
      </c>
      <c r="I221" s="223">
        <v>252</v>
      </c>
      <c r="J221" s="224" t="s">
        <v>704</v>
      </c>
      <c r="K221" s="225">
        <f t="shared" si="48"/>
        <v>52.5</v>
      </c>
      <c r="L221" s="226">
        <f t="shared" si="49"/>
        <v>0.25925925925925924</v>
      </c>
      <c r="M221" s="221" t="s">
        <v>614</v>
      </c>
      <c r="N221" s="227">
        <v>43542</v>
      </c>
      <c r="O221" s="1"/>
      <c r="P221" s="1"/>
      <c r="Q221" s="1"/>
      <c r="R221" s="6" t="s">
        <v>803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9">
        <v>124</v>
      </c>
      <c r="B222" s="250">
        <v>43465</v>
      </c>
      <c r="C222" s="219"/>
      <c r="D222" s="251" t="s">
        <v>426</v>
      </c>
      <c r="E222" s="252" t="s">
        <v>646</v>
      </c>
      <c r="F222" s="252">
        <v>710</v>
      </c>
      <c r="G222" s="252"/>
      <c r="H222" s="252">
        <v>866</v>
      </c>
      <c r="I222" s="254">
        <v>866</v>
      </c>
      <c r="J222" s="255" t="s">
        <v>704</v>
      </c>
      <c r="K222" s="225">
        <f t="shared" si="48"/>
        <v>156</v>
      </c>
      <c r="L222" s="226">
        <f t="shared" si="49"/>
        <v>0.21971830985915494</v>
      </c>
      <c r="M222" s="221" t="s">
        <v>614</v>
      </c>
      <c r="N222" s="227">
        <v>43553</v>
      </c>
      <c r="O222" s="1"/>
      <c r="P222" s="1"/>
      <c r="Q222" s="1"/>
      <c r="R222" s="6" t="s">
        <v>803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49">
        <v>125</v>
      </c>
      <c r="B223" s="250">
        <v>43522</v>
      </c>
      <c r="C223" s="250"/>
      <c r="D223" s="251" t="s">
        <v>154</v>
      </c>
      <c r="E223" s="252" t="s">
        <v>646</v>
      </c>
      <c r="F223" s="252">
        <v>337.25</v>
      </c>
      <c r="G223" s="252"/>
      <c r="H223" s="252">
        <v>398.5</v>
      </c>
      <c r="I223" s="254">
        <v>411</v>
      </c>
      <c r="J223" s="224" t="s">
        <v>804</v>
      </c>
      <c r="K223" s="225">
        <f t="shared" si="48"/>
        <v>61.25</v>
      </c>
      <c r="L223" s="226">
        <f t="shared" si="49"/>
        <v>0.1816160118606375</v>
      </c>
      <c r="M223" s="221" t="s">
        <v>614</v>
      </c>
      <c r="N223" s="227">
        <v>43760</v>
      </c>
      <c r="O223" s="1"/>
      <c r="P223" s="1"/>
      <c r="Q223" s="1"/>
      <c r="R223" s="6" t="s">
        <v>803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62">
        <v>126</v>
      </c>
      <c r="B224" s="263">
        <v>43559</v>
      </c>
      <c r="C224" s="263"/>
      <c r="D224" s="264" t="s">
        <v>805</v>
      </c>
      <c r="E224" s="265" t="s">
        <v>646</v>
      </c>
      <c r="F224" s="265">
        <v>130</v>
      </c>
      <c r="G224" s="265"/>
      <c r="H224" s="265">
        <v>65</v>
      </c>
      <c r="I224" s="266">
        <v>158</v>
      </c>
      <c r="J224" s="234" t="s">
        <v>806</v>
      </c>
      <c r="K224" s="235">
        <f t="shared" si="48"/>
        <v>-65</v>
      </c>
      <c r="L224" s="236">
        <f t="shared" si="49"/>
        <v>-0.5</v>
      </c>
      <c r="M224" s="232" t="s">
        <v>627</v>
      </c>
      <c r="N224" s="229">
        <v>43726</v>
      </c>
      <c r="O224" s="1"/>
      <c r="P224" s="1"/>
      <c r="Q224" s="1"/>
      <c r="R224" s="6" t="s">
        <v>807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67">
        <v>127</v>
      </c>
      <c r="B225" s="268">
        <v>43017</v>
      </c>
      <c r="C225" s="268"/>
      <c r="D225" s="269" t="s">
        <v>187</v>
      </c>
      <c r="E225" s="270" t="s">
        <v>646</v>
      </c>
      <c r="F225" s="270">
        <v>141.5</v>
      </c>
      <c r="G225" s="271"/>
      <c r="H225" s="271">
        <v>183.5</v>
      </c>
      <c r="I225" s="271">
        <v>210</v>
      </c>
      <c r="J225" s="272" t="s">
        <v>808</v>
      </c>
      <c r="K225" s="273">
        <f t="shared" si="48"/>
        <v>42</v>
      </c>
      <c r="L225" s="274">
        <f t="shared" si="49"/>
        <v>0.29681978798586572</v>
      </c>
      <c r="M225" s="270" t="s">
        <v>614</v>
      </c>
      <c r="N225" s="268">
        <v>43042</v>
      </c>
      <c r="O225" s="1"/>
      <c r="P225" s="1"/>
      <c r="Q225" s="1"/>
      <c r="R225" s="6" t="s">
        <v>807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62">
        <v>128</v>
      </c>
      <c r="B226" s="263">
        <v>43074</v>
      </c>
      <c r="C226" s="263"/>
      <c r="D226" s="264" t="s">
        <v>809</v>
      </c>
      <c r="E226" s="265" t="s">
        <v>646</v>
      </c>
      <c r="F226" s="260">
        <v>172</v>
      </c>
      <c r="G226" s="265"/>
      <c r="H226" s="265">
        <v>155.25</v>
      </c>
      <c r="I226" s="266">
        <v>230</v>
      </c>
      <c r="J226" s="234" t="s">
        <v>810</v>
      </c>
      <c r="K226" s="235">
        <f t="shared" si="48"/>
        <v>-16.75</v>
      </c>
      <c r="L226" s="236">
        <f t="shared" si="49"/>
        <v>-9.7383720930232565E-2</v>
      </c>
      <c r="M226" s="232" t="s">
        <v>627</v>
      </c>
      <c r="N226" s="229">
        <v>43787</v>
      </c>
      <c r="O226" s="1"/>
      <c r="P226" s="1"/>
      <c r="Q226" s="1"/>
      <c r="R226" s="6" t="s">
        <v>807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9">
        <v>129</v>
      </c>
      <c r="B227" s="250">
        <v>43398</v>
      </c>
      <c r="C227" s="250"/>
      <c r="D227" s="251" t="s">
        <v>109</v>
      </c>
      <c r="E227" s="252" t="s">
        <v>646</v>
      </c>
      <c r="F227" s="252">
        <v>698.5</v>
      </c>
      <c r="G227" s="252"/>
      <c r="H227" s="252">
        <v>890</v>
      </c>
      <c r="I227" s="254">
        <v>890</v>
      </c>
      <c r="J227" s="224" t="s">
        <v>811</v>
      </c>
      <c r="K227" s="225">
        <f t="shared" si="48"/>
        <v>191.5</v>
      </c>
      <c r="L227" s="226">
        <f t="shared" si="49"/>
        <v>0.27415891195418757</v>
      </c>
      <c r="M227" s="221" t="s">
        <v>614</v>
      </c>
      <c r="N227" s="227">
        <v>44328</v>
      </c>
      <c r="O227" s="1"/>
      <c r="P227" s="1"/>
      <c r="Q227" s="1"/>
      <c r="R227" s="6" t="s">
        <v>803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49">
        <v>130</v>
      </c>
      <c r="B228" s="250">
        <v>42877</v>
      </c>
      <c r="C228" s="250"/>
      <c r="D228" s="251" t="s">
        <v>385</v>
      </c>
      <c r="E228" s="252" t="s">
        <v>646</v>
      </c>
      <c r="F228" s="252">
        <v>127.6</v>
      </c>
      <c r="G228" s="252"/>
      <c r="H228" s="252">
        <v>138</v>
      </c>
      <c r="I228" s="254">
        <v>190</v>
      </c>
      <c r="J228" s="224" t="s">
        <v>812</v>
      </c>
      <c r="K228" s="225">
        <f t="shared" si="48"/>
        <v>10.400000000000006</v>
      </c>
      <c r="L228" s="226">
        <f t="shared" si="49"/>
        <v>8.1504702194357417E-2</v>
      </c>
      <c r="M228" s="221" t="s">
        <v>614</v>
      </c>
      <c r="N228" s="227">
        <v>43774</v>
      </c>
      <c r="O228" s="1"/>
      <c r="P228" s="1"/>
      <c r="Q228" s="1"/>
      <c r="R228" s="6" t="s">
        <v>807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49">
        <v>131</v>
      </c>
      <c r="B229" s="250">
        <v>43158</v>
      </c>
      <c r="C229" s="250"/>
      <c r="D229" s="251" t="s">
        <v>813</v>
      </c>
      <c r="E229" s="252" t="s">
        <v>646</v>
      </c>
      <c r="F229" s="252">
        <v>317</v>
      </c>
      <c r="G229" s="252"/>
      <c r="H229" s="252">
        <v>382.5</v>
      </c>
      <c r="I229" s="254">
        <v>398</v>
      </c>
      <c r="J229" s="224" t="s">
        <v>814</v>
      </c>
      <c r="K229" s="225">
        <f t="shared" si="48"/>
        <v>65.5</v>
      </c>
      <c r="L229" s="226">
        <f t="shared" si="49"/>
        <v>0.20662460567823343</v>
      </c>
      <c r="M229" s="221" t="s">
        <v>614</v>
      </c>
      <c r="N229" s="227">
        <v>44238</v>
      </c>
      <c r="O229" s="1"/>
      <c r="P229" s="1"/>
      <c r="Q229" s="1"/>
      <c r="R229" s="6" t="s">
        <v>807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62">
        <v>132</v>
      </c>
      <c r="B230" s="263">
        <v>43164</v>
      </c>
      <c r="C230" s="263"/>
      <c r="D230" s="264" t="s">
        <v>146</v>
      </c>
      <c r="E230" s="265" t="s">
        <v>646</v>
      </c>
      <c r="F230" s="260">
        <f>510-14.4</f>
        <v>495.6</v>
      </c>
      <c r="G230" s="265"/>
      <c r="H230" s="265">
        <v>350</v>
      </c>
      <c r="I230" s="266">
        <v>672</v>
      </c>
      <c r="J230" s="234" t="s">
        <v>815</v>
      </c>
      <c r="K230" s="235">
        <f t="shared" si="48"/>
        <v>-145.60000000000002</v>
      </c>
      <c r="L230" s="236">
        <f t="shared" si="49"/>
        <v>-0.29378531073446329</v>
      </c>
      <c r="M230" s="232" t="s">
        <v>627</v>
      </c>
      <c r="N230" s="229">
        <v>43887</v>
      </c>
      <c r="O230" s="1"/>
      <c r="P230" s="1"/>
      <c r="Q230" s="1"/>
      <c r="R230" s="6" t="s">
        <v>803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62">
        <v>133</v>
      </c>
      <c r="B231" s="263">
        <v>43237</v>
      </c>
      <c r="C231" s="263"/>
      <c r="D231" s="264" t="s">
        <v>488</v>
      </c>
      <c r="E231" s="265" t="s">
        <v>646</v>
      </c>
      <c r="F231" s="260">
        <v>230.3</v>
      </c>
      <c r="G231" s="265"/>
      <c r="H231" s="265">
        <v>102.5</v>
      </c>
      <c r="I231" s="266">
        <v>348</v>
      </c>
      <c r="J231" s="234" t="s">
        <v>816</v>
      </c>
      <c r="K231" s="235">
        <f t="shared" si="48"/>
        <v>-127.80000000000001</v>
      </c>
      <c r="L231" s="236">
        <f t="shared" si="49"/>
        <v>-0.55492835432045162</v>
      </c>
      <c r="M231" s="232" t="s">
        <v>627</v>
      </c>
      <c r="N231" s="229">
        <v>43896</v>
      </c>
      <c r="O231" s="1"/>
      <c r="P231" s="1"/>
      <c r="Q231" s="1"/>
      <c r="R231" s="6" t="s">
        <v>803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49">
        <v>134</v>
      </c>
      <c r="B232" s="250">
        <v>43258</v>
      </c>
      <c r="C232" s="250"/>
      <c r="D232" s="251" t="s">
        <v>450</v>
      </c>
      <c r="E232" s="252" t="s">
        <v>646</v>
      </c>
      <c r="F232" s="252">
        <f>342.5-5.1</f>
        <v>337.4</v>
      </c>
      <c r="G232" s="252"/>
      <c r="H232" s="252">
        <v>412.5</v>
      </c>
      <c r="I232" s="254">
        <v>439</v>
      </c>
      <c r="J232" s="224" t="s">
        <v>817</v>
      </c>
      <c r="K232" s="225">
        <f t="shared" si="48"/>
        <v>75.100000000000023</v>
      </c>
      <c r="L232" s="226">
        <f t="shared" si="49"/>
        <v>0.22258446947243635</v>
      </c>
      <c r="M232" s="221" t="s">
        <v>614</v>
      </c>
      <c r="N232" s="227">
        <v>44230</v>
      </c>
      <c r="O232" s="1"/>
      <c r="P232" s="1"/>
      <c r="Q232" s="1"/>
      <c r="R232" s="6" t="s">
        <v>807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75">
        <v>135</v>
      </c>
      <c r="B233" s="276">
        <v>43285</v>
      </c>
      <c r="C233" s="276"/>
      <c r="D233" s="20" t="s">
        <v>56</v>
      </c>
      <c r="E233" s="277" t="s">
        <v>646</v>
      </c>
      <c r="F233" s="278">
        <f>127.5-5.53</f>
        <v>121.97</v>
      </c>
      <c r="G233" s="277"/>
      <c r="H233" s="277"/>
      <c r="I233" s="279">
        <v>170</v>
      </c>
      <c r="J233" s="280" t="s">
        <v>617</v>
      </c>
      <c r="K233" s="281"/>
      <c r="L233" s="282"/>
      <c r="M233" s="16" t="s">
        <v>617</v>
      </c>
      <c r="N233" s="283"/>
      <c r="O233" s="1"/>
      <c r="P233" s="1"/>
      <c r="Q233" s="1"/>
      <c r="R233" s="6" t="s">
        <v>803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62">
        <v>136</v>
      </c>
      <c r="B234" s="263">
        <v>43294</v>
      </c>
      <c r="C234" s="263"/>
      <c r="D234" s="264" t="s">
        <v>372</v>
      </c>
      <c r="E234" s="265" t="s">
        <v>646</v>
      </c>
      <c r="F234" s="260">
        <v>46.5</v>
      </c>
      <c r="G234" s="265"/>
      <c r="H234" s="265">
        <v>17</v>
      </c>
      <c r="I234" s="266">
        <v>59</v>
      </c>
      <c r="J234" s="234" t="s">
        <v>818</v>
      </c>
      <c r="K234" s="235">
        <f t="shared" ref="K234:K242" si="50">H234-F234</f>
        <v>-29.5</v>
      </c>
      <c r="L234" s="236">
        <f t="shared" ref="L234:L242" si="51">K234/F234</f>
        <v>-0.63440860215053763</v>
      </c>
      <c r="M234" s="232" t="s">
        <v>627</v>
      </c>
      <c r="N234" s="229">
        <v>43887</v>
      </c>
      <c r="O234" s="1"/>
      <c r="P234" s="1"/>
      <c r="Q234" s="1"/>
      <c r="R234" s="6" t="s">
        <v>803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49">
        <v>137</v>
      </c>
      <c r="B235" s="250">
        <v>43396</v>
      </c>
      <c r="C235" s="250"/>
      <c r="D235" s="251" t="s">
        <v>428</v>
      </c>
      <c r="E235" s="252" t="s">
        <v>646</v>
      </c>
      <c r="F235" s="252">
        <v>156.5</v>
      </c>
      <c r="G235" s="252"/>
      <c r="H235" s="252">
        <v>207.5</v>
      </c>
      <c r="I235" s="254">
        <v>191</v>
      </c>
      <c r="J235" s="224" t="s">
        <v>704</v>
      </c>
      <c r="K235" s="225">
        <f t="shared" si="50"/>
        <v>51</v>
      </c>
      <c r="L235" s="226">
        <f t="shared" si="51"/>
        <v>0.32587859424920129</v>
      </c>
      <c r="M235" s="221" t="s">
        <v>614</v>
      </c>
      <c r="N235" s="227">
        <v>44369</v>
      </c>
      <c r="O235" s="1"/>
      <c r="P235" s="1"/>
      <c r="Q235" s="1"/>
      <c r="R235" s="6" t="s">
        <v>803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9">
        <v>138</v>
      </c>
      <c r="B236" s="250">
        <v>43439</v>
      </c>
      <c r="C236" s="250"/>
      <c r="D236" s="251" t="s">
        <v>332</v>
      </c>
      <c r="E236" s="252" t="s">
        <v>646</v>
      </c>
      <c r="F236" s="252">
        <v>259.5</v>
      </c>
      <c r="G236" s="252"/>
      <c r="H236" s="252">
        <v>320</v>
      </c>
      <c r="I236" s="254">
        <v>320</v>
      </c>
      <c r="J236" s="224" t="s">
        <v>704</v>
      </c>
      <c r="K236" s="225">
        <f t="shared" si="50"/>
        <v>60.5</v>
      </c>
      <c r="L236" s="226">
        <f t="shared" si="51"/>
        <v>0.23314065510597304</v>
      </c>
      <c r="M236" s="221" t="s">
        <v>614</v>
      </c>
      <c r="N236" s="227">
        <v>44323</v>
      </c>
      <c r="O236" s="1"/>
      <c r="P236" s="1"/>
      <c r="Q236" s="1"/>
      <c r="R236" s="6" t="s">
        <v>803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62">
        <v>139</v>
      </c>
      <c r="B237" s="263">
        <v>43439</v>
      </c>
      <c r="C237" s="263"/>
      <c r="D237" s="264" t="s">
        <v>819</v>
      </c>
      <c r="E237" s="265" t="s">
        <v>646</v>
      </c>
      <c r="F237" s="265">
        <v>715</v>
      </c>
      <c r="G237" s="265"/>
      <c r="H237" s="265">
        <v>445</v>
      </c>
      <c r="I237" s="266">
        <v>840</v>
      </c>
      <c r="J237" s="234" t="s">
        <v>820</v>
      </c>
      <c r="K237" s="235">
        <f t="shared" si="50"/>
        <v>-270</v>
      </c>
      <c r="L237" s="236">
        <f t="shared" si="51"/>
        <v>-0.3776223776223776</v>
      </c>
      <c r="M237" s="232" t="s">
        <v>627</v>
      </c>
      <c r="N237" s="229">
        <v>43800</v>
      </c>
      <c r="O237" s="1"/>
      <c r="P237" s="1"/>
      <c r="Q237" s="1"/>
      <c r="R237" s="6" t="s">
        <v>803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49">
        <v>140</v>
      </c>
      <c r="B238" s="250">
        <v>43469</v>
      </c>
      <c r="C238" s="250"/>
      <c r="D238" s="251" t="s">
        <v>159</v>
      </c>
      <c r="E238" s="252" t="s">
        <v>646</v>
      </c>
      <c r="F238" s="252">
        <v>875</v>
      </c>
      <c r="G238" s="252"/>
      <c r="H238" s="252">
        <v>1165</v>
      </c>
      <c r="I238" s="254">
        <v>1185</v>
      </c>
      <c r="J238" s="224" t="s">
        <v>821</v>
      </c>
      <c r="K238" s="225">
        <f t="shared" si="50"/>
        <v>290</v>
      </c>
      <c r="L238" s="226">
        <f t="shared" si="51"/>
        <v>0.33142857142857141</v>
      </c>
      <c r="M238" s="221" t="s">
        <v>614</v>
      </c>
      <c r="N238" s="227">
        <v>43847</v>
      </c>
      <c r="O238" s="1"/>
      <c r="P238" s="1"/>
      <c r="Q238" s="1"/>
      <c r="R238" s="6" t="s">
        <v>803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49">
        <v>141</v>
      </c>
      <c r="B239" s="250">
        <v>43559</v>
      </c>
      <c r="C239" s="250"/>
      <c r="D239" s="251" t="s">
        <v>348</v>
      </c>
      <c r="E239" s="252" t="s">
        <v>646</v>
      </c>
      <c r="F239" s="252">
        <f>387-14.63</f>
        <v>372.37</v>
      </c>
      <c r="G239" s="252"/>
      <c r="H239" s="252">
        <v>490</v>
      </c>
      <c r="I239" s="254">
        <v>490</v>
      </c>
      <c r="J239" s="224" t="s">
        <v>704</v>
      </c>
      <c r="K239" s="225">
        <f t="shared" si="50"/>
        <v>117.63</v>
      </c>
      <c r="L239" s="226">
        <f t="shared" si="51"/>
        <v>0.31589548030185027</v>
      </c>
      <c r="M239" s="221" t="s">
        <v>614</v>
      </c>
      <c r="N239" s="227">
        <v>43850</v>
      </c>
      <c r="O239" s="1"/>
      <c r="P239" s="1"/>
      <c r="Q239" s="1"/>
      <c r="R239" s="6" t="s">
        <v>803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62">
        <v>142</v>
      </c>
      <c r="B240" s="263">
        <v>43578</v>
      </c>
      <c r="C240" s="263"/>
      <c r="D240" s="264" t="s">
        <v>822</v>
      </c>
      <c r="E240" s="265" t="s">
        <v>616</v>
      </c>
      <c r="F240" s="265">
        <v>220</v>
      </c>
      <c r="G240" s="265"/>
      <c r="H240" s="265">
        <v>127.5</v>
      </c>
      <c r="I240" s="266">
        <v>284</v>
      </c>
      <c r="J240" s="234" t="s">
        <v>823</v>
      </c>
      <c r="K240" s="235">
        <f t="shared" si="50"/>
        <v>-92.5</v>
      </c>
      <c r="L240" s="236">
        <f t="shared" si="51"/>
        <v>-0.42045454545454547</v>
      </c>
      <c r="M240" s="232" t="s">
        <v>627</v>
      </c>
      <c r="N240" s="229">
        <v>43896</v>
      </c>
      <c r="O240" s="1"/>
      <c r="P240" s="1"/>
      <c r="Q240" s="1"/>
      <c r="R240" s="6" t="s">
        <v>803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9">
        <v>143</v>
      </c>
      <c r="B241" s="250">
        <v>43622</v>
      </c>
      <c r="C241" s="250"/>
      <c r="D241" s="251" t="s">
        <v>497</v>
      </c>
      <c r="E241" s="252" t="s">
        <v>616</v>
      </c>
      <c r="F241" s="252">
        <v>332.8</v>
      </c>
      <c r="G241" s="252"/>
      <c r="H241" s="252">
        <v>405</v>
      </c>
      <c r="I241" s="254">
        <v>419</v>
      </c>
      <c r="J241" s="224" t="s">
        <v>824</v>
      </c>
      <c r="K241" s="225">
        <f t="shared" si="50"/>
        <v>72.199999999999989</v>
      </c>
      <c r="L241" s="226">
        <f t="shared" si="51"/>
        <v>0.21694711538461534</v>
      </c>
      <c r="M241" s="221" t="s">
        <v>614</v>
      </c>
      <c r="N241" s="227">
        <v>43860</v>
      </c>
      <c r="O241" s="1"/>
      <c r="P241" s="1"/>
      <c r="Q241" s="1"/>
      <c r="R241" s="6" t="s">
        <v>807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43">
        <v>144</v>
      </c>
      <c r="B242" s="242">
        <v>43641</v>
      </c>
      <c r="C242" s="242"/>
      <c r="D242" s="243" t="s">
        <v>152</v>
      </c>
      <c r="E242" s="244" t="s">
        <v>646</v>
      </c>
      <c r="F242" s="244">
        <v>386</v>
      </c>
      <c r="G242" s="245"/>
      <c r="H242" s="245">
        <v>395</v>
      </c>
      <c r="I242" s="245">
        <v>452</v>
      </c>
      <c r="J242" s="246" t="s">
        <v>825</v>
      </c>
      <c r="K242" s="247">
        <f t="shared" si="50"/>
        <v>9</v>
      </c>
      <c r="L242" s="248">
        <f t="shared" si="51"/>
        <v>2.3316062176165803E-2</v>
      </c>
      <c r="M242" s="244" t="s">
        <v>737</v>
      </c>
      <c r="N242" s="242">
        <v>43868</v>
      </c>
      <c r="O242" s="1"/>
      <c r="P242" s="1"/>
      <c r="Q242" s="1"/>
      <c r="R242" s="6" t="s">
        <v>807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3">
        <v>145</v>
      </c>
      <c r="B243" s="242">
        <v>43707</v>
      </c>
      <c r="C243" s="242"/>
      <c r="D243" s="243" t="s">
        <v>132</v>
      </c>
      <c r="E243" s="244" t="s">
        <v>646</v>
      </c>
      <c r="F243" s="244">
        <v>137.5</v>
      </c>
      <c r="G243" s="245"/>
      <c r="H243" s="245">
        <v>138.5</v>
      </c>
      <c r="I243" s="245">
        <v>190</v>
      </c>
      <c r="J243" s="246" t="s">
        <v>865</v>
      </c>
      <c r="K243" s="247">
        <f t="shared" ref="K243" si="52">H243-F243</f>
        <v>1</v>
      </c>
      <c r="L243" s="248">
        <f t="shared" ref="L243" si="53">K243/F243</f>
        <v>7.2727272727272727E-3</v>
      </c>
      <c r="M243" s="244" t="s">
        <v>737</v>
      </c>
      <c r="N243" s="242">
        <v>44432</v>
      </c>
      <c r="O243" s="1"/>
      <c r="P243" s="1"/>
      <c r="Q243" s="1"/>
      <c r="R243" s="6" t="s">
        <v>803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49">
        <v>146</v>
      </c>
      <c r="B244" s="250">
        <v>43731</v>
      </c>
      <c r="C244" s="250"/>
      <c r="D244" s="251" t="s">
        <v>441</v>
      </c>
      <c r="E244" s="252" t="s">
        <v>646</v>
      </c>
      <c r="F244" s="252">
        <v>235</v>
      </c>
      <c r="G244" s="252"/>
      <c r="H244" s="252">
        <v>295</v>
      </c>
      <c r="I244" s="254">
        <v>296</v>
      </c>
      <c r="J244" s="224" t="s">
        <v>826</v>
      </c>
      <c r="K244" s="225">
        <f t="shared" ref="K244:K249" si="54">H244-F244</f>
        <v>60</v>
      </c>
      <c r="L244" s="226">
        <f t="shared" ref="L244:L249" si="55">K244/F244</f>
        <v>0.25531914893617019</v>
      </c>
      <c r="M244" s="221" t="s">
        <v>614</v>
      </c>
      <c r="N244" s="227">
        <v>43844</v>
      </c>
      <c r="O244" s="1"/>
      <c r="P244" s="1"/>
      <c r="Q244" s="1"/>
      <c r="R244" s="6" t="s">
        <v>807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9">
        <v>147</v>
      </c>
      <c r="B245" s="250">
        <v>43752</v>
      </c>
      <c r="C245" s="250"/>
      <c r="D245" s="251" t="s">
        <v>827</v>
      </c>
      <c r="E245" s="252" t="s">
        <v>646</v>
      </c>
      <c r="F245" s="252">
        <v>277.5</v>
      </c>
      <c r="G245" s="252"/>
      <c r="H245" s="252">
        <v>333</v>
      </c>
      <c r="I245" s="254">
        <v>333</v>
      </c>
      <c r="J245" s="224" t="s">
        <v>828</v>
      </c>
      <c r="K245" s="225">
        <f t="shared" si="54"/>
        <v>55.5</v>
      </c>
      <c r="L245" s="226">
        <f t="shared" si="55"/>
        <v>0.2</v>
      </c>
      <c r="M245" s="221" t="s">
        <v>614</v>
      </c>
      <c r="N245" s="227">
        <v>43846</v>
      </c>
      <c r="O245" s="1"/>
      <c r="P245" s="1"/>
      <c r="Q245" s="1"/>
      <c r="R245" s="6" t="s">
        <v>803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9">
        <v>148</v>
      </c>
      <c r="B246" s="250">
        <v>43752</v>
      </c>
      <c r="C246" s="250"/>
      <c r="D246" s="251" t="s">
        <v>829</v>
      </c>
      <c r="E246" s="252" t="s">
        <v>646</v>
      </c>
      <c r="F246" s="252">
        <v>930</v>
      </c>
      <c r="G246" s="252"/>
      <c r="H246" s="252">
        <v>1165</v>
      </c>
      <c r="I246" s="254">
        <v>1200</v>
      </c>
      <c r="J246" s="224" t="s">
        <v>830</v>
      </c>
      <c r="K246" s="225">
        <f t="shared" si="54"/>
        <v>235</v>
      </c>
      <c r="L246" s="226">
        <f t="shared" si="55"/>
        <v>0.25268817204301075</v>
      </c>
      <c r="M246" s="221" t="s">
        <v>614</v>
      </c>
      <c r="N246" s="227">
        <v>43847</v>
      </c>
      <c r="O246" s="1"/>
      <c r="P246" s="1"/>
      <c r="Q246" s="1"/>
      <c r="R246" s="6" t="s">
        <v>807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49">
        <v>149</v>
      </c>
      <c r="B247" s="250">
        <v>43753</v>
      </c>
      <c r="C247" s="250"/>
      <c r="D247" s="251" t="s">
        <v>831</v>
      </c>
      <c r="E247" s="252" t="s">
        <v>646</v>
      </c>
      <c r="F247" s="222">
        <v>111</v>
      </c>
      <c r="G247" s="252"/>
      <c r="H247" s="252">
        <v>141</v>
      </c>
      <c r="I247" s="254">
        <v>141</v>
      </c>
      <c r="J247" s="224" t="s">
        <v>630</v>
      </c>
      <c r="K247" s="225">
        <f t="shared" si="54"/>
        <v>30</v>
      </c>
      <c r="L247" s="226">
        <f t="shared" si="55"/>
        <v>0.27027027027027029</v>
      </c>
      <c r="M247" s="221" t="s">
        <v>614</v>
      </c>
      <c r="N247" s="227">
        <v>44328</v>
      </c>
      <c r="O247" s="1"/>
      <c r="P247" s="1"/>
      <c r="Q247" s="1"/>
      <c r="R247" s="6" t="s">
        <v>807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9">
        <v>150</v>
      </c>
      <c r="B248" s="250">
        <v>43753</v>
      </c>
      <c r="C248" s="250"/>
      <c r="D248" s="251" t="s">
        <v>832</v>
      </c>
      <c r="E248" s="252" t="s">
        <v>646</v>
      </c>
      <c r="F248" s="222">
        <v>296</v>
      </c>
      <c r="G248" s="252"/>
      <c r="H248" s="252">
        <v>370</v>
      </c>
      <c r="I248" s="254">
        <v>370</v>
      </c>
      <c r="J248" s="224" t="s">
        <v>704</v>
      </c>
      <c r="K248" s="225">
        <f t="shared" si="54"/>
        <v>74</v>
      </c>
      <c r="L248" s="226">
        <f t="shared" si="55"/>
        <v>0.25</v>
      </c>
      <c r="M248" s="221" t="s">
        <v>614</v>
      </c>
      <c r="N248" s="227">
        <v>43853</v>
      </c>
      <c r="O248" s="1"/>
      <c r="P248" s="1"/>
      <c r="Q248" s="1"/>
      <c r="R248" s="6" t="s">
        <v>807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9">
        <v>151</v>
      </c>
      <c r="B249" s="250">
        <v>43754</v>
      </c>
      <c r="C249" s="250"/>
      <c r="D249" s="251" t="s">
        <v>833</v>
      </c>
      <c r="E249" s="252" t="s">
        <v>646</v>
      </c>
      <c r="F249" s="222">
        <v>300</v>
      </c>
      <c r="G249" s="252"/>
      <c r="H249" s="252">
        <v>382.5</v>
      </c>
      <c r="I249" s="254">
        <v>344</v>
      </c>
      <c r="J249" s="224" t="s">
        <v>834</v>
      </c>
      <c r="K249" s="225">
        <f t="shared" si="54"/>
        <v>82.5</v>
      </c>
      <c r="L249" s="226">
        <f t="shared" si="55"/>
        <v>0.27500000000000002</v>
      </c>
      <c r="M249" s="221" t="s">
        <v>614</v>
      </c>
      <c r="N249" s="227">
        <v>44238</v>
      </c>
      <c r="O249" s="1"/>
      <c r="P249" s="1"/>
      <c r="Q249" s="1"/>
      <c r="R249" s="6" t="s">
        <v>807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84">
        <v>152</v>
      </c>
      <c r="B250" s="285">
        <v>43832</v>
      </c>
      <c r="C250" s="285"/>
      <c r="D250" s="286" t="s">
        <v>835</v>
      </c>
      <c r="E250" s="56" t="s">
        <v>646</v>
      </c>
      <c r="F250" s="287" t="s">
        <v>836</v>
      </c>
      <c r="G250" s="56"/>
      <c r="H250" s="56"/>
      <c r="I250" s="288">
        <v>590</v>
      </c>
      <c r="J250" s="280" t="s">
        <v>617</v>
      </c>
      <c r="K250" s="280"/>
      <c r="L250" s="289"/>
      <c r="M250" s="290" t="s">
        <v>617</v>
      </c>
      <c r="N250" s="291"/>
      <c r="O250" s="1"/>
      <c r="P250" s="1"/>
      <c r="Q250" s="1"/>
      <c r="R250" s="6" t="s">
        <v>807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9">
        <v>153</v>
      </c>
      <c r="B251" s="250">
        <v>43966</v>
      </c>
      <c r="C251" s="250"/>
      <c r="D251" s="251" t="s">
        <v>72</v>
      </c>
      <c r="E251" s="252" t="s">
        <v>646</v>
      </c>
      <c r="F251" s="222">
        <v>67.5</v>
      </c>
      <c r="G251" s="252"/>
      <c r="H251" s="252">
        <v>86</v>
      </c>
      <c r="I251" s="254">
        <v>86</v>
      </c>
      <c r="J251" s="224" t="s">
        <v>837</v>
      </c>
      <c r="K251" s="225">
        <f t="shared" ref="K251:K258" si="56">H251-F251</f>
        <v>18.5</v>
      </c>
      <c r="L251" s="226">
        <f t="shared" ref="L251:L258" si="57">K251/F251</f>
        <v>0.27407407407407408</v>
      </c>
      <c r="M251" s="221" t="s">
        <v>614</v>
      </c>
      <c r="N251" s="227">
        <v>44008</v>
      </c>
      <c r="O251" s="1"/>
      <c r="P251" s="1"/>
      <c r="Q251" s="1"/>
      <c r="R251" s="6" t="s">
        <v>807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9">
        <v>154</v>
      </c>
      <c r="B252" s="250">
        <v>44035</v>
      </c>
      <c r="C252" s="250"/>
      <c r="D252" s="251" t="s">
        <v>496</v>
      </c>
      <c r="E252" s="252" t="s">
        <v>646</v>
      </c>
      <c r="F252" s="222">
        <v>231</v>
      </c>
      <c r="G252" s="252"/>
      <c r="H252" s="252">
        <v>281</v>
      </c>
      <c r="I252" s="254">
        <v>281</v>
      </c>
      <c r="J252" s="224" t="s">
        <v>704</v>
      </c>
      <c r="K252" s="225">
        <f t="shared" si="56"/>
        <v>50</v>
      </c>
      <c r="L252" s="226">
        <f t="shared" si="57"/>
        <v>0.21645021645021645</v>
      </c>
      <c r="M252" s="221" t="s">
        <v>614</v>
      </c>
      <c r="N252" s="227">
        <v>44358</v>
      </c>
      <c r="O252" s="1"/>
      <c r="P252" s="1"/>
      <c r="Q252" s="1"/>
      <c r="R252" s="6" t="s">
        <v>807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49">
        <v>155</v>
      </c>
      <c r="B253" s="250">
        <v>44092</v>
      </c>
      <c r="C253" s="250"/>
      <c r="D253" s="251" t="s">
        <v>417</v>
      </c>
      <c r="E253" s="252" t="s">
        <v>646</v>
      </c>
      <c r="F253" s="252">
        <v>206</v>
      </c>
      <c r="G253" s="252"/>
      <c r="H253" s="252">
        <v>248</v>
      </c>
      <c r="I253" s="254">
        <v>248</v>
      </c>
      <c r="J253" s="224" t="s">
        <v>704</v>
      </c>
      <c r="K253" s="225">
        <f t="shared" si="56"/>
        <v>42</v>
      </c>
      <c r="L253" s="226">
        <f t="shared" si="57"/>
        <v>0.20388349514563106</v>
      </c>
      <c r="M253" s="221" t="s">
        <v>614</v>
      </c>
      <c r="N253" s="227">
        <v>44214</v>
      </c>
      <c r="O253" s="1"/>
      <c r="P253" s="1"/>
      <c r="Q253" s="1"/>
      <c r="R253" s="6" t="s">
        <v>807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9">
        <v>156</v>
      </c>
      <c r="B254" s="250">
        <v>44140</v>
      </c>
      <c r="C254" s="250"/>
      <c r="D254" s="251" t="s">
        <v>417</v>
      </c>
      <c r="E254" s="252" t="s">
        <v>646</v>
      </c>
      <c r="F254" s="252">
        <v>182.5</v>
      </c>
      <c r="G254" s="252"/>
      <c r="H254" s="252">
        <v>248</v>
      </c>
      <c r="I254" s="254">
        <v>248</v>
      </c>
      <c r="J254" s="224" t="s">
        <v>704</v>
      </c>
      <c r="K254" s="225">
        <f t="shared" si="56"/>
        <v>65.5</v>
      </c>
      <c r="L254" s="226">
        <f t="shared" si="57"/>
        <v>0.35890410958904112</v>
      </c>
      <c r="M254" s="221" t="s">
        <v>614</v>
      </c>
      <c r="N254" s="227">
        <v>44214</v>
      </c>
      <c r="O254" s="1"/>
      <c r="P254" s="1"/>
      <c r="Q254" s="1"/>
      <c r="R254" s="6" t="s">
        <v>807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9">
        <v>157</v>
      </c>
      <c r="B255" s="250">
        <v>44140</v>
      </c>
      <c r="C255" s="250"/>
      <c r="D255" s="251" t="s">
        <v>332</v>
      </c>
      <c r="E255" s="252" t="s">
        <v>646</v>
      </c>
      <c r="F255" s="252">
        <v>247.5</v>
      </c>
      <c r="G255" s="252"/>
      <c r="H255" s="252">
        <v>320</v>
      </c>
      <c r="I255" s="254">
        <v>320</v>
      </c>
      <c r="J255" s="224" t="s">
        <v>704</v>
      </c>
      <c r="K255" s="225">
        <f t="shared" si="56"/>
        <v>72.5</v>
      </c>
      <c r="L255" s="226">
        <f t="shared" si="57"/>
        <v>0.29292929292929293</v>
      </c>
      <c r="M255" s="221" t="s">
        <v>614</v>
      </c>
      <c r="N255" s="227">
        <v>44323</v>
      </c>
      <c r="O255" s="1"/>
      <c r="P255" s="1"/>
      <c r="Q255" s="1"/>
      <c r="R255" s="6" t="s">
        <v>807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9">
        <v>158</v>
      </c>
      <c r="B256" s="250">
        <v>44140</v>
      </c>
      <c r="C256" s="250"/>
      <c r="D256" s="251" t="s">
        <v>273</v>
      </c>
      <c r="E256" s="252" t="s">
        <v>646</v>
      </c>
      <c r="F256" s="222">
        <v>925</v>
      </c>
      <c r="G256" s="252"/>
      <c r="H256" s="252">
        <v>1095</v>
      </c>
      <c r="I256" s="254">
        <v>1093</v>
      </c>
      <c r="J256" s="224" t="s">
        <v>838</v>
      </c>
      <c r="K256" s="225">
        <f t="shared" si="56"/>
        <v>170</v>
      </c>
      <c r="L256" s="226">
        <f t="shared" si="57"/>
        <v>0.18378378378378379</v>
      </c>
      <c r="M256" s="221" t="s">
        <v>614</v>
      </c>
      <c r="N256" s="227">
        <v>44201</v>
      </c>
      <c r="O256" s="1"/>
      <c r="P256" s="1"/>
      <c r="Q256" s="1"/>
      <c r="R256" s="6" t="s">
        <v>807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9">
        <v>159</v>
      </c>
      <c r="B257" s="250">
        <v>44140</v>
      </c>
      <c r="C257" s="250"/>
      <c r="D257" s="251" t="s">
        <v>348</v>
      </c>
      <c r="E257" s="252" t="s">
        <v>646</v>
      </c>
      <c r="F257" s="222">
        <v>332.5</v>
      </c>
      <c r="G257" s="252"/>
      <c r="H257" s="252">
        <v>393</v>
      </c>
      <c r="I257" s="254">
        <v>406</v>
      </c>
      <c r="J257" s="224" t="s">
        <v>839</v>
      </c>
      <c r="K257" s="225">
        <f t="shared" si="56"/>
        <v>60.5</v>
      </c>
      <c r="L257" s="226">
        <f t="shared" si="57"/>
        <v>0.18195488721804512</v>
      </c>
      <c r="M257" s="221" t="s">
        <v>614</v>
      </c>
      <c r="N257" s="227">
        <v>44256</v>
      </c>
      <c r="O257" s="1"/>
      <c r="P257" s="1"/>
      <c r="Q257" s="1"/>
      <c r="R257" s="6" t="s">
        <v>807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49">
        <v>160</v>
      </c>
      <c r="B258" s="250">
        <v>44141</v>
      </c>
      <c r="C258" s="250"/>
      <c r="D258" s="251" t="s">
        <v>496</v>
      </c>
      <c r="E258" s="252" t="s">
        <v>646</v>
      </c>
      <c r="F258" s="222">
        <v>231</v>
      </c>
      <c r="G258" s="252"/>
      <c r="H258" s="252">
        <v>281</v>
      </c>
      <c r="I258" s="254">
        <v>281</v>
      </c>
      <c r="J258" s="224" t="s">
        <v>704</v>
      </c>
      <c r="K258" s="225">
        <f t="shared" si="56"/>
        <v>50</v>
      </c>
      <c r="L258" s="226">
        <f t="shared" si="57"/>
        <v>0.21645021645021645</v>
      </c>
      <c r="M258" s="221" t="s">
        <v>614</v>
      </c>
      <c r="N258" s="227">
        <v>44358</v>
      </c>
      <c r="O258" s="1"/>
      <c r="P258" s="1"/>
      <c r="Q258" s="1"/>
      <c r="R258" s="6" t="s">
        <v>807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92">
        <v>161</v>
      </c>
      <c r="B259" s="285">
        <v>44187</v>
      </c>
      <c r="C259" s="285"/>
      <c r="D259" s="286" t="s">
        <v>469</v>
      </c>
      <c r="E259" s="56" t="s">
        <v>646</v>
      </c>
      <c r="F259" s="287" t="s">
        <v>840</v>
      </c>
      <c r="G259" s="56"/>
      <c r="H259" s="56"/>
      <c r="I259" s="288">
        <v>239</v>
      </c>
      <c r="J259" s="280" t="s">
        <v>617</v>
      </c>
      <c r="K259" s="280"/>
      <c r="L259" s="289"/>
      <c r="M259" s="290"/>
      <c r="N259" s="291"/>
      <c r="O259" s="1"/>
      <c r="P259" s="1"/>
      <c r="Q259" s="1"/>
      <c r="R259" s="6" t="s">
        <v>807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92">
        <v>162</v>
      </c>
      <c r="B260" s="285">
        <v>44258</v>
      </c>
      <c r="C260" s="285"/>
      <c r="D260" s="286" t="s">
        <v>835</v>
      </c>
      <c r="E260" s="56" t="s">
        <v>646</v>
      </c>
      <c r="F260" s="287" t="s">
        <v>836</v>
      </c>
      <c r="G260" s="56"/>
      <c r="H260" s="56"/>
      <c r="I260" s="288">
        <v>590</v>
      </c>
      <c r="J260" s="280" t="s">
        <v>617</v>
      </c>
      <c r="K260" s="280"/>
      <c r="L260" s="289"/>
      <c r="M260" s="290"/>
      <c r="N260" s="291"/>
      <c r="O260" s="1"/>
      <c r="P260" s="1"/>
      <c r="R260" s="6" t="s">
        <v>807</v>
      </c>
    </row>
    <row r="261" spans="1:26" ht="12.75" customHeight="1">
      <c r="A261" s="249">
        <v>163</v>
      </c>
      <c r="B261" s="250">
        <v>44274</v>
      </c>
      <c r="C261" s="250"/>
      <c r="D261" s="251" t="s">
        <v>348</v>
      </c>
      <c r="E261" s="252" t="s">
        <v>646</v>
      </c>
      <c r="F261" s="222">
        <v>355</v>
      </c>
      <c r="G261" s="252"/>
      <c r="H261" s="252">
        <v>422.5</v>
      </c>
      <c r="I261" s="254">
        <v>420</v>
      </c>
      <c r="J261" s="224" t="s">
        <v>841</v>
      </c>
      <c r="K261" s="225">
        <f t="shared" ref="K261:K263" si="58">H261-F261</f>
        <v>67.5</v>
      </c>
      <c r="L261" s="226">
        <f t="shared" ref="L261:L263" si="59">K261/F261</f>
        <v>0.19014084507042253</v>
      </c>
      <c r="M261" s="221" t="s">
        <v>614</v>
      </c>
      <c r="N261" s="227">
        <v>44361</v>
      </c>
      <c r="O261" s="1"/>
      <c r="R261" s="293" t="s">
        <v>807</v>
      </c>
    </row>
    <row r="262" spans="1:26" ht="12.75" customHeight="1">
      <c r="A262" s="249">
        <v>164</v>
      </c>
      <c r="B262" s="250">
        <v>44295</v>
      </c>
      <c r="C262" s="250"/>
      <c r="D262" s="251" t="s">
        <v>842</v>
      </c>
      <c r="E262" s="252" t="s">
        <v>646</v>
      </c>
      <c r="F262" s="222">
        <v>555</v>
      </c>
      <c r="G262" s="252"/>
      <c r="H262" s="252">
        <v>663</v>
      </c>
      <c r="I262" s="254">
        <v>663</v>
      </c>
      <c r="J262" s="224" t="s">
        <v>843</v>
      </c>
      <c r="K262" s="225">
        <f t="shared" si="58"/>
        <v>108</v>
      </c>
      <c r="L262" s="226">
        <f t="shared" si="59"/>
        <v>0.19459459459459461</v>
      </c>
      <c r="M262" s="221" t="s">
        <v>614</v>
      </c>
      <c r="N262" s="227">
        <v>44321</v>
      </c>
      <c r="O262" s="1"/>
      <c r="P262" s="1"/>
      <c r="Q262" s="1"/>
      <c r="R262" s="293" t="s">
        <v>807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9">
        <v>165</v>
      </c>
      <c r="B263" s="250">
        <v>44308</v>
      </c>
      <c r="C263" s="250"/>
      <c r="D263" s="251" t="s">
        <v>385</v>
      </c>
      <c r="E263" s="252" t="s">
        <v>646</v>
      </c>
      <c r="F263" s="222">
        <v>126.5</v>
      </c>
      <c r="G263" s="252"/>
      <c r="H263" s="252">
        <v>155</v>
      </c>
      <c r="I263" s="254">
        <v>155</v>
      </c>
      <c r="J263" s="224" t="s">
        <v>704</v>
      </c>
      <c r="K263" s="225">
        <f t="shared" si="58"/>
        <v>28.5</v>
      </c>
      <c r="L263" s="226">
        <f t="shared" si="59"/>
        <v>0.22529644268774704</v>
      </c>
      <c r="M263" s="221" t="s">
        <v>614</v>
      </c>
      <c r="N263" s="227">
        <v>44362</v>
      </c>
      <c r="O263" s="1"/>
      <c r="R263" s="293" t="s">
        <v>807</v>
      </c>
    </row>
    <row r="264" spans="1:26" ht="12.75" customHeight="1">
      <c r="A264" s="292">
        <v>166</v>
      </c>
      <c r="B264" s="285">
        <v>44368</v>
      </c>
      <c r="C264" s="285"/>
      <c r="D264" s="286" t="s">
        <v>404</v>
      </c>
      <c r="E264" s="56" t="s">
        <v>646</v>
      </c>
      <c r="F264" s="287" t="s">
        <v>844</v>
      </c>
      <c r="G264" s="56"/>
      <c r="H264" s="56"/>
      <c r="I264" s="288">
        <v>344</v>
      </c>
      <c r="J264" s="280" t="s">
        <v>617</v>
      </c>
      <c r="K264" s="292"/>
      <c r="L264" s="285"/>
      <c r="M264" s="285"/>
      <c r="N264" s="286"/>
      <c r="O264" s="1"/>
      <c r="R264" s="293" t="s">
        <v>807</v>
      </c>
    </row>
    <row r="265" spans="1:26" ht="12.75" customHeight="1">
      <c r="A265" s="292">
        <v>167</v>
      </c>
      <c r="B265" s="285">
        <v>44368</v>
      </c>
      <c r="C265" s="285"/>
      <c r="D265" s="286" t="s">
        <v>496</v>
      </c>
      <c r="E265" s="56" t="s">
        <v>646</v>
      </c>
      <c r="F265" s="287" t="s">
        <v>845</v>
      </c>
      <c r="G265" s="56"/>
      <c r="H265" s="56"/>
      <c r="I265" s="288">
        <v>320</v>
      </c>
      <c r="J265" s="280" t="s">
        <v>617</v>
      </c>
      <c r="K265" s="292"/>
      <c r="L265" s="285"/>
      <c r="M265" s="285"/>
      <c r="N265" s="286"/>
      <c r="O265" s="44"/>
      <c r="R265" s="293" t="s">
        <v>807</v>
      </c>
    </row>
    <row r="266" spans="1:26" ht="12.75" customHeight="1">
      <c r="A266" s="292">
        <v>168</v>
      </c>
      <c r="B266" s="285">
        <v>44406</v>
      </c>
      <c r="C266" s="285"/>
      <c r="D266" s="286" t="s">
        <v>385</v>
      </c>
      <c r="E266" s="56" t="s">
        <v>646</v>
      </c>
      <c r="F266" s="287" t="s">
        <v>851</v>
      </c>
      <c r="G266" s="56"/>
      <c r="H266" s="56"/>
      <c r="I266" s="56">
        <v>200</v>
      </c>
      <c r="J266" s="280" t="s">
        <v>617</v>
      </c>
      <c r="K266" s="292"/>
      <c r="L266" s="285"/>
      <c r="M266" s="285"/>
      <c r="N266" s="286"/>
      <c r="O266" s="44"/>
      <c r="R266" s="293" t="s">
        <v>807</v>
      </c>
    </row>
    <row r="267" spans="1:26" ht="12.75" customHeight="1">
      <c r="F267" s="59"/>
      <c r="G267" s="59"/>
      <c r="H267" s="59"/>
      <c r="I267" s="59"/>
      <c r="J267" s="44"/>
      <c r="K267" s="59"/>
      <c r="L267" s="59"/>
      <c r="M267" s="59"/>
      <c r="O267" s="44"/>
      <c r="R267" s="293"/>
    </row>
    <row r="268" spans="1:26" ht="12.75" customHeight="1">
      <c r="F268" s="59"/>
      <c r="G268" s="59"/>
      <c r="H268" s="59"/>
      <c r="I268" s="59"/>
      <c r="J268" s="44"/>
      <c r="K268" s="59"/>
      <c r="L268" s="59"/>
      <c r="M268" s="59"/>
      <c r="O268" s="44"/>
      <c r="R268" s="293"/>
    </row>
    <row r="269" spans="1:26" ht="12.75" customHeight="1">
      <c r="F269" s="59"/>
      <c r="G269" s="59"/>
      <c r="H269" s="59"/>
      <c r="I269" s="59"/>
      <c r="J269" s="44"/>
      <c r="K269" s="59"/>
      <c r="L269" s="59"/>
      <c r="M269" s="59"/>
      <c r="O269" s="44"/>
      <c r="R269" s="293"/>
    </row>
    <row r="270" spans="1:26" ht="12.75" customHeight="1">
      <c r="F270" s="59"/>
      <c r="G270" s="59"/>
      <c r="H270" s="59"/>
      <c r="I270" s="59"/>
      <c r="J270" s="44"/>
      <c r="K270" s="59"/>
      <c r="L270" s="59"/>
      <c r="M270" s="59"/>
      <c r="O270" s="44"/>
      <c r="R270" s="293"/>
    </row>
    <row r="271" spans="1:26" ht="12.75" customHeight="1">
      <c r="A271" s="292"/>
      <c r="B271" s="294" t="s">
        <v>846</v>
      </c>
      <c r="F271" s="59"/>
      <c r="G271" s="59"/>
      <c r="H271" s="59"/>
      <c r="I271" s="59"/>
      <c r="J271" s="44"/>
      <c r="K271" s="59"/>
      <c r="L271" s="59"/>
      <c r="M271" s="59"/>
      <c r="O271" s="44"/>
      <c r="R271" s="293"/>
    </row>
    <row r="272" spans="1:26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1:18" ht="12.75" customHeight="1"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1:18" ht="12.75" customHeight="1"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1:18" ht="12.75" customHeight="1"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1:18" ht="12.75" customHeight="1"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1:18" ht="12.75" customHeight="1"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1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1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1:18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1:18" ht="12.75" customHeight="1">
      <c r="A281" s="295"/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1:18" ht="12.75" customHeight="1">
      <c r="A282" s="295"/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1:18" ht="12.75" customHeight="1">
      <c r="A283" s="56"/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</sheetData>
  <autoFilter ref="R1:R279"/>
  <mergeCells count="7">
    <mergeCell ref="O52:O53"/>
    <mergeCell ref="P52:P53"/>
    <mergeCell ref="A52:A53"/>
    <mergeCell ref="B52:B53"/>
    <mergeCell ref="J52:J53"/>
    <mergeCell ref="M52:M53"/>
    <mergeCell ref="N52:N53"/>
  </mergeCells>
  <pageMargins left="0.7" right="0.7" top="0.75" bottom="0.75" header="0.3" footer="0.3"/>
  <pageSetup orientation="portrait" r:id="rId1"/>
  <ignoredErrors>
    <ignoredError sqref="L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2021-09-06T02:49:47Z</dcterms:modified>
</cp:coreProperties>
</file>