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0" i="7"/>
  <c r="K30"/>
  <c r="M30" s="1"/>
  <c r="L37"/>
  <c r="K37"/>
  <c r="M37" s="1"/>
  <c r="L38"/>
  <c r="K38"/>
  <c r="M38" s="1"/>
  <c r="L51"/>
  <c r="K51"/>
  <c r="M51" s="1"/>
  <c r="L53"/>
  <c r="K53"/>
  <c r="L54"/>
  <c r="K54"/>
  <c r="L58"/>
  <c r="K58"/>
  <c r="L16"/>
  <c r="K16"/>
  <c r="M16" s="1"/>
  <c r="L36"/>
  <c r="K36"/>
  <c r="L56"/>
  <c r="K56"/>
  <c r="L35"/>
  <c r="K35"/>
  <c r="M35" s="1"/>
  <c r="L34"/>
  <c r="K34"/>
  <c r="M34" s="1"/>
  <c r="L52"/>
  <c r="K52"/>
  <c r="M53" l="1"/>
  <c r="M54"/>
  <c r="M58"/>
  <c r="M36"/>
  <c r="M56"/>
  <c r="M52"/>
  <c r="L33" l="1"/>
  <c r="K33"/>
  <c r="K77"/>
  <c r="M77" s="1"/>
  <c r="M33" l="1"/>
  <c r="K250"/>
  <c r="L250" s="1"/>
  <c r="K278"/>
  <c r="L278" s="1"/>
  <c r="K276" l="1"/>
  <c r="L276" s="1"/>
  <c r="K273"/>
  <c r="L273" s="1"/>
  <c r="K267"/>
  <c r="L267" s="1"/>
  <c r="L12"/>
  <c r="K12"/>
  <c r="L14"/>
  <c r="K14"/>
  <c r="M12" l="1"/>
  <c r="M14"/>
  <c r="K262" l="1"/>
  <c r="L262" s="1"/>
  <c r="K251"/>
  <c r="L251" s="1"/>
  <c r="K270"/>
  <c r="L270" s="1"/>
  <c r="K277" l="1"/>
  <c r="L277" s="1"/>
  <c r="K272" l="1"/>
  <c r="L272" s="1"/>
  <c r="K264" l="1"/>
  <c r="L264" s="1"/>
  <c r="K244"/>
  <c r="L244" s="1"/>
  <c r="K269"/>
  <c r="L269" s="1"/>
  <c r="K268"/>
  <c r="L268" s="1"/>
  <c r="K271"/>
  <c r="L271" s="1"/>
  <c r="K266"/>
  <c r="L266" s="1"/>
  <c r="M7"/>
  <c r="F254"/>
  <c r="K254" s="1"/>
  <c r="L254" s="1"/>
  <c r="K255"/>
  <c r="L255" s="1"/>
  <c r="K246"/>
  <c r="L246" s="1"/>
  <c r="K249"/>
  <c r="L249" s="1"/>
  <c r="K257"/>
  <c r="L257" s="1"/>
  <c r="F248"/>
  <c r="F247"/>
  <c r="K247" s="1"/>
  <c r="L247" s="1"/>
  <c r="F245"/>
  <c r="K245" s="1"/>
  <c r="L245" s="1"/>
  <c r="F225"/>
  <c r="K225" s="1"/>
  <c r="L225" s="1"/>
  <c r="F177"/>
  <c r="K177" s="1"/>
  <c r="L177" s="1"/>
  <c r="K256"/>
  <c r="L256" s="1"/>
  <c r="K260"/>
  <c r="L260" s="1"/>
  <c r="K261"/>
  <c r="L261" s="1"/>
  <c r="K253"/>
  <c r="L253" s="1"/>
  <c r="K263"/>
  <c r="L263" s="1"/>
  <c r="K259"/>
  <c r="L259" s="1"/>
  <c r="K252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<sst xmlns="http://schemas.openxmlformats.org/spreadsheetml/2006/main" count="2984" uniqueCount="1104">
  <si>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</si>
  <si>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</si>
  <si>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</si>
  <si>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</si>
  <si>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</si>
  <si>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</si>
  <si>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</si>
  <si>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</si>
  <si>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</si>
  <si>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</si>
  <si>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</si>
  <si>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</si>
  <si>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</si>
  <si>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</si>
  <si>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</si>
  <si>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</si>
  <si>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</si>
  <si>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</si>
  <si>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</si>
  <si>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</si>
  <si>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</si>
  <si>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</si>
  <si>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</si>
  <si>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</si>
  <si>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</si>
  <si>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</si>
  <si>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</si>
  <si>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</si>
  <si>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</si>
  <si>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</si>
  <si>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</si>
  <si>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</si>
  <si>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</si>
  <si>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</si>
  <si>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</si>
  <si>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</si>
  <si>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</si>
  <si>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</si>
  <si>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</si>
  <si>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</si>
  <si>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</si>
  <si>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</si>
  <si>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</si>
  <si>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</si>
  <si>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</si>
  <si>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</si>
  <si>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</si>
  <si>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</si>
  <si>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</si>
  <si>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</si>
  <si>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</si>
  <si>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</si>
  <si>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</si>
  <si>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</si>
  <si>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</si>
  <si>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</si>
  <si>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</si>
  <si>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</si>
  <si>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</si>
  <si>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</si>
  <si>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</si>
  <si>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</si>
  <si>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</si>
  <si>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</si>
  <si>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</si>
  <si>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</si>
  <si>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</si>
  <si>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</si>
  <si>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</si>
  <si>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</si>
  <si>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</si>
  <si>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</si>
  <si>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</si>
  <si>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</si>
  <si>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</si>
  <si>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</si>
  <si>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</si>
  <si>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</si>
  <si>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</si>
  <si>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</si>
  <si>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</si>
  <si>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</si>
  <si>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</si>
  <si>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</si>
  <si>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</si>
  <si>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</si>
  <si>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</si>
  <si>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</si>
  <si>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</si>
  <si>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</si>
  <si>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</si>
  <si>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</si>
  <si>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</si>
  <si>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</si>
  <si>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</si>
  <si>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</si>
  <si>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</si>
  <si>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</si>
  <si>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</si>
  <si>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</si>
  <si>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</si>
  <si>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</si>
  <si>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</si>
  <si>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</si>
  <si>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</si>
  <si>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</si>
  <si>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</si>
  <si>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</si>
  <si>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</si>
  <si>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</si>
  <si>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</si>
  <si>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</si>
  <si>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</si>
  <si>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</si>
  <si>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</si>
  <si>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</si>
  <si>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</si>
  <si>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</si>
  <si>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</si>
  <si>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</si>
  <si>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</si>
  <si>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</si>
  <si>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</si>
  <si>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</si>
  <si>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</si>
  <si>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</si>
  <si>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</si>
  <si>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</si>
  <si>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</si>
  <si>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</si>
  <si>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</si>
  <si>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</si>
  <si>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</si>
  <si>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</si>
  <si>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</si>
  <si>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</si>
  <si>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</si>
  <si>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</si>
  <si>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</si>
  <si>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</si>
  <si>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</si>
  <si>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</si>
  <si>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</si>
  <si>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</si>
  <si>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</si>
  <si>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</si>
  <si>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</si>
  <si>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</si>
  <si>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</si>
  <si>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</si>
  <si>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</si>
  <si>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</si>
  <si>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</si>
  <si>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</si>
  <si>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</si>
  <si>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</si>
  <si>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</si>
  <si>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</si>
  <si>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</si>
  <si>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</si>
  <si>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</si>
  <si>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</si>
  <si>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</si>
  <si>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</si>
  <si>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</si>
  <si>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</si>
  <si>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</si>
  <si>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</si>
  <si>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</si>
  <si>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</si>
  <si>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</si>
  <si>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</si>
  <si>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</si>
  <si>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</si>
  <si>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</si>
  <si>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</si>
  <si>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</si>
  <si>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</si>
  <si>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</si>
  <si>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</si>
  <si>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</si>
  <si>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</si>
  <si>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</si>
  <si>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</si>
  <si>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</si>
  <si>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</si>
  <si>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</si>
  <si>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</si>
  <si>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</si>
  <si>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</si>
  <si>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</si>
  <si>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</si>
  <si>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</si>
  <si>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</si>
  <si>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</si>
  <si>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</si>
  <si>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</si>
  <si>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</si>
  <si>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</si>
  <si>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</si>
  <si>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</si>
  <si>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</si>
  <si>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</si>
  <si>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</si>
  <si>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</si>
  <si>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</si>
  <si>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</si>
  <si>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</si>
  <si>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</si>
  <si>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</si>
  <si>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</si>
  <si>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</si>
  <si>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</si>
  <si>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</si>
  <si>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</si>
  <si>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</si>
  <si>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</si>
  <si>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</si>
  <si>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</si>
  <si>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</si>
  <si>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</si>
  <si>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</si>
  <si>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</si>
  <si>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</si>
  <si>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</si>
  <si>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</si>
  <si>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</si>
  <si>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</si>
  <si>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</si>
  <si>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</si>
  <si>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</si>
  <si>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</si>
  <si>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</si>
  <si>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</si>
  <si>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</si>
  <si>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</si>
  <si>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</si>
  <si>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</si>
  <si>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</si>
  <si>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</si>
  <si>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</si>
  <si>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</si>
  <si>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</si>
  <si>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</si>
  <si>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</si>
  <si>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</si>
  <si>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</si>
  <si>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</si>
  <si>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</si>
  <si>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</si>
  <si>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</si>
  <si>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</si>
  <si>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</si>
  <si>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</si>
  <si>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</si>
  <si>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</si>
  <si>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</si>
  <si>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</si>
  <si>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</si>
  <si>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</si>
  <si>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</si>
  <si>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</si>
  <si>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</si>
  <si>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</si>
  <si>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</si>
  <si>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</si>
  <si>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</si>
  <si>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</si>
  <si>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</si>
  <si>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</si>
  <si>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</si>
  <si>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</si>
  <si>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</si>
  <si>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</si>
  <si>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</si>
  <si>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</si>
  <si>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</si>
  <si>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</si>
  <si>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</si>
  <si>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</si>
  <si>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</si>
  <si>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</si>
  <si>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</si>
  <si>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</si>
  <si>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</si>
  <si>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</si>
  <si>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</si>
  <si>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</si>
  <si>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</si>
  <si>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</si>
  <si>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</si>
  <si>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</si>
  <si>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</si>
  <si>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</si>
  <si>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</si>
  <si>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</si>
  <si>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</si>
  <si>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</si>
  <si>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</si>
  <si>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</si>
  <si>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</si>
  <si>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</si>
  <si>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</si>
  <si>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</si>
  <si>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</si>
  <si>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</si>
  <si>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</si>
  <si>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</si>
  <si>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</si>
  <si>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</si>
  <si>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</si>
  <si>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</si>
  <si>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</si>
  <si>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</si>
  <si>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</si>
  <si>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</si>
  <si>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</si>
  <si>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</si>
  <si>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</si>
  <si>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</si>
  <si>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</si>
  <si>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</si>
  <si>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</si>
  <si>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</si>
  <si>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</si>
  <si>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</si>
  <si>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</si>
  <si>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</si>
  <si>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</si>
  <si>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</si>
  <si>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</si>
  <si>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</si>
  <si>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</si>
  <si>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</si>
  <si>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</si>
  <si>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</si>
  <si>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</si>
  <si>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</si>
  <si>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</si>
  <si>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</si>
  <si>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</si>
  <si>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</si>
  <si>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</si>
  <si>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</si>
  <si>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</si>
  <si>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</si>
  <si>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</si>
  <si>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</si>
  <si>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</si>
  <si>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</si>
  <si>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</si>
  <si>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</si>
  <si>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</si>
  <si>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</si>
  <si>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</si>
  <si>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</si>
  <si>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</si>
  <si>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</si>
  <si>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</si>
  <si>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</si>
  <si>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</si>
  <si>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</si>
  <si>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</si>
  <si>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</si>
  <si>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</si>
  <si>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</si>
  <si>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</si>
  <si>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</si>
  <si>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</si>
  <si>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</si>
  <si>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</si>
  <si>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</si>
  <si>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</si>
  <si>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</si>
  <si>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</si>
  <si>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</si>
  <si>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</si>
  <si>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</si>
  <si>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</si>
  <si>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</si>
  <si>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</si>
  <si>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</si>
  <si>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</si>
  <si>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</si>
  <si>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</si>
  <si>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</si>
  <si>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</si>
  <si>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</si>
  <si>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</si>
  <si>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</si>
  <si>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</si>
  <si>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</si>
  <si>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</si>
  <si>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</si>
  <si>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</si>
  <si>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</si>
  <si>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</si>
  <si>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</si>
  <si>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</si>
  <si>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</si>
  <si>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</si>
  <si>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</si>
  <si>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</si>
  <si>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</si>
  <si>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</si>
  <si>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</si>
  <si>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</si>
  <si>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</si>
  <si>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</si>
  <si>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</si>
  <si>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</si>
  <si>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</si>
  <si>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</si>
  <si>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</si>
  <si>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</si>
  <si>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</si>
  <si>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</si>
  <si>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</si>
  <si>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</si>
  <si>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</si>
  <si>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</si>
  <si>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</si>
  <si>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</si>
  <si>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</si>
  <si>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</si>
  <si>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</si>
  <si>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</si>
  <si>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</si>
  <si>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</si>
  <si>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</si>
  <si>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</si>
  <si>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</si>
  <si>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</si>
  <si>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</si>
  <si>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</si>
  <si>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</si>
  <si>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</si>
  <si>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</si>
  <si>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</si>
  <si>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</si>
  <si>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</si>
  <si>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</si>
  <si>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</si>
  <si>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</si>
  <si>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</si>
  <si>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</si>
  <si>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</si>
  <si>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</si>
  <si>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</si>
  <si>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</si>
  <si>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</si>
  <si>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</si>
  <si>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</si>
  <si>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</si>
  <si>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</si>
  <si>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</si>
  <si>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</si>
  <si>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</si>
  <si>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</si>
  <si>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</si>
  <si>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</si>
  <si>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</si>
  <si>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</si>
  <si>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</si>
  <si>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</si>
  <si>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</si>
  <si>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</si>
  <si>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</si>
  <si>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</si>
  <si>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</si>
  <si>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</si>
  <si>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</si>
  <si>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</si>
  <si>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</si>
  <si>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</si>
  <si>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</si>
  <si>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</si>
  <si>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</si>
  <si>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</si>
  <si>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</si>
  <si>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</si>
  <si>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</si>
  <si>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</si>
  <si>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</si>
  <si>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</si>
  <si>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</si>
  <si>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</si>
  <si>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</si>
  <si>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</si>
  <si>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</si>
  <si>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</si>
  <si>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</si>
  <si>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</si>
  <si>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</si>
  <si>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</si>
  <si>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</si>
  <si>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</si>
  <si>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</si>
  <si>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</si>
  <si>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</si>
  <si>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</si>
  <si>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</si>
  <si>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</si>
  <si>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</si>
  <si>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</si>
  <si>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</si>
  <si>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</si>
  <si>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</si>
  <si>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</si>
  <si>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</si>
  <si>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</si>
  <si>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</si>
  <si>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</si>
  <si>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</si>
  <si>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</si>
  <si>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</si>
  <si>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</si>
  <si>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</si>
  <si>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</si>
  <si>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</si>
  <si>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</si>
  <si>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</si>
  <si>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</si>
  <si>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</si>
  <si>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</si>
  <si>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</si>
  <si>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</si>
  <si>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</si>
  <si>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</si>
  <si>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</si>
  <si>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</si>
  <si>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</si>
  <si>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</si>
  <si>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</si>
  <si>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</si>
  <si>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</si>
  <si>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</si>
  <si>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</si>
  <si>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</si>
  <si>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</si>
  <si>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</si>
  <si>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</si>
  <si>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</si>
  <si>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</si>
  <si>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</si>
  <si>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</si>
  <si>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</si>
  <si>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</si>
  <si>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</si>
  <si>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</si>
  <si>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</si>
  <si>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</si>
  <si>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</si>
  <si>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</si>
  <si>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</si>
  <si>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</si>
  <si>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</si>
  <si>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</si>
  <si>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</si>
  <si>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</si>
  <si>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</si>
  <si>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</si>
  <si>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</si>
  <si>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</si>
  <si>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</si>
  <si>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</si>
  <si>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</si>
  <si>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</si>
  <si>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</si>
  <si>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</si>
  <si>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</si>
  <si>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</si>
  <si>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</si>
  <si>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</si>
  <si>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</si>
  <si>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</si>
  <si>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</si>
  <si>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</si>
  <si>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</si>
  <si>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</si>
  <si>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</si>
  <si>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</si>
  <si>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</si>
  <si>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</si>
  <si>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</si>
  <si>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</si>
  <si>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</si>
  <si>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</si>
  <si>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</si>
  <si>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</si>
  <si>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</si>
  <si>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</si>
  <si>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</si>
  <si>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</si>
  <si>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</si>
  <si>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</si>
  <si>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</si>
  <si>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</si>
  <si>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</si>
  <si>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</si>
  <si>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</si>
  <si>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</si>
  <si>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</si>
  <si>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</si>
  <si>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</si>
  <si>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</si>
  <si>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</si>
  <si>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</si>
  <si>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</si>
  <si>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</si>
  <si>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</si>
  <si>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</si>
  <si>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</si>
  <si>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</si>
  <si>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</si>
  <si>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</si>
  <si>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</si>
  <si>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</si>
  <si>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</si>
  <si>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</si>
  <si>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</si>
  <si>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</si>
  <si>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</si>
  <si>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</si>
  <si>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</si>
  <si>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</si>
  <si>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</si>
  <si>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</si>
  <si>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</si>
  <si>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</si>
  <si>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</si>
  <si>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</si>
  <si>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</si>
  <si>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</si>
  <si>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</si>
  <si>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</si>
  <si>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</si>
  <si>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</si>
  <si>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</si>
  <si>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</si>
  <si>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</si>
  <si>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</si>
  <si>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</si>
  <si>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</si>
  <si>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</si>
  <si>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</si>
  <si>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</si>
  <si>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</si>
  <si>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</si>
  <si>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</si>
  <si>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</si>
  <si>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</si>
  <si>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</si>
  <si>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</si>
  <si>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</si>
  <si>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</si>
  <si>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</si>
  <si>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</si>
  <si>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</si>
  <si>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</si>
  <si>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</si>
  <si>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</si>
  <si>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</si>
  <si>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</si>
  <si>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</si>
  <si>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</si>
  <si>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</si>
  <si>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</si>
  <si>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</si>
  <si>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</si>
  <si>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</si>
  <si>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</si>
  <si>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</si>
  <si>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</si>
  <si>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</si>
  <si>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</si>
  <si>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</si>
  <si>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</si>
  <si>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</si>
  <si>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</si>
  <si>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</si>
  <si>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</si>
  <si>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</si>
  <si>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</si>
  <si>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</si>
  <si>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</si>
  <si>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</si>
  <si>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</si>
  <si>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</si>
  <si>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</si>
  <si>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</si>
  <si>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</si>
  <si>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</si>
  <si>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</si>
  <si>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</si>
  <si>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</si>
  <si>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</si>
  <si>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</si>
  <si>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</si>
  <si>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</si>
  <si>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</si>
  <si>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</si>
  <si>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</si>
  <si>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</si>
  <si>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</si>
  <si>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</si>
  <si>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</si>
  <si>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</si>
  <si>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</si>
  <si>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</si>
  <si>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</si>
  <si>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</si>
  <si>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</si>
  <si>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</si>
  <si>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</si>
  <si>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</si>
  <si>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</si>
  <si>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</si>
  <si>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</si>
  <si>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</si>
  <si>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</si>
  <si>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</si>
  <si>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</si>
  <si>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</si>
  <si>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</si>
  <si>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</si>
  <si>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</si>
  <si>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</si>
  <si>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</si>
  <si>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</si>
  <si>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</si>
  <si>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</si>
  <si>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</si>
  <si>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</si>
  <si>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</si>
  <si>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</si>
  <si>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</si>
  <si>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</si>
  <si>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</si>
  <si>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</si>
  <si>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</si>
  <si>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</si>
  <si>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</si>
  <si>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</si>
  <si>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</si>
  <si>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</si>
  <si>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</si>
  <si>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</si>
  <si>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</si>
  <si>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</si>
  <si>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</si>
  <si>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</si>
  <si>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</si>
  <si>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</si>
  <si>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</si>
  <si>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</si>
  <si>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</si>
  <si>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</si>
  <si>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</si>
  <si>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</si>
  <si>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</si>
  <si>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</si>
  <si>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</si>
  <si>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</si>
  <si>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</si>
  <si>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</si>
  <si>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</si>
  <si>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</si>
  <si>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</si>
  <si>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</si>
  <si>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</si>
  <si>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</si>
  <si>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</si>
  <si>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</si>
  <si>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</si>
  <si>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</si>
  <si>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</si>
  <si>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</si>
  <si>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</si>
  <si>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</si>
  <si>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</si>
  <si>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</si>
  <si>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</si>
  <si>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</si>
  <si>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</si>
  <si>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</si>
  <si>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</si>
  <si>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</si>
  <si>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</si>
  <si>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</si>
  <si>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</si>
  <si>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</si>
  <si>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</si>
  <si>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</si>
  <si>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</si>
  <si>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</si>
  <si>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</si>
  <si>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</si>
  <si>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</si>
  <si>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</si>
  <si>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</si>
  <si>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</si>
  <si>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</si>
  <si>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</si>
  <si>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</si>
  <si>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</si>
  <si>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</si>
  <si>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</si>
  <si>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</si>
  <si>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</si>
  <si>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</si>
  <si>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</si>
  <si>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</si>
  <si>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</si>
  <si>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</si>
  <si>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</si>
  <si>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</si>
  <si>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</si>
  <si>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</si>
  <si>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</si>
  <si>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</si>
  <si>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</si>
  <si>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</si>
  <si>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</si>
  <si>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2830-2850</t>
  </si>
  <si>
    <t>3100-3200</t>
  </si>
  <si>
    <t>590-610</t>
  </si>
  <si>
    <t>2965-2985</t>
  </si>
  <si>
    <t>3300-3350</t>
  </si>
  <si>
    <t>780-790</t>
  </si>
  <si>
    <t>NK SECURITIES RESEARCH PRIVATE LIMITED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</si>
  <si>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</si>
  <si>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</si>
  <si>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</si>
  <si>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</si>
  <si>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</si>
  <si>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</si>
  <si>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</si>
  <si>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</si>
  <si>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</si>
  <si>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</si>
  <si>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</si>
  <si>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</si>
  <si>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</si>
  <si>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Part Profit of Rs.14.5/-</t>
  </si>
  <si>
    <t>285-290</t>
  </si>
  <si>
    <t>260-265</t>
  </si>
  <si>
    <t>741-745</t>
  </si>
  <si>
    <t>1720-1730</t>
  </si>
  <si>
    <t>1800-1830</t>
  </si>
  <si>
    <t>AXISBANK JUL FUT</t>
  </si>
  <si>
    <t>SBIN JUL FUT</t>
  </si>
  <si>
    <t>JILESH NAVIN CHHEDA</t>
  </si>
  <si>
    <t>ALPHA LEON ENTERPRISES LLP</t>
  </si>
  <si>
    <t>IRCTC JUL 2140 CE</t>
  </si>
  <si>
    <t>IRCTC JUL 2200 CE</t>
  </si>
  <si>
    <t>88-90</t>
  </si>
  <si>
    <t>68-70</t>
  </si>
  <si>
    <t>700-705</t>
  </si>
  <si>
    <t>CONCOR 660 PE JUL</t>
  </si>
  <si>
    <t>ACEWIN</t>
  </si>
  <si>
    <t>HOUSING DEVELOPMENT FINANCE CORPORATION LIMITED</t>
  </si>
  <si>
    <t>204.5-205.5</t>
  </si>
  <si>
    <t>COLPAL JUL FUT</t>
  </si>
  <si>
    <t>1595-1601</t>
  </si>
  <si>
    <t>HINDUNILVR  JUL FUT</t>
  </si>
  <si>
    <t>2540-2550</t>
  </si>
  <si>
    <t>NIFTY 15750 CE 01-JUL</t>
  </si>
  <si>
    <t>MODULEX</t>
  </si>
  <si>
    <t>SK GROWTH FUND PRIVATE LIMITED</t>
  </si>
  <si>
    <t>TIMESGREEN</t>
  </si>
  <si>
    <t>BRIGHT</t>
  </si>
  <si>
    <t>Bright Solar Limited</t>
  </si>
  <si>
    <t>PIYUSHKUMAR THUMAR</t>
  </si>
  <si>
    <t>SHREE SHIVSHAKTI PROJECT CONSULTANT PRIVATE LIMITE</t>
  </si>
  <si>
    <t>OLGA TRADING PRIVATE LIMITED</t>
  </si>
  <si>
    <t>REMSONSIND</t>
  </si>
  <si>
    <t>Remsons Industries Ltd</t>
  </si>
  <si>
    <t>VERTOZ</t>
  </si>
  <si>
    <t>Vertoz Advertising Ltd</t>
  </si>
  <si>
    <t>58-60</t>
  </si>
  <si>
    <t>HDFCLIFE JUL FUT</t>
  </si>
  <si>
    <t>687-688</t>
  </si>
  <si>
    <t>BANKNIFTY 8 JUL 34900 CE</t>
  </si>
  <si>
    <t>BANKNIFTY 1 JUL 34900 CE</t>
  </si>
  <si>
    <t>10.5-11</t>
  </si>
  <si>
    <t>DABUR 590 PE JUL</t>
  </si>
  <si>
    <t>13-14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</si>
  <si>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</si>
  <si>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</si>
  <si>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</si>
  <si>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</si>
  <si>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</si>
  <si>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</si>
  <si>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</si>
  <si>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</si>
  <si>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</si>
  <si>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</si>
  <si>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</si>
  <si>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</si>
  <si>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</si>
  <si>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</si>
  <si>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</si>
  <si>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</si>
  <si>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</si>
  <si>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</si>
  <si>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</si>
  <si>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</si>
  <si>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</si>
  <si>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</si>
  <si>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</si>
  <si>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</si>
  <si>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</si>
  <si>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</si>
  <si>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</si>
  <si>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NIRMALACHINNA RANI</t>
  </si>
  <si>
    <t>RTFL</t>
  </si>
  <si>
    <t>SHRENI SHARES PRIVATE LIMITED</t>
  </si>
  <si>
    <t>VMS</t>
  </si>
  <si>
    <t>APEX</t>
  </si>
  <si>
    <t>Apex Frozen Foods Limited</t>
  </si>
  <si>
    <t>NAVODYA ENTERPRISES</t>
  </si>
  <si>
    <t>ZENTEC</t>
  </si>
  <si>
    <t>Zen Technologies Limited</t>
  </si>
  <si>
    <t>Profit of Rs.1.65/-</t>
  </si>
  <si>
    <t>Profit of Rs.5.5/-</t>
  </si>
  <si>
    <t>168-170</t>
  </si>
  <si>
    <t>AARTIIND JUL FUT</t>
  </si>
  <si>
    <t>880-890</t>
  </si>
  <si>
    <t>1690-1693</t>
  </si>
  <si>
    <t>BRITANNIA JUL FUT</t>
  </si>
  <si>
    <t>3650-3700</t>
  </si>
  <si>
    <t>Profit of Rs.10/-</t>
  </si>
  <si>
    <t xml:space="preserve">JUSTDIAL </t>
  </si>
  <si>
    <t>Profit of Rs.4.75/-</t>
  </si>
  <si>
    <t>THOMAS KALAIMANI</t>
  </si>
  <si>
    <t>ADESHWAR</t>
  </si>
  <si>
    <t>DGL</t>
  </si>
  <si>
    <t>LALITKUMARGOPILAL</t>
  </si>
  <si>
    <t>ZSVARAJT</t>
  </si>
  <si>
    <t>ASSAM HIRE PURCHASE COMPANY PVT LTD</t>
  </si>
  <si>
    <t>ARCHIES</t>
  </si>
  <si>
    <t>Archies Limited</t>
  </si>
  <si>
    <t>VAIBHAV DOSHI</t>
  </si>
  <si>
    <t>VAIBHAV STOCK AND DERIVATIVES BROKING PRIVATE LIMITED</t>
  </si>
  <si>
    <t>MTARTECH</t>
  </si>
  <si>
    <t>MTAR Technologies Limited</t>
  </si>
  <si>
    <t>ONMOBILE</t>
  </si>
  <si>
    <t>OnMobile Global Limited</t>
  </si>
  <si>
    <t>PANACHE</t>
  </si>
  <si>
    <t>Panache Digilife Limited</t>
  </si>
  <si>
    <t>ARPIT JAIN HUF</t>
  </si>
  <si>
    <t>TEJAS TRADEFIN LLP</t>
  </si>
  <si>
    <t>MANSI SHARES &amp; STOCK ADVISORS PVT LTD</t>
  </si>
  <si>
    <t>ADROIT FINANCIAL SERVICES PVT LTD</t>
  </si>
  <si>
    <t>SATYANARAYAN J KABRA</t>
  </si>
  <si>
    <t>ROUTE MOBILE LIMITED</t>
  </si>
  <si>
    <t>Part Profit of Rs.5.5/-</t>
  </si>
  <si>
    <t>Profit of Rs.42.5/-</t>
  </si>
  <si>
    <t>Profit of Rs. 60/-</t>
  </si>
  <si>
    <t>Profit of Rs.7/-</t>
  </si>
  <si>
    <t>867-869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</si>
  <si>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</si>
  <si>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</si>
  <si>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</si>
  <si>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</si>
  <si>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</si>
  <si>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</si>
  <si>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</si>
  <si>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</si>
  <si>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</si>
  <si>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ABVL</t>
  </si>
  <si>
    <t>EYANTRA INDUSTRIES PRIVATE LIMITED</t>
  </si>
  <si>
    <t>SATISH GOPALRAO PARETKAR</t>
  </si>
  <si>
    <t>JESUDAS PREMKUMAR SEBASTIAN</t>
  </si>
  <si>
    <t>STELLAR GROWTH ADVISORS PRIVATE LIMITED</t>
  </si>
  <si>
    <t>ARYAMAN BROKING LIMITED</t>
  </si>
  <si>
    <t>ADJIA</t>
  </si>
  <si>
    <t>KAUPILKUMAR HASMUKHBHAI SHAH</t>
  </si>
  <si>
    <t>BIOGEN</t>
  </si>
  <si>
    <t>PARESH DHIRAJLAL SHAH</t>
  </si>
  <si>
    <t>DEVHARI</t>
  </si>
  <si>
    <t>SUNIL BHANDARI</t>
  </si>
  <si>
    <t>SUMIT GIRI</t>
  </si>
  <si>
    <t>ETIL</t>
  </si>
  <si>
    <t>SWAL LIMITED</t>
  </si>
  <si>
    <t>ROBERT RESOURCES LIMITED</t>
  </si>
  <si>
    <t>GEETANJ</t>
  </si>
  <si>
    <t>MUKESH PUNGALIA</t>
  </si>
  <si>
    <t>GGENG</t>
  </si>
  <si>
    <t>RAMESH SAWALRAM SARAOGI</t>
  </si>
  <si>
    <t>GIANLIFE</t>
  </si>
  <si>
    <t>KUMAR</t>
  </si>
  <si>
    <t>GREENPOWER</t>
  </si>
  <si>
    <t>AEP GREEN POWER, LIMITED</t>
  </si>
  <si>
    <t>HIPPOCABS</t>
  </si>
  <si>
    <t>SUNIL CHHOTALAL SHAH</t>
  </si>
  <si>
    <t>INDRENEW</t>
  </si>
  <si>
    <t>JHANVI ARVINDBHAI SURTI</t>
  </si>
  <si>
    <t>SWETA TEKCHAND VEERA</t>
  </si>
  <si>
    <t>SMT URVASHI BHAVIN GOGRI</t>
  </si>
  <si>
    <t>ISHITADR</t>
  </si>
  <si>
    <t>GANGEYA INVESTMENT CONSULTANTS</t>
  </si>
  <si>
    <t>JAYATMA</t>
  </si>
  <si>
    <t>INFINIUM MOTORS [GUJARAT] PVT LTD</t>
  </si>
  <si>
    <t>ANSHUL NANAVATY</t>
  </si>
  <si>
    <t>MARIS</t>
  </si>
  <si>
    <t>ICICI BANK LTD</t>
  </si>
  <si>
    <t>VARIETY INDUSTRIAL WORKS PRIVATE LIMITED</t>
  </si>
  <si>
    <t>NETLINK</t>
  </si>
  <si>
    <t>RAJESH AGARWAL</t>
  </si>
  <si>
    <t>KINNARI MITESH GOTHI</t>
  </si>
  <si>
    <t>OZONEWORLD</t>
  </si>
  <si>
    <t>DILIP RAMANLAL DOSHI</t>
  </si>
  <si>
    <t>DARSHANGI MANISH PATEL</t>
  </si>
  <si>
    <t>PAZEL</t>
  </si>
  <si>
    <t>NIREN NARESH SHAH</t>
  </si>
  <si>
    <t>PRISMMEDI</t>
  </si>
  <si>
    <t>PVVINFRA</t>
  </si>
  <si>
    <t>DIVYAKANDA</t>
  </si>
  <si>
    <t>MAHESH KUMAR KEJRIWAL</t>
  </si>
  <si>
    <t>SABOOBR</t>
  </si>
  <si>
    <t>JIGNABEN ALPESHBHAI SHAH</t>
  </si>
  <si>
    <t>SHEETAL</t>
  </si>
  <si>
    <t>SIVAKAMASUNDARI S</t>
  </si>
  <si>
    <t>UTTAMSTL</t>
  </si>
  <si>
    <t>MANSI SHARE &amp; STOCK ADVISORS PRIVATE LIMITED</t>
  </si>
  <si>
    <t>VIKASLIFE</t>
  </si>
  <si>
    <t>ADROIT FINANCIAL SERVICES PRIVATE LIMITED</t>
  </si>
  <si>
    <t>VISVEN</t>
  </si>
  <si>
    <t>SANJAY CHOTHMAL AGARWAL</t>
  </si>
  <si>
    <t>ALKA KAILASH PATEL</t>
  </si>
  <si>
    <t>DHANTERASH SUPPLIERS PRIVATE LIMITED</t>
  </si>
  <si>
    <t>OPELINA FINANCE AND INVESTMENT LIMITED</t>
  </si>
  <si>
    <t>ZICOM</t>
  </si>
  <si>
    <t>IDBI BANK LIMITED</t>
  </si>
  <si>
    <t>SUN BRIGHT TREXIM PVT LTD</t>
  </si>
  <si>
    <t>SCROLL MERCHANTS PRIVATE LIMITED</t>
  </si>
  <si>
    <t>PRANABA KUMAR NAYAK</t>
  </si>
  <si>
    <t>AHLADA</t>
  </si>
  <si>
    <t>Ahlada Engineers Limited</t>
  </si>
  <si>
    <t>BOMMAREDDY UPENDRA REDDY</t>
  </si>
  <si>
    <t>AJOONI</t>
  </si>
  <si>
    <t>Ajooni Biotech Limited</t>
  </si>
  <si>
    <t>ANSALHSG</t>
  </si>
  <si>
    <t>Ansal Housing and Constru</t>
  </si>
  <si>
    <t>RAMESH CHIMANLAL SHAH</t>
  </si>
  <si>
    <t>SPV TRADERS</t>
  </si>
  <si>
    <t>CYBERTECH</t>
  </si>
  <si>
    <t>Cybertech Systems &amp; Softw</t>
  </si>
  <si>
    <t>Orient Green Power Co Ltd</t>
  </si>
  <si>
    <t>IPL</t>
  </si>
  <si>
    <t>India Pesticides Limited</t>
  </si>
  <si>
    <t>JUMPNET</t>
  </si>
  <si>
    <t>Jump Networks Limited</t>
  </si>
  <si>
    <t>LSIL</t>
  </si>
  <si>
    <t>Lloyds Steels Ind. Ltd.</t>
  </si>
  <si>
    <t>MANGALAM</t>
  </si>
  <si>
    <t>Mangalam Drugs And Organi</t>
  </si>
  <si>
    <t>MOHOTAIND</t>
  </si>
  <si>
    <t>Mohota Industries Ltd.</t>
  </si>
  <si>
    <t>NELCO</t>
  </si>
  <si>
    <t>Nelco Ltd.</t>
  </si>
  <si>
    <t>PIONEEREMB</t>
  </si>
  <si>
    <t>Pioneer Embroideries Limi</t>
  </si>
  <si>
    <t>PALLADIUM FINSERVE PRIVATE LIMITED</t>
  </si>
  <si>
    <t>NOETIC FINANCE PRIVATE LIMITED</t>
  </si>
  <si>
    <t>NINJA SECURITIES PRIVATE LIMITED NINJA  SECURITIES</t>
  </si>
  <si>
    <t>SHREEJI CAPITAL AND FINANCE LIMITED</t>
  </si>
  <si>
    <t>B M TRADERS</t>
  </si>
  <si>
    <t>SHALBY</t>
  </si>
  <si>
    <t>Shalby Limited</t>
  </si>
  <si>
    <t>STARPAPER</t>
  </si>
  <si>
    <t>Star Paper Mills Ltd</t>
  </si>
  <si>
    <t>SUBEXLTD</t>
  </si>
  <si>
    <t>Subex Ltd</t>
  </si>
  <si>
    <t>TOKYOPLAST</t>
  </si>
  <si>
    <t>Tokyo Plast Intl Ltd</t>
  </si>
  <si>
    <t>VETO</t>
  </si>
  <si>
    <t>Veto Switchgear Cable Ltd</t>
  </si>
  <si>
    <t>Vikas Lifecare Limited</t>
  </si>
  <si>
    <t>WATERBASE</t>
  </si>
  <si>
    <t>Waterbase Limited</t>
  </si>
  <si>
    <t>Zicom Electronic Security</t>
  </si>
  <si>
    <t>ZUARI</t>
  </si>
  <si>
    <t>Zuari Agro Chemicals Ltd</t>
  </si>
  <si>
    <t>GAYAPROJ</t>
  </si>
  <si>
    <t>Gayatri Projects Ltd</t>
  </si>
  <si>
    <t>CHOICE FINSERV PRIVATE LIMITED</t>
  </si>
  <si>
    <t>AEP GREEN POWER  LIMITED</t>
  </si>
  <si>
    <t>GUJRAFFIA</t>
  </si>
  <si>
    <t>Gujarat Raffia-Roll Sett</t>
  </si>
  <si>
    <t>LAXMICOT</t>
  </si>
  <si>
    <t>Laxmi Cotspin Limited</t>
  </si>
  <si>
    <t>KIFS  ENTERPRISE</t>
  </si>
  <si>
    <t>MAHASTEEL</t>
  </si>
  <si>
    <t>Mahamaya Steel Inds Ltd</t>
  </si>
  <si>
    <t>SHAH YATIN  AMRUTLAL</t>
  </si>
  <si>
    <t>GAURAV DOSHI</t>
  </si>
  <si>
    <t>MOBISOFT TELESOLUTIONS PRIVATE LIMITED</t>
  </si>
  <si>
    <t>UNION BANK OF INDIA</t>
  </si>
  <si>
    <t>VAISHALI</t>
  </si>
  <si>
    <t>Vaishali Pharma Limited</t>
  </si>
  <si>
    <t>SENTHAMARAI MADESWARAN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</si>
</sst>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2" fontId="49" fillId="2" borderId="35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right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44383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44383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2" t="s">
        <v>16</v>
      </c>
      <c r="B9" s="534" t="s">
        <v>17</v>
      </c>
      <c r="C9" s="534" t="s">
        <v>18</v>
      </c>
      <c r="D9" s="534" t="s">
        <v>805</v>
      </c>
      <c r="E9" s="251" t="s">
        <v>19</v>
      </c>
      <c r="F9" s="251" t="s">
        <v>20</v>
      </c>
      <c r="G9" s="529" t="s">
        <v>21</v>
      </c>
      <c r="H9" s="530"/>
      <c r="I9" s="531"/>
      <c r="J9" s="529" t="s">
        <v>22</v>
      </c>
      <c r="K9" s="530"/>
      <c r="L9" s="531"/>
      <c r="M9" s="251"/>
      <c r="N9" s="258"/>
      <c r="O9" s="258"/>
      <c r="P9" s="258"/>
    </row>
    <row r="10" spans="1:16" ht="59.25" customHeight="1">
      <c r="A10" s="533"/>
      <c r="B10" s="535" t="s">
        <v>17</v>
      </c>
      <c r="C10" s="535"/>
      <c r="D10" s="535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7" t="s">
        <v>35</v>
      </c>
      <c r="D11" s="418">
        <v>44406</v>
      </c>
      <c r="E11" s="275">
        <v>35336.9</v>
      </c>
      <c r="F11" s="275">
        <v>35252.833333333336</v>
      </c>
      <c r="G11" s="287">
        <v>35139.666666666672</v>
      </c>
      <c r="H11" s="287">
        <v>34942.433333333334</v>
      </c>
      <c r="I11" s="287">
        <v>34829.26666666667</v>
      </c>
      <c r="J11" s="287">
        <v>35450.066666666673</v>
      </c>
      <c r="K11" s="287">
        <v>35563.233333333344</v>
      </c>
      <c r="L11" s="287">
        <v>35760.466666666674</v>
      </c>
      <c r="M11" s="274">
        <v>35366</v>
      </c>
      <c r="N11" s="274">
        <v>35055.599999999999</v>
      </c>
      <c r="O11" s="415">
        <v>2229975</v>
      </c>
      <c r="P11" s="416">
        <v>2.4663419565317281E-2</v>
      </c>
    </row>
    <row r="12" spans="1:16" ht="15">
      <c r="A12" s="254">
        <v>2</v>
      </c>
      <c r="B12" s="342" t="s">
        <v>34</v>
      </c>
      <c r="C12" s="417" t="s">
        <v>36</v>
      </c>
      <c r="D12" s="418">
        <v>44406</v>
      </c>
      <c r="E12" s="288">
        <v>15858.1</v>
      </c>
      <c r="F12" s="288">
        <v>16053.866666666667</v>
      </c>
      <c r="G12" s="289">
        <v>15561.233333333334</v>
      </c>
      <c r="H12" s="289">
        <v>15264.366666666667</v>
      </c>
      <c r="I12" s="289">
        <v>14771.733333333334</v>
      </c>
      <c r="J12" s="289">
        <v>16350.733333333334</v>
      </c>
      <c r="K12" s="289">
        <v>16843.366666666669</v>
      </c>
      <c r="L12" s="289">
        <v>17140.233333333334</v>
      </c>
      <c r="M12" s="276">
        <v>16546.5</v>
      </c>
      <c r="N12" s="276">
        <v>15757</v>
      </c>
      <c r="O12" s="291">
        <v>9904050</v>
      </c>
      <c r="P12" s="292">
        <v>5.7578942558150163E-3</v>
      </c>
    </row>
    <row r="13" spans="1:16" ht="15">
      <c r="A13" s="254">
        <v>3</v>
      </c>
      <c r="B13" s="342" t="s">
        <v>34</v>
      </c>
      <c r="C13" s="417" t="s">
        <v>803</v>
      </c>
      <c r="D13" s="418">
        <v>44406</v>
      </c>
      <c r="E13" s="391">
        <v>16657.2</v>
      </c>
      <c r="F13" s="391">
        <v>16623.849999999999</v>
      </c>
      <c r="G13" s="392">
        <v>16578.699999999997</v>
      </c>
      <c r="H13" s="392">
        <v>16500.199999999997</v>
      </c>
      <c r="I13" s="392">
        <v>16455.049999999996</v>
      </c>
      <c r="J13" s="392">
        <v>16702.349999999999</v>
      </c>
      <c r="K13" s="392">
        <v>16747.5</v>
      </c>
      <c r="L13" s="392">
        <v>16826</v>
      </c>
      <c r="M13" s="393">
        <v>16669</v>
      </c>
      <c r="N13" s="393">
        <v>16545.349999999999</v>
      </c>
      <c r="O13" s="394">
        <v>12680</v>
      </c>
      <c r="P13" s="395">
        <v>3.2573289902280131E-2</v>
      </c>
    </row>
    <row r="14" spans="1:16" ht="15">
      <c r="A14" s="254">
        <v>4</v>
      </c>
      <c r="B14" s="357" t="s">
        <v>813</v>
      </c>
      <c r="C14" s="417" t="s">
        <v>717</v>
      </c>
      <c r="D14" s="418">
        <v>44406</v>
      </c>
      <c r="E14" s="288">
        <v>864.6</v>
      </c>
      <c r="F14" s="288">
        <v>867.93333333333339</v>
      </c>
      <c r="G14" s="289">
        <v>856.96666666666681</v>
      </c>
      <c r="H14" s="289">
        <v>849.33333333333337</v>
      </c>
      <c r="I14" s="289">
        <v>838.36666666666679</v>
      </c>
      <c r="J14" s="289">
        <v>875.56666666666683</v>
      </c>
      <c r="K14" s="289">
        <v>886.53333333333353</v>
      </c>
      <c r="L14" s="289">
        <v>894.16666666666686</v>
      </c>
      <c r="M14" s="276">
        <v>878.9</v>
      </c>
      <c r="N14" s="276">
        <v>860.3</v>
      </c>
      <c r="O14" s="291">
        <v>3015800</v>
      </c>
      <c r="P14" s="292">
        <v>0.12349588347055099</v>
      </c>
    </row>
    <row r="15" spans="1:16" ht="15">
      <c r="A15" s="254">
        <v>5</v>
      </c>
      <c r="B15" s="357" t="s">
        <v>78</v>
      </c>
      <c r="C15" s="417" t="s">
        <v>224</v>
      </c>
      <c r="D15" s="418">
        <v>44406</v>
      </c>
      <c r="E15" s="288">
        <v>219.7</v>
      </c>
      <c r="F15" s="288">
        <v>218.70000000000002</v>
      </c>
      <c r="G15" s="289">
        <v>215.50000000000003</v>
      </c>
      <c r="H15" s="289">
        <v>211.3</v>
      </c>
      <c r="I15" s="289">
        <v>208.10000000000002</v>
      </c>
      <c r="J15" s="289">
        <v>222.90000000000003</v>
      </c>
      <c r="K15" s="289">
        <v>226.10000000000002</v>
      </c>
      <c r="L15" s="289">
        <v>230.30000000000004</v>
      </c>
      <c r="M15" s="276">
        <v>221.9</v>
      </c>
      <c r="N15" s="276">
        <v>214.5</v>
      </c>
      <c r="O15" s="291">
        <v>5413200</v>
      </c>
      <c r="P15" s="292">
        <v>2.1589793915603533E-2</v>
      </c>
    </row>
    <row r="16" spans="1:16" ht="15">
      <c r="A16" s="254">
        <v>6</v>
      </c>
      <c r="B16" s="342" t="s">
        <v>37</v>
      </c>
      <c r="C16" s="417" t="s">
        <v>38</v>
      </c>
      <c r="D16" s="418">
        <v>44406</v>
      </c>
      <c r="E16" s="288">
        <v>1992.3</v>
      </c>
      <c r="F16" s="288">
        <v>1997.1999999999998</v>
      </c>
      <c r="G16" s="289">
        <v>1980.2999999999997</v>
      </c>
      <c r="H16" s="289">
        <v>1968.3</v>
      </c>
      <c r="I16" s="289">
        <v>1951.3999999999999</v>
      </c>
      <c r="J16" s="289">
        <v>2009.1999999999996</v>
      </c>
      <c r="K16" s="289">
        <v>2026.0999999999997</v>
      </c>
      <c r="L16" s="289">
        <v>2038.0999999999995</v>
      </c>
      <c r="M16" s="276">
        <v>2014.1</v>
      </c>
      <c r="N16" s="276">
        <v>1985.2</v>
      </c>
      <c r="O16" s="291">
        <v>2634000</v>
      </c>
      <c r="P16" s="292">
        <v>2.2118742724097789E-2</v>
      </c>
    </row>
    <row r="17" spans="1:16" ht="15">
      <c r="A17" s="254">
        <v>7</v>
      </c>
      <c r="B17" s="342" t="s">
        <v>39</v>
      </c>
      <c r="C17" s="417" t="s">
        <v>40</v>
      </c>
      <c r="D17" s="418">
        <v>44406</v>
      </c>
      <c r="E17" s="288">
        <v>1401.85</v>
      </c>
      <c r="F17" s="288">
        <v>1402.6833333333334</v>
      </c>
      <c r="G17" s="289">
        <v>1356.9666666666667</v>
      </c>
      <c r="H17" s="289">
        <v>1312.0833333333333</v>
      </c>
      <c r="I17" s="289">
        <v>1266.3666666666666</v>
      </c>
      <c r="J17" s="289">
        <v>1447.5666666666668</v>
      </c>
      <c r="K17" s="289">
        <v>1493.2833333333335</v>
      </c>
      <c r="L17" s="289">
        <v>1538.166666666667</v>
      </c>
      <c r="M17" s="276">
        <v>1448.4</v>
      </c>
      <c r="N17" s="276">
        <v>1357.8</v>
      </c>
      <c r="O17" s="291">
        <v>16932000</v>
      </c>
      <c r="P17" s="292">
        <v>5.0698107353397456E-2</v>
      </c>
    </row>
    <row r="18" spans="1:16" ht="15">
      <c r="A18" s="254">
        <v>8</v>
      </c>
      <c r="B18" s="342" t="s">
        <v>39</v>
      </c>
      <c r="C18" s="417" t="s">
        <v>41</v>
      </c>
      <c r="D18" s="418">
        <v>44406</v>
      </c>
      <c r="E18" s="288">
        <v>714.2</v>
      </c>
      <c r="F18" s="288">
        <v>714.08333333333337</v>
      </c>
      <c r="G18" s="289">
        <v>705.11666666666679</v>
      </c>
      <c r="H18" s="289">
        <v>696.03333333333342</v>
      </c>
      <c r="I18" s="289">
        <v>687.06666666666683</v>
      </c>
      <c r="J18" s="289">
        <v>723.16666666666674</v>
      </c>
      <c r="K18" s="289">
        <v>732.13333333333321</v>
      </c>
      <c r="L18" s="289">
        <v>741.2166666666667</v>
      </c>
      <c r="M18" s="276">
        <v>723.05</v>
      </c>
      <c r="N18" s="276">
        <v>705</v>
      </c>
      <c r="O18" s="291">
        <v>82611250</v>
      </c>
      <c r="P18" s="292">
        <v>2.6549746639560638E-3</v>
      </c>
    </row>
    <row r="19" spans="1:16" ht="15">
      <c r="A19" s="254">
        <v>9</v>
      </c>
      <c r="B19" s="342" t="s">
        <v>51</v>
      </c>
      <c r="C19" s="417" t="s">
        <v>226</v>
      </c>
      <c r="D19" s="418">
        <v>44406</v>
      </c>
      <c r="E19" s="288">
        <v>3262.35</v>
      </c>
      <c r="F19" s="288">
        <v>3240.7333333333336</v>
      </c>
      <c r="G19" s="289">
        <v>3211.6166666666672</v>
      </c>
      <c r="H19" s="289">
        <v>3160.8833333333337</v>
      </c>
      <c r="I19" s="289">
        <v>3131.7666666666673</v>
      </c>
      <c r="J19" s="289">
        <v>3291.4666666666672</v>
      </c>
      <c r="K19" s="289">
        <v>3320.5833333333339</v>
      </c>
      <c r="L19" s="289">
        <v>3371.3166666666671</v>
      </c>
      <c r="M19" s="276">
        <v>3269.85</v>
      </c>
      <c r="N19" s="276">
        <v>3190</v>
      </c>
      <c r="O19" s="291">
        <v>506400</v>
      </c>
      <c r="P19" s="292">
        <v>1.7276014463640015E-2</v>
      </c>
    </row>
    <row r="20" spans="1:16" ht="15">
      <c r="A20" s="254">
        <v>10</v>
      </c>
      <c r="B20" s="342" t="s">
        <v>43</v>
      </c>
      <c r="C20" s="417" t="s">
        <v>44</v>
      </c>
      <c r="D20" s="418">
        <v>44406</v>
      </c>
      <c r="E20" s="288">
        <v>748</v>
      </c>
      <c r="F20" s="288">
        <v>746.66666666666663</v>
      </c>
      <c r="G20" s="289">
        <v>744.18333333333328</v>
      </c>
      <c r="H20" s="289">
        <v>740.36666666666667</v>
      </c>
      <c r="I20" s="289">
        <v>737.88333333333333</v>
      </c>
      <c r="J20" s="289">
        <v>750.48333333333323</v>
      </c>
      <c r="K20" s="289">
        <v>752.96666666666658</v>
      </c>
      <c r="L20" s="289">
        <v>756.78333333333319</v>
      </c>
      <c r="M20" s="276">
        <v>749.15</v>
      </c>
      <c r="N20" s="276">
        <v>742.85</v>
      </c>
      <c r="O20" s="291">
        <v>10080000</v>
      </c>
      <c r="P20" s="292">
        <v>7.1942446043165471E-3</v>
      </c>
    </row>
    <row r="21" spans="1:16" ht="15">
      <c r="A21" s="254">
        <v>11</v>
      </c>
      <c r="B21" s="342" t="s">
        <v>37</v>
      </c>
      <c r="C21" s="417" t="s">
        <v>45</v>
      </c>
      <c r="D21" s="418">
        <v>44406</v>
      </c>
      <c r="E21" s="288">
        <v>341.25</v>
      </c>
      <c r="F21" s="288">
        <v>342.58333333333331</v>
      </c>
      <c r="G21" s="289">
        <v>339.46666666666664</v>
      </c>
      <c r="H21" s="289">
        <v>337.68333333333334</v>
      </c>
      <c r="I21" s="289">
        <v>334.56666666666666</v>
      </c>
      <c r="J21" s="289">
        <v>344.36666666666662</v>
      </c>
      <c r="K21" s="289">
        <v>347.48333333333329</v>
      </c>
      <c r="L21" s="289">
        <v>349.26666666666659</v>
      </c>
      <c r="M21" s="276">
        <v>345.7</v>
      </c>
      <c r="N21" s="276">
        <v>340.8</v>
      </c>
      <c r="O21" s="291">
        <v>16563000</v>
      </c>
      <c r="P21" s="292">
        <v>3.8181818181818182E-3</v>
      </c>
    </row>
    <row r="22" spans="1:16" ht="15">
      <c r="A22" s="254">
        <v>12</v>
      </c>
      <c r="B22" s="342" t="s">
        <v>51</v>
      </c>
      <c r="C22" s="417" t="s">
        <v>294</v>
      </c>
      <c r="D22" s="418">
        <v>44406</v>
      </c>
      <c r="E22" s="288">
        <v>983.85</v>
      </c>
      <c r="F22" s="288">
        <v>990.03333333333342</v>
      </c>
      <c r="G22" s="289">
        <v>974.86666666666679</v>
      </c>
      <c r="H22" s="289">
        <v>965.88333333333333</v>
      </c>
      <c r="I22" s="289">
        <v>950.7166666666667</v>
      </c>
      <c r="J22" s="289">
        <v>999.01666666666688</v>
      </c>
      <c r="K22" s="289">
        <v>1014.1833333333336</v>
      </c>
      <c r="L22" s="289">
        <v>1023.166666666667</v>
      </c>
      <c r="M22" s="276">
        <v>1005.2</v>
      </c>
      <c r="N22" s="276">
        <v>981.05</v>
      </c>
      <c r="O22" s="291">
        <v>1232000</v>
      </c>
      <c r="P22" s="292">
        <v>3.7037037037037035E-2</v>
      </c>
    </row>
    <row r="23" spans="1:16" ht="15">
      <c r="A23" s="254">
        <v>13</v>
      </c>
      <c r="B23" s="342" t="s">
        <v>39</v>
      </c>
      <c r="C23" s="417" t="s">
        <v>46</v>
      </c>
      <c r="D23" s="418">
        <v>44406</v>
      </c>
      <c r="E23" s="288">
        <v>3726.75</v>
      </c>
      <c r="F23" s="288">
        <v>3737.2333333333336</v>
      </c>
      <c r="G23" s="289">
        <v>3699.5166666666673</v>
      </c>
      <c r="H23" s="289">
        <v>3672.2833333333338</v>
      </c>
      <c r="I23" s="289">
        <v>3634.5666666666675</v>
      </c>
      <c r="J23" s="289">
        <v>3764.4666666666672</v>
      </c>
      <c r="K23" s="289">
        <v>3802.1833333333334</v>
      </c>
      <c r="L23" s="289">
        <v>3829.416666666667</v>
      </c>
      <c r="M23" s="276">
        <v>3774.95</v>
      </c>
      <c r="N23" s="276">
        <v>3710</v>
      </c>
      <c r="O23" s="291">
        <v>2054750</v>
      </c>
      <c r="P23" s="292">
        <v>-2.0031000357696435E-2</v>
      </c>
    </row>
    <row r="24" spans="1:16" ht="15">
      <c r="A24" s="254">
        <v>14</v>
      </c>
      <c r="B24" s="342" t="s">
        <v>43</v>
      </c>
      <c r="C24" s="417" t="s">
        <v>47</v>
      </c>
      <c r="D24" s="418">
        <v>44406</v>
      </c>
      <c r="E24" s="288">
        <v>226.55</v>
      </c>
      <c r="F24" s="288">
        <v>226.15</v>
      </c>
      <c r="G24" s="289">
        <v>224.9</v>
      </c>
      <c r="H24" s="289">
        <v>223.25</v>
      </c>
      <c r="I24" s="289">
        <v>222</v>
      </c>
      <c r="J24" s="289">
        <v>227.8</v>
      </c>
      <c r="K24" s="289">
        <v>229.05</v>
      </c>
      <c r="L24" s="289">
        <v>230.70000000000002</v>
      </c>
      <c r="M24" s="276">
        <v>227.4</v>
      </c>
      <c r="N24" s="276">
        <v>224.5</v>
      </c>
      <c r="O24" s="291">
        <v>17527500</v>
      </c>
      <c r="P24" s="292">
        <v>-2.3537604456824512E-2</v>
      </c>
    </row>
    <row r="25" spans="1:16" ht="15">
      <c r="A25" s="254">
        <v>15</v>
      </c>
      <c r="B25" s="342" t="s">
        <v>43</v>
      </c>
      <c r="C25" s="417" t="s">
        <v>48</v>
      </c>
      <c r="D25" s="418">
        <v>44406</v>
      </c>
      <c r="E25" s="288">
        <v>125.35</v>
      </c>
      <c r="F25" s="288">
        <v>124.88333333333333</v>
      </c>
      <c r="G25" s="289">
        <v>123.86666666666665</v>
      </c>
      <c r="H25" s="289">
        <v>122.38333333333333</v>
      </c>
      <c r="I25" s="289">
        <v>121.36666666666665</v>
      </c>
      <c r="J25" s="289">
        <v>126.36666666666665</v>
      </c>
      <c r="K25" s="289">
        <v>127.38333333333333</v>
      </c>
      <c r="L25" s="289">
        <v>128.86666666666665</v>
      </c>
      <c r="M25" s="276">
        <v>125.9</v>
      </c>
      <c r="N25" s="276">
        <v>123.4</v>
      </c>
      <c r="O25" s="291">
        <v>41944500</v>
      </c>
      <c r="P25" s="292">
        <v>-1.9255050505050504E-2</v>
      </c>
    </row>
    <row r="26" spans="1:16" ht="15">
      <c r="A26" s="254">
        <v>16</v>
      </c>
      <c r="B26" s="342" t="s">
        <v>49</v>
      </c>
      <c r="C26" s="417" t="s">
        <v>50</v>
      </c>
      <c r="D26" s="418">
        <v>44406</v>
      </c>
      <c r="E26" s="288">
        <v>3029.6</v>
      </c>
      <c r="F26" s="288">
        <v>3038.1</v>
      </c>
      <c r="G26" s="289">
        <v>3011.5</v>
      </c>
      <c r="H26" s="289">
        <v>2993.4</v>
      </c>
      <c r="I26" s="289">
        <v>2966.8</v>
      </c>
      <c r="J26" s="289">
        <v>3056.2</v>
      </c>
      <c r="K26" s="289">
        <v>3082.7999999999993</v>
      </c>
      <c r="L26" s="289">
        <v>3100.8999999999996</v>
      </c>
      <c r="M26" s="276">
        <v>3064.7</v>
      </c>
      <c r="N26" s="276">
        <v>3020</v>
      </c>
      <c r="O26" s="291">
        <v>3999300</v>
      </c>
      <c r="P26" s="292">
        <v>-8.1101190476190483E-3</v>
      </c>
    </row>
    <row r="27" spans="1:16" ht="15">
      <c r="A27" s="254">
        <v>17</v>
      </c>
      <c r="B27" s="342" t="s">
        <v>53</v>
      </c>
      <c r="C27" s="417" t="s">
        <v>222</v>
      </c>
      <c r="D27" s="418">
        <v>44406</v>
      </c>
      <c r="E27" s="288">
        <v>1034.25</v>
      </c>
      <c r="F27" s="288">
        <v>1036.7166666666665</v>
      </c>
      <c r="G27" s="289">
        <v>1023.4833333333329</v>
      </c>
      <c r="H27" s="289">
        <v>1012.7166666666665</v>
      </c>
      <c r="I27" s="289">
        <v>999.48333333333289</v>
      </c>
      <c r="J27" s="289">
        <v>1047.4833333333329</v>
      </c>
      <c r="K27" s="289">
        <v>1060.7166666666665</v>
      </c>
      <c r="L27" s="289">
        <v>1071.4833333333329</v>
      </c>
      <c r="M27" s="276">
        <v>1049.95</v>
      </c>
      <c r="N27" s="276">
        <v>1025.95</v>
      </c>
      <c r="O27" s="291">
        <v>3578500</v>
      </c>
      <c r="P27" s="292">
        <v>3.6795596117630017E-2</v>
      </c>
    </row>
    <row r="28" spans="1:16" ht="15">
      <c r="A28" s="254">
        <v>18</v>
      </c>
      <c r="B28" s="342" t="s">
        <v>51</v>
      </c>
      <c r="C28" s="417" t="s">
        <v>52</v>
      </c>
      <c r="D28" s="418">
        <v>44406</v>
      </c>
      <c r="E28" s="288">
        <v>1004.8</v>
      </c>
      <c r="F28" s="288">
        <v>1003.3166666666666</v>
      </c>
      <c r="G28" s="289">
        <v>997.78333333333319</v>
      </c>
      <c r="H28" s="289">
        <v>990.76666666666654</v>
      </c>
      <c r="I28" s="289">
        <v>985.23333333333312</v>
      </c>
      <c r="J28" s="289">
        <v>1010.3333333333333</v>
      </c>
      <c r="K28" s="289">
        <v>1015.8666666666666</v>
      </c>
      <c r="L28" s="289">
        <v>1022.8833333333333</v>
      </c>
      <c r="M28" s="276">
        <v>1008.85</v>
      </c>
      <c r="N28" s="276">
        <v>996.3</v>
      </c>
      <c r="O28" s="291">
        <v>10403900</v>
      </c>
      <c r="P28" s="292">
        <v>-2.0620449121948235E-2</v>
      </c>
    </row>
    <row r="29" spans="1:16" ht="15">
      <c r="A29" s="254">
        <v>19</v>
      </c>
      <c r="B29" s="342" t="s">
        <v>53</v>
      </c>
      <c r="C29" s="417" t="s">
        <v>54</v>
      </c>
      <c r="D29" s="418">
        <v>44406</v>
      </c>
      <c r="E29" s="288">
        <v>762.1</v>
      </c>
      <c r="F29" s="288">
        <v>760.4</v>
      </c>
      <c r="G29" s="289">
        <v>757.69999999999993</v>
      </c>
      <c r="H29" s="289">
        <v>753.3</v>
      </c>
      <c r="I29" s="289">
        <v>750.59999999999991</v>
      </c>
      <c r="J29" s="289">
        <v>764.8</v>
      </c>
      <c r="K29" s="289">
        <v>767.5</v>
      </c>
      <c r="L29" s="289">
        <v>771.9</v>
      </c>
      <c r="M29" s="276">
        <v>763.1</v>
      </c>
      <c r="N29" s="276">
        <v>756</v>
      </c>
      <c r="O29" s="291">
        <v>32811600</v>
      </c>
      <c r="P29" s="292">
        <v>-1.1674980120002891E-2</v>
      </c>
    </row>
    <row r="30" spans="1:16" ht="15">
      <c r="A30" s="254">
        <v>20</v>
      </c>
      <c r="B30" s="342" t="s">
        <v>43</v>
      </c>
      <c r="C30" s="417" t="s">
        <v>55</v>
      </c>
      <c r="D30" s="418">
        <v>44406</v>
      </c>
      <c r="E30" s="288">
        <v>4081.75</v>
      </c>
      <c r="F30" s="288">
        <v>4086.6833333333329</v>
      </c>
      <c r="G30" s="289">
        <v>4051.8666666666659</v>
      </c>
      <c r="H30" s="289">
        <v>4021.9833333333331</v>
      </c>
      <c r="I30" s="289">
        <v>3987.1666666666661</v>
      </c>
      <c r="J30" s="289">
        <v>4116.5666666666657</v>
      </c>
      <c r="K30" s="289">
        <v>4151.3833333333323</v>
      </c>
      <c r="L30" s="289">
        <v>4181.2666666666655</v>
      </c>
      <c r="M30" s="276">
        <v>4121.5</v>
      </c>
      <c r="N30" s="276">
        <v>4056.8</v>
      </c>
      <c r="O30" s="291">
        <v>1542750</v>
      </c>
      <c r="P30" s="292">
        <v>2.0843672456575684E-2</v>
      </c>
    </row>
    <row r="31" spans="1:16" ht="15">
      <c r="A31" s="254">
        <v>21</v>
      </c>
      <c r="B31" s="342" t="s">
        <v>56</v>
      </c>
      <c r="C31" s="417" t="s">
        <v>57</v>
      </c>
      <c r="D31" s="418">
        <v>44406</v>
      </c>
      <c r="E31" s="288">
        <v>11981.9</v>
      </c>
      <c r="F31" s="288">
        <v>11937.966666666667</v>
      </c>
      <c r="G31" s="289">
        <v>11878.933333333334</v>
      </c>
      <c r="H31" s="289">
        <v>11775.966666666667</v>
      </c>
      <c r="I31" s="289">
        <v>11716.933333333334</v>
      </c>
      <c r="J31" s="289">
        <v>12040.933333333334</v>
      </c>
      <c r="K31" s="289">
        <v>12099.966666666667</v>
      </c>
      <c r="L31" s="289">
        <v>12202.933333333334</v>
      </c>
      <c r="M31" s="276">
        <v>11997</v>
      </c>
      <c r="N31" s="276">
        <v>11835</v>
      </c>
      <c r="O31" s="291">
        <v>685575</v>
      </c>
      <c r="P31" s="292">
        <v>-1.931123270035404E-2</v>
      </c>
    </row>
    <row r="32" spans="1:16" ht="15">
      <c r="A32" s="254">
        <v>22</v>
      </c>
      <c r="B32" s="342" t="s">
        <v>56</v>
      </c>
      <c r="C32" s="417" t="s">
        <v>58</v>
      </c>
      <c r="D32" s="418">
        <v>44406</v>
      </c>
      <c r="E32" s="288">
        <v>6092.9</v>
      </c>
      <c r="F32" s="288">
        <v>6073.5999999999995</v>
      </c>
      <c r="G32" s="289">
        <v>6031.1999999999989</v>
      </c>
      <c r="H32" s="289">
        <v>5969.4999999999991</v>
      </c>
      <c r="I32" s="289">
        <v>5927.0999999999985</v>
      </c>
      <c r="J32" s="289">
        <v>6135.2999999999993</v>
      </c>
      <c r="K32" s="289">
        <v>6177.6999999999989</v>
      </c>
      <c r="L32" s="289">
        <v>6239.4</v>
      </c>
      <c r="M32" s="276">
        <v>6116</v>
      </c>
      <c r="N32" s="276">
        <v>6011.9</v>
      </c>
      <c r="O32" s="291">
        <v>3451250</v>
      </c>
      <c r="P32" s="292">
        <v>-1.0358794222015126E-2</v>
      </c>
    </row>
    <row r="33" spans="1:16" ht="15">
      <c r="A33" s="254">
        <v>23</v>
      </c>
      <c r="B33" s="342" t="s">
        <v>43</v>
      </c>
      <c r="C33" s="417" t="s">
        <v>59</v>
      </c>
      <c r="D33" s="418">
        <v>44406</v>
      </c>
      <c r="E33" s="288">
        <v>2303.65</v>
      </c>
      <c r="F33" s="288">
        <v>2312.9500000000003</v>
      </c>
      <c r="G33" s="289">
        <v>2286.8000000000006</v>
      </c>
      <c r="H33" s="289">
        <v>2269.9500000000003</v>
      </c>
      <c r="I33" s="289">
        <v>2243.8000000000006</v>
      </c>
      <c r="J33" s="289">
        <v>2329.8000000000006</v>
      </c>
      <c r="K33" s="289">
        <v>2355.9500000000003</v>
      </c>
      <c r="L33" s="289">
        <v>2372.8000000000006</v>
      </c>
      <c r="M33" s="276">
        <v>2339.1</v>
      </c>
      <c r="N33" s="276">
        <v>2296.1</v>
      </c>
      <c r="O33" s="291">
        <v>1054000</v>
      </c>
      <c r="P33" s="292">
        <v>-1.01427498121713E-2</v>
      </c>
    </row>
    <row r="34" spans="1:16" ht="15">
      <c r="A34" s="254">
        <v>24</v>
      </c>
      <c r="B34" s="342" t="s">
        <v>53</v>
      </c>
      <c r="C34" s="417" t="s">
        <v>229</v>
      </c>
      <c r="D34" s="418">
        <v>44406</v>
      </c>
      <c r="E34" s="288">
        <v>323.2</v>
      </c>
      <c r="F34" s="288">
        <v>323.48333333333329</v>
      </c>
      <c r="G34" s="289">
        <v>321.06666666666661</v>
      </c>
      <c r="H34" s="289">
        <v>318.93333333333334</v>
      </c>
      <c r="I34" s="289">
        <v>316.51666666666665</v>
      </c>
      <c r="J34" s="289">
        <v>325.61666666666656</v>
      </c>
      <c r="K34" s="289">
        <v>328.03333333333319</v>
      </c>
      <c r="L34" s="289">
        <v>330.16666666666652</v>
      </c>
      <c r="M34" s="276">
        <v>325.89999999999998</v>
      </c>
      <c r="N34" s="276">
        <v>321.35000000000002</v>
      </c>
      <c r="O34" s="291">
        <v>15175800</v>
      </c>
      <c r="P34" s="292">
        <v>2.9551837831237025E-2</v>
      </c>
    </row>
    <row r="35" spans="1:16" ht="15">
      <c r="A35" s="254">
        <v>25</v>
      </c>
      <c r="B35" s="342" t="s">
        <v>53</v>
      </c>
      <c r="C35" s="417" t="s">
        <v>60</v>
      </c>
      <c r="D35" s="418">
        <v>44406</v>
      </c>
      <c r="E35" s="288">
        <v>86.9</v>
      </c>
      <c r="F35" s="288">
        <v>86.350000000000009</v>
      </c>
      <c r="G35" s="289">
        <v>85.450000000000017</v>
      </c>
      <c r="H35" s="289">
        <v>84.000000000000014</v>
      </c>
      <c r="I35" s="289">
        <v>83.100000000000023</v>
      </c>
      <c r="J35" s="289">
        <v>87.800000000000011</v>
      </c>
      <c r="K35" s="289">
        <v>88.700000000000017</v>
      </c>
      <c r="L35" s="289">
        <v>90.15</v>
      </c>
      <c r="M35" s="276">
        <v>87.25</v>
      </c>
      <c r="N35" s="276">
        <v>84.9</v>
      </c>
      <c r="O35" s="291">
        <v>172727100</v>
      </c>
      <c r="P35" s="292">
        <v>-5.1216389244558257E-3</v>
      </c>
    </row>
    <row r="36" spans="1:16" ht="15">
      <c r="A36" s="254">
        <v>26</v>
      </c>
      <c r="B36" s="342" t="s">
        <v>49</v>
      </c>
      <c r="C36" s="417" t="s">
        <v>62</v>
      </c>
      <c r="D36" s="418">
        <v>44406</v>
      </c>
      <c r="E36" s="288">
        <v>1587.5</v>
      </c>
      <c r="F36" s="288">
        <v>1594.3166666666666</v>
      </c>
      <c r="G36" s="289">
        <v>1578.9333333333332</v>
      </c>
      <c r="H36" s="289">
        <v>1570.3666666666666</v>
      </c>
      <c r="I36" s="289">
        <v>1554.9833333333331</v>
      </c>
      <c r="J36" s="289">
        <v>1602.8833333333332</v>
      </c>
      <c r="K36" s="289">
        <v>1618.2666666666664</v>
      </c>
      <c r="L36" s="289">
        <v>1626.8333333333333</v>
      </c>
      <c r="M36" s="276">
        <v>1609.7</v>
      </c>
      <c r="N36" s="276">
        <v>1585.75</v>
      </c>
      <c r="O36" s="291">
        <v>1527350</v>
      </c>
      <c r="P36" s="292">
        <v>8.1807557460070124E-2</v>
      </c>
    </row>
    <row r="37" spans="1:16" ht="15">
      <c r="A37" s="254">
        <v>27</v>
      </c>
      <c r="B37" s="342" t="s">
        <v>63</v>
      </c>
      <c r="C37" s="417" t="s">
        <v>64</v>
      </c>
      <c r="D37" s="418">
        <v>44406</v>
      </c>
      <c r="E37" s="288">
        <v>180.15</v>
      </c>
      <c r="F37" s="288">
        <v>180.63333333333333</v>
      </c>
      <c r="G37" s="289">
        <v>178.91666666666666</v>
      </c>
      <c r="H37" s="289">
        <v>177.68333333333334</v>
      </c>
      <c r="I37" s="289">
        <v>175.96666666666667</v>
      </c>
      <c r="J37" s="289">
        <v>181.86666666666665</v>
      </c>
      <c r="K37" s="289">
        <v>183.58333333333334</v>
      </c>
      <c r="L37" s="289">
        <v>184.81666666666663</v>
      </c>
      <c r="M37" s="276">
        <v>182.35</v>
      </c>
      <c r="N37" s="276">
        <v>179.4</v>
      </c>
      <c r="O37" s="291">
        <v>27952800</v>
      </c>
      <c r="P37" s="292">
        <v>-3.3870749220972769E-3</v>
      </c>
    </row>
    <row r="38" spans="1:16" ht="15">
      <c r="A38" s="254">
        <v>28</v>
      </c>
      <c r="B38" s="342" t="s">
        <v>49</v>
      </c>
      <c r="C38" s="417" t="s">
        <v>65</v>
      </c>
      <c r="D38" s="418">
        <v>44406</v>
      </c>
      <c r="E38" s="288">
        <v>817.25</v>
      </c>
      <c r="F38" s="288">
        <v>819.4</v>
      </c>
      <c r="G38" s="289">
        <v>809.8</v>
      </c>
      <c r="H38" s="289">
        <v>802.35</v>
      </c>
      <c r="I38" s="289">
        <v>792.75</v>
      </c>
      <c r="J38" s="289">
        <v>826.84999999999991</v>
      </c>
      <c r="K38" s="289">
        <v>836.45</v>
      </c>
      <c r="L38" s="289">
        <v>843.89999999999986</v>
      </c>
      <c r="M38" s="276">
        <v>829</v>
      </c>
      <c r="N38" s="276">
        <v>811.95</v>
      </c>
      <c r="O38" s="291">
        <v>2798400</v>
      </c>
      <c r="P38" s="292">
        <v>2.8294260307194827E-2</v>
      </c>
    </row>
    <row r="39" spans="1:16" ht="15">
      <c r="A39" s="254">
        <v>29</v>
      </c>
      <c r="B39" s="342" t="s">
        <v>43</v>
      </c>
      <c r="C39" s="417" t="s">
        <v>66</v>
      </c>
      <c r="D39" s="418">
        <v>44406</v>
      </c>
      <c r="E39" s="288">
        <v>772.75</v>
      </c>
      <c r="F39" s="288">
        <v>772.4</v>
      </c>
      <c r="G39" s="289">
        <v>766</v>
      </c>
      <c r="H39" s="289">
        <v>759.25</v>
      </c>
      <c r="I39" s="289">
        <v>752.85</v>
      </c>
      <c r="J39" s="289">
        <v>779.15</v>
      </c>
      <c r="K39" s="289">
        <v>785.54999999999984</v>
      </c>
      <c r="L39" s="289">
        <v>792.3</v>
      </c>
      <c r="M39" s="276">
        <v>778.8</v>
      </c>
      <c r="N39" s="276">
        <v>765.65</v>
      </c>
      <c r="O39" s="291">
        <v>5644500</v>
      </c>
      <c r="P39" s="292">
        <v>-5.0237969328397677E-3</v>
      </c>
    </row>
    <row r="40" spans="1:16" ht="15">
      <c r="A40" s="254">
        <v>30</v>
      </c>
      <c r="B40" s="342" t="s">
        <v>67</v>
      </c>
      <c r="C40" s="417" t="s">
        <v>68</v>
      </c>
      <c r="D40" s="418">
        <v>44406</v>
      </c>
      <c r="E40" s="288">
        <v>526.6</v>
      </c>
      <c r="F40" s="288">
        <v>527.48333333333323</v>
      </c>
      <c r="G40" s="289">
        <v>524.96666666666647</v>
      </c>
      <c r="H40" s="289">
        <v>523.33333333333326</v>
      </c>
      <c r="I40" s="289">
        <v>520.81666666666649</v>
      </c>
      <c r="J40" s="289">
        <v>529.11666666666645</v>
      </c>
      <c r="K40" s="289">
        <v>531.6333333333331</v>
      </c>
      <c r="L40" s="289">
        <v>533.26666666666642</v>
      </c>
      <c r="M40" s="276">
        <v>530</v>
      </c>
      <c r="N40" s="276">
        <v>525.85</v>
      </c>
      <c r="O40" s="291">
        <v>113134971</v>
      </c>
      <c r="P40" s="292">
        <v>7.7492539282122304E-3</v>
      </c>
    </row>
    <row r="41" spans="1:16" ht="15">
      <c r="A41" s="254">
        <v>31</v>
      </c>
      <c r="B41" s="342" t="s">
        <v>63</v>
      </c>
      <c r="C41" s="417" t="s">
        <v>69</v>
      </c>
      <c r="D41" s="418">
        <v>44406</v>
      </c>
      <c r="E41" s="288">
        <v>66.3</v>
      </c>
      <c r="F41" s="288">
        <v>66.36666666666666</v>
      </c>
      <c r="G41" s="289">
        <v>65.833333333333314</v>
      </c>
      <c r="H41" s="289">
        <v>65.36666666666666</v>
      </c>
      <c r="I41" s="289">
        <v>64.833333333333314</v>
      </c>
      <c r="J41" s="289">
        <v>66.833333333333314</v>
      </c>
      <c r="K41" s="289">
        <v>67.366666666666646</v>
      </c>
      <c r="L41" s="289">
        <v>67.833333333333314</v>
      </c>
      <c r="M41" s="276">
        <v>66.900000000000006</v>
      </c>
      <c r="N41" s="276">
        <v>65.900000000000006</v>
      </c>
      <c r="O41" s="291">
        <v>98752500</v>
      </c>
      <c r="P41" s="292">
        <v>2.237851662404092E-3</v>
      </c>
    </row>
    <row r="42" spans="1:16" ht="15">
      <c r="A42" s="254">
        <v>32</v>
      </c>
      <c r="B42" s="342" t="s">
        <v>51</v>
      </c>
      <c r="C42" s="417" t="s">
        <v>70</v>
      </c>
      <c r="D42" s="418">
        <v>44406</v>
      </c>
      <c r="E42" s="288">
        <v>405.6</v>
      </c>
      <c r="F42" s="288">
        <v>407.23333333333329</v>
      </c>
      <c r="G42" s="289">
        <v>403.01666666666659</v>
      </c>
      <c r="H42" s="289">
        <v>400.43333333333328</v>
      </c>
      <c r="I42" s="289">
        <v>396.21666666666658</v>
      </c>
      <c r="J42" s="289">
        <v>409.81666666666661</v>
      </c>
      <c r="K42" s="289">
        <v>414.0333333333333</v>
      </c>
      <c r="L42" s="289">
        <v>416.61666666666662</v>
      </c>
      <c r="M42" s="276">
        <v>411.45</v>
      </c>
      <c r="N42" s="276">
        <v>404.65</v>
      </c>
      <c r="O42" s="291">
        <v>14699300</v>
      </c>
      <c r="P42" s="292">
        <v>3.0640219319464604E-2</v>
      </c>
    </row>
    <row r="43" spans="1:16" ht="15">
      <c r="A43" s="254">
        <v>33</v>
      </c>
      <c r="B43" s="342" t="s">
        <v>43</v>
      </c>
      <c r="C43" s="417" t="s">
        <v>71</v>
      </c>
      <c r="D43" s="418">
        <v>44406</v>
      </c>
      <c r="E43" s="288">
        <v>15670.1</v>
      </c>
      <c r="F43" s="288">
        <v>15700.816666666666</v>
      </c>
      <c r="G43" s="289">
        <v>15256.483333333332</v>
      </c>
      <c r="H43" s="289">
        <v>14842.866666666667</v>
      </c>
      <c r="I43" s="289">
        <v>14398.533333333333</v>
      </c>
      <c r="J43" s="289">
        <v>16114.433333333331</v>
      </c>
      <c r="K43" s="289">
        <v>16558.766666666666</v>
      </c>
      <c r="L43" s="289">
        <v>16972.383333333331</v>
      </c>
      <c r="M43" s="276">
        <v>16145.15</v>
      </c>
      <c r="N43" s="276">
        <v>15287.2</v>
      </c>
      <c r="O43" s="291">
        <v>145750</v>
      </c>
      <c r="P43" s="292">
        <v>0.15720524017467249</v>
      </c>
    </row>
    <row r="44" spans="1:16" ht="15">
      <c r="A44" s="254">
        <v>34</v>
      </c>
      <c r="B44" s="342" t="s">
        <v>72</v>
      </c>
      <c r="C44" s="417" t="s">
        <v>73</v>
      </c>
      <c r="D44" s="418">
        <v>44406</v>
      </c>
      <c r="E44" s="288">
        <v>462.25</v>
      </c>
      <c r="F44" s="288">
        <v>463.75</v>
      </c>
      <c r="G44" s="289">
        <v>458.9</v>
      </c>
      <c r="H44" s="289">
        <v>455.54999999999995</v>
      </c>
      <c r="I44" s="289">
        <v>450.69999999999993</v>
      </c>
      <c r="J44" s="289">
        <v>467.1</v>
      </c>
      <c r="K44" s="289">
        <v>471.95000000000005</v>
      </c>
      <c r="L44" s="289">
        <v>475.30000000000007</v>
      </c>
      <c r="M44" s="276">
        <v>468.6</v>
      </c>
      <c r="N44" s="276">
        <v>460.4</v>
      </c>
      <c r="O44" s="291">
        <v>34524000</v>
      </c>
      <c r="P44" s="292">
        <v>3.0462579917262127E-2</v>
      </c>
    </row>
    <row r="45" spans="1:16" ht="15">
      <c r="A45" s="254">
        <v>35</v>
      </c>
      <c r="B45" s="342" t="s">
        <v>49</v>
      </c>
      <c r="C45" s="417" t="s">
        <v>74</v>
      </c>
      <c r="D45" s="418">
        <v>44406</v>
      </c>
      <c r="E45" s="288">
        <v>3543.05</v>
      </c>
      <c r="F45" s="288">
        <v>3557.9333333333329</v>
      </c>
      <c r="G45" s="289">
        <v>3517.1166666666659</v>
      </c>
      <c r="H45" s="289">
        <v>3491.1833333333329</v>
      </c>
      <c r="I45" s="289">
        <v>3450.3666666666659</v>
      </c>
      <c r="J45" s="289">
        <v>3583.8666666666659</v>
      </c>
      <c r="K45" s="289">
        <v>3624.6833333333325</v>
      </c>
      <c r="L45" s="289">
        <v>3650.6166666666659</v>
      </c>
      <c r="M45" s="276">
        <v>3598.75</v>
      </c>
      <c r="N45" s="276">
        <v>3532</v>
      </c>
      <c r="O45" s="291">
        <v>2334200</v>
      </c>
      <c r="P45" s="292">
        <v>0.10072620956333113</v>
      </c>
    </row>
    <row r="46" spans="1:16" ht="15">
      <c r="A46" s="254">
        <v>36</v>
      </c>
      <c r="B46" s="342" t="s">
        <v>51</v>
      </c>
      <c r="C46" s="417" t="s">
        <v>75</v>
      </c>
      <c r="D46" s="418">
        <v>44406</v>
      </c>
      <c r="E46" s="288">
        <v>642.35</v>
      </c>
      <c r="F46" s="288">
        <v>641.53333333333342</v>
      </c>
      <c r="G46" s="289">
        <v>638.36666666666679</v>
      </c>
      <c r="H46" s="289">
        <v>634.38333333333333</v>
      </c>
      <c r="I46" s="289">
        <v>631.2166666666667</v>
      </c>
      <c r="J46" s="289">
        <v>645.51666666666688</v>
      </c>
      <c r="K46" s="289">
        <v>648.68333333333362</v>
      </c>
      <c r="L46" s="289">
        <v>652.66666666666697</v>
      </c>
      <c r="M46" s="276">
        <v>644.70000000000005</v>
      </c>
      <c r="N46" s="276">
        <v>637.54999999999995</v>
      </c>
      <c r="O46" s="291">
        <v>25388000</v>
      </c>
      <c r="P46" s="292">
        <v>-1.5526360689302167E-2</v>
      </c>
    </row>
    <row r="47" spans="1:16" ht="15">
      <c r="A47" s="254">
        <v>37</v>
      </c>
      <c r="B47" s="342" t="s">
        <v>53</v>
      </c>
      <c r="C47" s="417" t="s">
        <v>76</v>
      </c>
      <c r="D47" s="418">
        <v>44406</v>
      </c>
      <c r="E47" s="288">
        <v>156.85</v>
      </c>
      <c r="F47" s="288">
        <v>156.15</v>
      </c>
      <c r="G47" s="289">
        <v>154.9</v>
      </c>
      <c r="H47" s="289">
        <v>152.94999999999999</v>
      </c>
      <c r="I47" s="289">
        <v>151.69999999999999</v>
      </c>
      <c r="J47" s="289">
        <v>158.10000000000002</v>
      </c>
      <c r="K47" s="289">
        <v>159.35000000000002</v>
      </c>
      <c r="L47" s="289">
        <v>161.30000000000004</v>
      </c>
      <c r="M47" s="276">
        <v>157.4</v>
      </c>
      <c r="N47" s="276">
        <v>154.19999999999999</v>
      </c>
      <c r="O47" s="291">
        <v>58600800</v>
      </c>
      <c r="P47" s="292">
        <v>1.2917512456172725E-3</v>
      </c>
    </row>
    <row r="48" spans="1:16" ht="15">
      <c r="A48" s="254">
        <v>38</v>
      </c>
      <c r="B48" s="342" t="s">
        <v>56</v>
      </c>
      <c r="C48" s="417" t="s">
        <v>81</v>
      </c>
      <c r="D48" s="418">
        <v>44406</v>
      </c>
      <c r="E48" s="288">
        <v>521.25</v>
      </c>
      <c r="F48" s="288">
        <v>517.63333333333333</v>
      </c>
      <c r="G48" s="289">
        <v>513.11666666666667</v>
      </c>
      <c r="H48" s="289">
        <v>504.98333333333335</v>
      </c>
      <c r="I48" s="289">
        <v>500.4666666666667</v>
      </c>
      <c r="J48" s="289">
        <v>525.76666666666665</v>
      </c>
      <c r="K48" s="289">
        <v>530.2833333333333</v>
      </c>
      <c r="L48" s="289">
        <v>538.41666666666663</v>
      </c>
      <c r="M48" s="276">
        <v>522.15</v>
      </c>
      <c r="N48" s="276">
        <v>509.5</v>
      </c>
      <c r="O48" s="291">
        <v>10362500</v>
      </c>
      <c r="P48" s="292">
        <v>-1.3447578245864572E-2</v>
      </c>
    </row>
    <row r="49" spans="1:16" ht="15">
      <c r="A49" s="254">
        <v>39</v>
      </c>
      <c r="B49" s="357" t="s">
        <v>51</v>
      </c>
      <c r="C49" s="417" t="s">
        <v>82</v>
      </c>
      <c r="D49" s="418">
        <v>44406</v>
      </c>
      <c r="E49" s="288">
        <v>978.6</v>
      </c>
      <c r="F49" s="288">
        <v>980.91666666666663</v>
      </c>
      <c r="G49" s="289">
        <v>974.38333333333321</v>
      </c>
      <c r="H49" s="289">
        <v>970.16666666666663</v>
      </c>
      <c r="I49" s="289">
        <v>963.63333333333321</v>
      </c>
      <c r="J49" s="289">
        <v>985.13333333333321</v>
      </c>
      <c r="K49" s="289">
        <v>991.66666666666674</v>
      </c>
      <c r="L49" s="289">
        <v>995.88333333333321</v>
      </c>
      <c r="M49" s="276">
        <v>987.45</v>
      </c>
      <c r="N49" s="276">
        <v>976.7</v>
      </c>
      <c r="O49" s="291">
        <v>9461400</v>
      </c>
      <c r="P49" s="292">
        <v>2.1342512908777969E-3</v>
      </c>
    </row>
    <row r="50" spans="1:16" ht="15">
      <c r="A50" s="254">
        <v>40</v>
      </c>
      <c r="B50" s="342" t="s">
        <v>39</v>
      </c>
      <c r="C50" s="417" t="s">
        <v>83</v>
      </c>
      <c r="D50" s="418">
        <v>44406</v>
      </c>
      <c r="E50" s="288">
        <v>149.85</v>
      </c>
      <c r="F50" s="288">
        <v>149.20000000000002</v>
      </c>
      <c r="G50" s="289">
        <v>148.05000000000004</v>
      </c>
      <c r="H50" s="289">
        <v>146.25000000000003</v>
      </c>
      <c r="I50" s="289">
        <v>145.10000000000005</v>
      </c>
      <c r="J50" s="289">
        <v>151.00000000000003</v>
      </c>
      <c r="K50" s="289">
        <v>152.15</v>
      </c>
      <c r="L50" s="289">
        <v>153.95000000000002</v>
      </c>
      <c r="M50" s="276">
        <v>150.35</v>
      </c>
      <c r="N50" s="276">
        <v>147.4</v>
      </c>
      <c r="O50" s="291">
        <v>57863400</v>
      </c>
      <c r="P50" s="292">
        <v>-4.1533324057325724E-2</v>
      </c>
    </row>
    <row r="51" spans="1:16" ht="15">
      <c r="A51" s="254">
        <v>41</v>
      </c>
      <c r="B51" s="342" t="s">
        <v>106</v>
      </c>
      <c r="C51" s="417" t="s">
        <v>798</v>
      </c>
      <c r="D51" s="418">
        <v>44406</v>
      </c>
      <c r="E51" s="288">
        <v>4208.75</v>
      </c>
      <c r="F51" s="288">
        <v>4220.5166666666664</v>
      </c>
      <c r="G51" s="289">
        <v>4162.2333333333327</v>
      </c>
      <c r="H51" s="289">
        <v>4115.7166666666662</v>
      </c>
      <c r="I51" s="289">
        <v>4057.4333333333325</v>
      </c>
      <c r="J51" s="289">
        <v>4267.0333333333328</v>
      </c>
      <c r="K51" s="289">
        <v>4325.3166666666657</v>
      </c>
      <c r="L51" s="289">
        <v>4371.833333333333</v>
      </c>
      <c r="M51" s="276">
        <v>4278.8</v>
      </c>
      <c r="N51" s="276">
        <v>4174</v>
      </c>
      <c r="O51" s="291">
        <v>486400</v>
      </c>
      <c r="P51" s="292">
        <v>-1.6181229773462782E-2</v>
      </c>
    </row>
    <row r="52" spans="1:16" ht="15">
      <c r="A52" s="254">
        <v>42</v>
      </c>
      <c r="B52" s="342" t="s">
        <v>49</v>
      </c>
      <c r="C52" s="417" t="s">
        <v>84</v>
      </c>
      <c r="D52" s="418">
        <v>44406</v>
      </c>
      <c r="E52" s="288">
        <v>1694.7</v>
      </c>
      <c r="F52" s="288">
        <v>1696.2833333333335</v>
      </c>
      <c r="G52" s="289">
        <v>1688.5666666666671</v>
      </c>
      <c r="H52" s="289">
        <v>1682.4333333333336</v>
      </c>
      <c r="I52" s="289">
        <v>1674.7166666666672</v>
      </c>
      <c r="J52" s="289">
        <v>1702.416666666667</v>
      </c>
      <c r="K52" s="289">
        <v>1710.1333333333337</v>
      </c>
      <c r="L52" s="289">
        <v>1716.2666666666669</v>
      </c>
      <c r="M52" s="276">
        <v>1704</v>
      </c>
      <c r="N52" s="276">
        <v>1690.15</v>
      </c>
      <c r="O52" s="291">
        <v>2452450</v>
      </c>
      <c r="P52" s="292">
        <v>2.0090260591061289E-2</v>
      </c>
    </row>
    <row r="53" spans="1:16" ht="15">
      <c r="A53" s="254">
        <v>43</v>
      </c>
      <c r="B53" s="342" t="s">
        <v>39</v>
      </c>
      <c r="C53" s="417" t="s">
        <v>85</v>
      </c>
      <c r="D53" s="418">
        <v>44406</v>
      </c>
      <c r="E53" s="288">
        <v>697.8</v>
      </c>
      <c r="F53" s="288">
        <v>692.15</v>
      </c>
      <c r="G53" s="289">
        <v>684.65</v>
      </c>
      <c r="H53" s="289">
        <v>671.5</v>
      </c>
      <c r="I53" s="289">
        <v>664</v>
      </c>
      <c r="J53" s="289">
        <v>705.3</v>
      </c>
      <c r="K53" s="289">
        <v>712.8</v>
      </c>
      <c r="L53" s="289">
        <v>725.94999999999993</v>
      </c>
      <c r="M53" s="276">
        <v>699.65</v>
      </c>
      <c r="N53" s="276">
        <v>679</v>
      </c>
      <c r="O53" s="291">
        <v>6777168</v>
      </c>
      <c r="P53" s="292">
        <v>-2.2322435174746337E-2</v>
      </c>
    </row>
    <row r="54" spans="1:16" ht="15">
      <c r="A54" s="254">
        <v>44</v>
      </c>
      <c r="B54" s="357" t="s">
        <v>39</v>
      </c>
      <c r="C54" s="417" t="s">
        <v>232</v>
      </c>
      <c r="D54" s="418">
        <v>44406</v>
      </c>
      <c r="E54" s="288">
        <v>905.3</v>
      </c>
      <c r="F54" s="288">
        <v>903.86666666666667</v>
      </c>
      <c r="G54" s="289">
        <v>899.18333333333339</v>
      </c>
      <c r="H54" s="289">
        <v>893.06666666666672</v>
      </c>
      <c r="I54" s="289">
        <v>888.38333333333344</v>
      </c>
      <c r="J54" s="289">
        <v>909.98333333333335</v>
      </c>
      <c r="K54" s="289">
        <v>914.66666666666652</v>
      </c>
      <c r="L54" s="289">
        <v>920.7833333333333</v>
      </c>
      <c r="M54" s="276">
        <v>908.55</v>
      </c>
      <c r="N54" s="276">
        <v>897.75</v>
      </c>
      <c r="O54" s="291">
        <v>596875</v>
      </c>
      <c r="P54" s="292">
        <v>3.0204962243797196E-2</v>
      </c>
    </row>
    <row r="55" spans="1:16" ht="15">
      <c r="A55" s="254">
        <v>45</v>
      </c>
      <c r="B55" s="342" t="s">
        <v>53</v>
      </c>
      <c r="C55" s="417" t="s">
        <v>231</v>
      </c>
      <c r="D55" s="418">
        <v>44406</v>
      </c>
      <c r="E55" s="288">
        <v>165.7</v>
      </c>
      <c r="F55" s="288">
        <v>166.31666666666669</v>
      </c>
      <c r="G55" s="289">
        <v>164.48333333333338</v>
      </c>
      <c r="H55" s="289">
        <v>163.26666666666668</v>
      </c>
      <c r="I55" s="289">
        <v>161.43333333333337</v>
      </c>
      <c r="J55" s="289">
        <v>167.53333333333339</v>
      </c>
      <c r="K55" s="289">
        <v>169.3666666666667</v>
      </c>
      <c r="L55" s="289">
        <v>170.5833333333334</v>
      </c>
      <c r="M55" s="276">
        <v>168.15</v>
      </c>
      <c r="N55" s="276">
        <v>165.1</v>
      </c>
      <c r="O55" s="291">
        <v>10908900</v>
      </c>
      <c r="P55" s="292">
        <v>2.3262576330328584E-2</v>
      </c>
    </row>
    <row r="56" spans="1:16" ht="15">
      <c r="A56" s="254">
        <v>46</v>
      </c>
      <c r="B56" s="342" t="s">
        <v>63</v>
      </c>
      <c r="C56" s="417" t="s">
        <v>86</v>
      </c>
      <c r="D56" s="418">
        <v>44406</v>
      </c>
      <c r="E56" s="288">
        <v>885.25</v>
      </c>
      <c r="F56" s="288">
        <v>888.06666666666661</v>
      </c>
      <c r="G56" s="289">
        <v>879.23333333333323</v>
      </c>
      <c r="H56" s="289">
        <v>873.21666666666658</v>
      </c>
      <c r="I56" s="289">
        <v>864.38333333333321</v>
      </c>
      <c r="J56" s="289">
        <v>894.08333333333326</v>
      </c>
      <c r="K56" s="289">
        <v>902.91666666666674</v>
      </c>
      <c r="L56" s="289">
        <v>908.93333333333328</v>
      </c>
      <c r="M56" s="276">
        <v>896.9</v>
      </c>
      <c r="N56" s="276">
        <v>882.05</v>
      </c>
      <c r="O56" s="291">
        <v>2995800</v>
      </c>
      <c r="P56" s="292">
        <v>4.6970014678129585E-2</v>
      </c>
    </row>
    <row r="57" spans="1:16" ht="15">
      <c r="A57" s="254">
        <v>47</v>
      </c>
      <c r="B57" s="342" t="s">
        <v>49</v>
      </c>
      <c r="C57" s="417" t="s">
        <v>87</v>
      </c>
      <c r="D57" s="418">
        <v>44406</v>
      </c>
      <c r="E57" s="288">
        <v>590.4</v>
      </c>
      <c r="F57" s="288">
        <v>591.4666666666667</v>
      </c>
      <c r="G57" s="289">
        <v>588.08333333333337</v>
      </c>
      <c r="H57" s="289">
        <v>585.76666666666665</v>
      </c>
      <c r="I57" s="289">
        <v>582.38333333333333</v>
      </c>
      <c r="J57" s="289">
        <v>593.78333333333342</v>
      </c>
      <c r="K57" s="289">
        <v>597.16666666666663</v>
      </c>
      <c r="L57" s="289">
        <v>599.48333333333346</v>
      </c>
      <c r="M57" s="276">
        <v>594.85</v>
      </c>
      <c r="N57" s="276">
        <v>589.15</v>
      </c>
      <c r="O57" s="291">
        <v>7778750</v>
      </c>
      <c r="P57" s="292">
        <v>3.1835516498093186E-2</v>
      </c>
    </row>
    <row r="58" spans="1:16" ht="15">
      <c r="A58" s="254">
        <v>48</v>
      </c>
      <c r="B58" s="342" t="s">
        <v>813</v>
      </c>
      <c r="C58" s="417" t="s">
        <v>339</v>
      </c>
      <c r="D58" s="418">
        <v>44406</v>
      </c>
      <c r="E58" s="288">
        <v>1929.1</v>
      </c>
      <c r="F58" s="288">
        <v>1926.9333333333334</v>
      </c>
      <c r="G58" s="289">
        <v>1906.4166666666667</v>
      </c>
      <c r="H58" s="289">
        <v>1883.7333333333333</v>
      </c>
      <c r="I58" s="289">
        <v>1863.2166666666667</v>
      </c>
      <c r="J58" s="289">
        <v>1949.6166666666668</v>
      </c>
      <c r="K58" s="289">
        <v>1970.1333333333332</v>
      </c>
      <c r="L58" s="289">
        <v>1992.8166666666668</v>
      </c>
      <c r="M58" s="276">
        <v>1947.45</v>
      </c>
      <c r="N58" s="276">
        <v>1904.25</v>
      </c>
      <c r="O58" s="291">
        <v>3101500</v>
      </c>
      <c r="P58" s="292">
        <v>-3.0932666770817061E-2</v>
      </c>
    </row>
    <row r="59" spans="1:16" ht="15">
      <c r="A59" s="254">
        <v>49</v>
      </c>
      <c r="B59" s="342" t="s">
        <v>51</v>
      </c>
      <c r="C59" s="417" t="s">
        <v>90</v>
      </c>
      <c r="D59" s="418">
        <v>44406</v>
      </c>
      <c r="E59" s="288">
        <v>4571.75</v>
      </c>
      <c r="F59" s="288">
        <v>4563.583333333333</v>
      </c>
      <c r="G59" s="289">
        <v>4538.1666666666661</v>
      </c>
      <c r="H59" s="289">
        <v>4504.583333333333</v>
      </c>
      <c r="I59" s="289">
        <v>4479.1666666666661</v>
      </c>
      <c r="J59" s="289">
        <v>4597.1666666666661</v>
      </c>
      <c r="K59" s="289">
        <v>4622.5833333333321</v>
      </c>
      <c r="L59" s="289">
        <v>4656.1666666666661</v>
      </c>
      <c r="M59" s="276">
        <v>4589</v>
      </c>
      <c r="N59" s="276">
        <v>4530</v>
      </c>
      <c r="O59" s="291">
        <v>2392800</v>
      </c>
      <c r="P59" s="292">
        <v>-9.4386487829110789E-3</v>
      </c>
    </row>
    <row r="60" spans="1:16" ht="15">
      <c r="A60" s="254">
        <v>50</v>
      </c>
      <c r="B60" s="342" t="s">
        <v>91</v>
      </c>
      <c r="C60" s="417" t="s">
        <v>92</v>
      </c>
      <c r="D60" s="418">
        <v>44406</v>
      </c>
      <c r="E60" s="288">
        <v>294.75</v>
      </c>
      <c r="F60" s="288">
        <v>291.96666666666664</v>
      </c>
      <c r="G60" s="289">
        <v>287.93333333333328</v>
      </c>
      <c r="H60" s="289">
        <v>281.11666666666662</v>
      </c>
      <c r="I60" s="289">
        <v>277.08333333333326</v>
      </c>
      <c r="J60" s="289">
        <v>298.7833333333333</v>
      </c>
      <c r="K60" s="289">
        <v>302.81666666666672</v>
      </c>
      <c r="L60" s="289">
        <v>309.63333333333333</v>
      </c>
      <c r="M60" s="276">
        <v>296</v>
      </c>
      <c r="N60" s="276">
        <v>285.14999999999998</v>
      </c>
      <c r="O60" s="291">
        <v>35105400</v>
      </c>
      <c r="P60" s="292">
        <v>1.9844693701466781E-2</v>
      </c>
    </row>
    <row r="61" spans="1:16" ht="15">
      <c r="A61" s="254">
        <v>51</v>
      </c>
      <c r="B61" s="342" t="s">
        <v>51</v>
      </c>
      <c r="C61" s="417" t="s">
        <v>93</v>
      </c>
      <c r="D61" s="418">
        <v>44406</v>
      </c>
      <c r="E61" s="288">
        <v>5541.05</v>
      </c>
      <c r="F61" s="288">
        <v>5556.0166666666664</v>
      </c>
      <c r="G61" s="289">
        <v>5515.0333333333328</v>
      </c>
      <c r="H61" s="289">
        <v>5489.0166666666664</v>
      </c>
      <c r="I61" s="289">
        <v>5448.0333333333328</v>
      </c>
      <c r="J61" s="289">
        <v>5582.0333333333328</v>
      </c>
      <c r="K61" s="289">
        <v>5623.0166666666664</v>
      </c>
      <c r="L61" s="289">
        <v>5649.0333333333328</v>
      </c>
      <c r="M61" s="276">
        <v>5597</v>
      </c>
      <c r="N61" s="276">
        <v>5530</v>
      </c>
      <c r="O61" s="291">
        <v>2406750</v>
      </c>
      <c r="P61" s="292">
        <v>-1.9553926061717079E-2</v>
      </c>
    </row>
    <row r="62" spans="1:16" ht="15">
      <c r="A62" s="254">
        <v>52</v>
      </c>
      <c r="B62" s="342" t="s">
        <v>43</v>
      </c>
      <c r="C62" s="417" t="s">
        <v>94</v>
      </c>
      <c r="D62" s="418">
        <v>44406</v>
      </c>
      <c r="E62" s="288">
        <v>2693.55</v>
      </c>
      <c r="F62" s="288">
        <v>2692.9666666666667</v>
      </c>
      <c r="G62" s="289">
        <v>2670.5833333333335</v>
      </c>
      <c r="H62" s="289">
        <v>2647.6166666666668</v>
      </c>
      <c r="I62" s="289">
        <v>2625.2333333333336</v>
      </c>
      <c r="J62" s="289">
        <v>2715.9333333333334</v>
      </c>
      <c r="K62" s="289">
        <v>2738.3166666666666</v>
      </c>
      <c r="L62" s="289">
        <v>2761.2833333333333</v>
      </c>
      <c r="M62" s="276">
        <v>2715.35</v>
      </c>
      <c r="N62" s="276">
        <v>2670</v>
      </c>
      <c r="O62" s="291">
        <v>2019850</v>
      </c>
      <c r="P62" s="292">
        <v>7.6829055351842149E-3</v>
      </c>
    </row>
    <row r="63" spans="1:16" ht="15">
      <c r="A63" s="254">
        <v>53</v>
      </c>
      <c r="B63" s="342" t="s">
        <v>43</v>
      </c>
      <c r="C63" s="417" t="s">
        <v>96</v>
      </c>
      <c r="D63" s="418">
        <v>44406</v>
      </c>
      <c r="E63" s="288">
        <v>1198.5</v>
      </c>
      <c r="F63" s="288">
        <v>1201.6833333333334</v>
      </c>
      <c r="G63" s="289">
        <v>1190.7166666666667</v>
      </c>
      <c r="H63" s="289">
        <v>1182.9333333333334</v>
      </c>
      <c r="I63" s="289">
        <v>1171.9666666666667</v>
      </c>
      <c r="J63" s="289">
        <v>1209.4666666666667</v>
      </c>
      <c r="K63" s="289">
        <v>1220.4333333333334</v>
      </c>
      <c r="L63" s="289">
        <v>1228.2166666666667</v>
      </c>
      <c r="M63" s="276">
        <v>1212.6500000000001</v>
      </c>
      <c r="N63" s="276">
        <v>1193.9000000000001</v>
      </c>
      <c r="O63" s="291">
        <v>5512650</v>
      </c>
      <c r="P63" s="292">
        <v>-2.0234604105571846E-2</v>
      </c>
    </row>
    <row r="64" spans="1:16" ht="15">
      <c r="A64" s="254">
        <v>54</v>
      </c>
      <c r="B64" s="342" t="s">
        <v>43</v>
      </c>
      <c r="C64" s="417" t="s">
        <v>97</v>
      </c>
      <c r="D64" s="418">
        <v>44406</v>
      </c>
      <c r="E64" s="288">
        <v>185.7</v>
      </c>
      <c r="F64" s="288">
        <v>185.16666666666666</v>
      </c>
      <c r="G64" s="289">
        <v>184.13333333333333</v>
      </c>
      <c r="H64" s="289">
        <v>182.56666666666666</v>
      </c>
      <c r="I64" s="289">
        <v>181.53333333333333</v>
      </c>
      <c r="J64" s="289">
        <v>186.73333333333332</v>
      </c>
      <c r="K64" s="289">
        <v>187.76666666666668</v>
      </c>
      <c r="L64" s="289">
        <v>189.33333333333331</v>
      </c>
      <c r="M64" s="276">
        <v>186.2</v>
      </c>
      <c r="N64" s="276">
        <v>183.6</v>
      </c>
      <c r="O64" s="291">
        <v>14648400</v>
      </c>
      <c r="P64" s="292">
        <v>-1.0938259601361206E-2</v>
      </c>
    </row>
    <row r="65" spans="1:16" ht="15">
      <c r="A65" s="254">
        <v>55</v>
      </c>
      <c r="B65" s="342" t="s">
        <v>53</v>
      </c>
      <c r="C65" s="417" t="s">
        <v>98</v>
      </c>
      <c r="D65" s="418">
        <v>44406</v>
      </c>
      <c r="E65" s="288">
        <v>87.55</v>
      </c>
      <c r="F65" s="288">
        <v>86.966666666666654</v>
      </c>
      <c r="G65" s="289">
        <v>86.233333333333306</v>
      </c>
      <c r="H65" s="289">
        <v>84.916666666666657</v>
      </c>
      <c r="I65" s="289">
        <v>84.183333333333309</v>
      </c>
      <c r="J65" s="289">
        <v>88.283333333333303</v>
      </c>
      <c r="K65" s="289">
        <v>89.016666666666652</v>
      </c>
      <c r="L65" s="289">
        <v>90.3333333333333</v>
      </c>
      <c r="M65" s="276">
        <v>87.7</v>
      </c>
      <c r="N65" s="276">
        <v>85.65</v>
      </c>
      <c r="O65" s="291">
        <v>79610000</v>
      </c>
      <c r="P65" s="292">
        <v>-9.3330014932802383E-3</v>
      </c>
    </row>
    <row r="66" spans="1:16" ht="15">
      <c r="A66" s="254">
        <v>56</v>
      </c>
      <c r="B66" s="357" t="s">
        <v>72</v>
      </c>
      <c r="C66" s="417" t="s">
        <v>99</v>
      </c>
      <c r="D66" s="418">
        <v>44406</v>
      </c>
      <c r="E66" s="288">
        <v>153</v>
      </c>
      <c r="F66" s="288">
        <v>153.04999999999998</v>
      </c>
      <c r="G66" s="289">
        <v>152.14999999999998</v>
      </c>
      <c r="H66" s="289">
        <v>151.29999999999998</v>
      </c>
      <c r="I66" s="289">
        <v>150.39999999999998</v>
      </c>
      <c r="J66" s="289">
        <v>153.89999999999998</v>
      </c>
      <c r="K66" s="289">
        <v>154.80000000000001</v>
      </c>
      <c r="L66" s="289">
        <v>155.64999999999998</v>
      </c>
      <c r="M66" s="276">
        <v>153.94999999999999</v>
      </c>
      <c r="N66" s="276">
        <v>152.19999999999999</v>
      </c>
      <c r="O66" s="291">
        <v>28011200</v>
      </c>
      <c r="P66" s="292">
        <v>-1.9013031403546252E-2</v>
      </c>
    </row>
    <row r="67" spans="1:16" ht="15">
      <c r="A67" s="254">
        <v>57</v>
      </c>
      <c r="B67" s="342" t="s">
        <v>51</v>
      </c>
      <c r="C67" s="417" t="s">
        <v>100</v>
      </c>
      <c r="D67" s="418">
        <v>44406</v>
      </c>
      <c r="E67" s="391">
        <v>663.95</v>
      </c>
      <c r="F67" s="391">
        <v>664.98333333333335</v>
      </c>
      <c r="G67" s="392">
        <v>660.9666666666667</v>
      </c>
      <c r="H67" s="392">
        <v>657.98333333333335</v>
      </c>
      <c r="I67" s="392">
        <v>653.9666666666667</v>
      </c>
      <c r="J67" s="392">
        <v>667.9666666666667</v>
      </c>
      <c r="K67" s="392">
        <v>671.98333333333335</v>
      </c>
      <c r="L67" s="392">
        <v>674.9666666666667</v>
      </c>
      <c r="M67" s="393">
        <v>669</v>
      </c>
      <c r="N67" s="393">
        <v>662</v>
      </c>
      <c r="O67" s="394">
        <v>7414050</v>
      </c>
      <c r="P67" s="395">
        <v>-4.6317739694302917E-3</v>
      </c>
    </row>
    <row r="68" spans="1:16" ht="15">
      <c r="A68" s="254">
        <v>58</v>
      </c>
      <c r="B68" s="342" t="s">
        <v>101</v>
      </c>
      <c r="C68" s="417" t="s">
        <v>102</v>
      </c>
      <c r="D68" s="418">
        <v>44406</v>
      </c>
      <c r="E68" s="288">
        <v>32.75</v>
      </c>
      <c r="F68" s="288">
        <v>32.81666666666667</v>
      </c>
      <c r="G68" s="289">
        <v>32.433333333333337</v>
      </c>
      <c r="H68" s="289">
        <v>32.116666666666667</v>
      </c>
      <c r="I68" s="289">
        <v>31.733333333333334</v>
      </c>
      <c r="J68" s="289">
        <v>33.13333333333334</v>
      </c>
      <c r="K68" s="289">
        <v>33.51666666666668</v>
      </c>
      <c r="L68" s="289">
        <v>33.833333333333343</v>
      </c>
      <c r="M68" s="276">
        <v>33.200000000000003</v>
      </c>
      <c r="N68" s="276">
        <v>32.5</v>
      </c>
      <c r="O68" s="291">
        <v>124920000</v>
      </c>
      <c r="P68" s="292">
        <v>2.0400661643080315E-2</v>
      </c>
    </row>
    <row r="69" spans="1:16" ht="15">
      <c r="A69" s="254">
        <v>59</v>
      </c>
      <c r="B69" s="342" t="s">
        <v>49</v>
      </c>
      <c r="C69" s="417" t="s">
        <v>103</v>
      </c>
      <c r="D69" s="418">
        <v>44406</v>
      </c>
      <c r="E69" s="288">
        <v>929.1</v>
      </c>
      <c r="F69" s="288">
        <v>922.2166666666667</v>
      </c>
      <c r="G69" s="289">
        <v>912.88333333333344</v>
      </c>
      <c r="H69" s="289">
        <v>896.66666666666674</v>
      </c>
      <c r="I69" s="289">
        <v>887.33333333333348</v>
      </c>
      <c r="J69" s="289">
        <v>938.43333333333339</v>
      </c>
      <c r="K69" s="289">
        <v>947.76666666666665</v>
      </c>
      <c r="L69" s="289">
        <v>963.98333333333335</v>
      </c>
      <c r="M69" s="276">
        <v>931.55</v>
      </c>
      <c r="N69" s="276">
        <v>906</v>
      </c>
      <c r="O69" s="291">
        <v>5058000</v>
      </c>
      <c r="P69" s="292">
        <v>5.024916943521595E-2</v>
      </c>
    </row>
    <row r="70" spans="1:16" ht="15">
      <c r="A70" s="254">
        <v>60</v>
      </c>
      <c r="B70" s="342" t="s">
        <v>91</v>
      </c>
      <c r="C70" s="417" t="s">
        <v>244</v>
      </c>
      <c r="D70" s="418">
        <v>44406</v>
      </c>
      <c r="E70" s="288">
        <v>1451.55</v>
      </c>
      <c r="F70" s="288">
        <v>1434.6833333333334</v>
      </c>
      <c r="G70" s="289">
        <v>1411.5666666666668</v>
      </c>
      <c r="H70" s="289">
        <v>1371.5833333333335</v>
      </c>
      <c r="I70" s="289">
        <v>1348.4666666666669</v>
      </c>
      <c r="J70" s="289">
        <v>1474.6666666666667</v>
      </c>
      <c r="K70" s="289">
        <v>1497.7833333333335</v>
      </c>
      <c r="L70" s="289">
        <v>1537.7666666666667</v>
      </c>
      <c r="M70" s="276">
        <v>1457.8</v>
      </c>
      <c r="N70" s="276">
        <v>1394.7</v>
      </c>
      <c r="O70" s="291">
        <v>2167100</v>
      </c>
      <c r="P70" s="292">
        <v>0.10985352862849534</v>
      </c>
    </row>
    <row r="71" spans="1:16" ht="15">
      <c r="A71" s="254">
        <v>61</v>
      </c>
      <c r="B71" s="357" t="s">
        <v>51</v>
      </c>
      <c r="C71" s="417" t="s">
        <v>363</v>
      </c>
      <c r="D71" s="418">
        <v>44406</v>
      </c>
      <c r="E71" s="288">
        <v>336.3</v>
      </c>
      <c r="F71" s="288">
        <v>338.73333333333335</v>
      </c>
      <c r="G71" s="289">
        <v>333.06666666666672</v>
      </c>
      <c r="H71" s="289">
        <v>329.83333333333337</v>
      </c>
      <c r="I71" s="289">
        <v>324.16666666666674</v>
      </c>
      <c r="J71" s="289">
        <v>341.9666666666667</v>
      </c>
      <c r="K71" s="289">
        <v>347.63333333333333</v>
      </c>
      <c r="L71" s="289">
        <v>350.86666666666667</v>
      </c>
      <c r="M71" s="276">
        <v>344.4</v>
      </c>
      <c r="N71" s="276">
        <v>335.5</v>
      </c>
      <c r="O71" s="291">
        <v>13196700</v>
      </c>
      <c r="P71" s="292">
        <v>2.9877827506955366E-2</v>
      </c>
    </row>
    <row r="72" spans="1:16" ht="15">
      <c r="A72" s="254">
        <v>62</v>
      </c>
      <c r="B72" s="342" t="s">
        <v>37</v>
      </c>
      <c r="C72" s="417" t="s">
        <v>104</v>
      </c>
      <c r="D72" s="418">
        <v>44406</v>
      </c>
      <c r="E72" s="288">
        <v>1495.55</v>
      </c>
      <c r="F72" s="288">
        <v>1500.1000000000001</v>
      </c>
      <c r="G72" s="289">
        <v>1486.7000000000003</v>
      </c>
      <c r="H72" s="289">
        <v>1477.8500000000001</v>
      </c>
      <c r="I72" s="289">
        <v>1464.4500000000003</v>
      </c>
      <c r="J72" s="289">
        <v>1508.9500000000003</v>
      </c>
      <c r="K72" s="289">
        <v>1522.3500000000004</v>
      </c>
      <c r="L72" s="289">
        <v>1531.2000000000003</v>
      </c>
      <c r="M72" s="276">
        <v>1513.5</v>
      </c>
      <c r="N72" s="276">
        <v>1491.25</v>
      </c>
      <c r="O72" s="291">
        <v>11478850</v>
      </c>
      <c r="P72" s="292">
        <v>8.8502964014360863E-3</v>
      </c>
    </row>
    <row r="73" spans="1:16" ht="15">
      <c r="A73" s="254">
        <v>63</v>
      </c>
      <c r="B73" s="342" t="s">
        <v>72</v>
      </c>
      <c r="C73" s="417" t="s">
        <v>368</v>
      </c>
      <c r="D73" s="418">
        <v>44406</v>
      </c>
      <c r="E73" s="288">
        <v>667.85</v>
      </c>
      <c r="F73" s="288">
        <v>666.66666666666663</v>
      </c>
      <c r="G73" s="289">
        <v>660.2833333333333</v>
      </c>
      <c r="H73" s="289">
        <v>652.7166666666667</v>
      </c>
      <c r="I73" s="289">
        <v>646.33333333333337</v>
      </c>
      <c r="J73" s="289">
        <v>674.23333333333323</v>
      </c>
      <c r="K73" s="289">
        <v>680.61666666666667</v>
      </c>
      <c r="L73" s="289">
        <v>688.18333333333317</v>
      </c>
      <c r="M73" s="276">
        <v>673.05</v>
      </c>
      <c r="N73" s="276">
        <v>659.1</v>
      </c>
      <c r="O73" s="291">
        <v>2235000</v>
      </c>
      <c r="P73" s="292">
        <v>-1.9199122325836534E-2</v>
      </c>
    </row>
    <row r="74" spans="1:16" ht="15">
      <c r="A74" s="254">
        <v>64</v>
      </c>
      <c r="B74" s="342" t="s">
        <v>63</v>
      </c>
      <c r="C74" s="417" t="s">
        <v>105</v>
      </c>
      <c r="D74" s="418">
        <v>44406</v>
      </c>
      <c r="E74" s="288">
        <v>1025.05</v>
      </c>
      <c r="F74" s="288">
        <v>1014.6166666666667</v>
      </c>
      <c r="G74" s="289">
        <v>999.43333333333339</v>
      </c>
      <c r="H74" s="289">
        <v>973.81666666666672</v>
      </c>
      <c r="I74" s="289">
        <v>958.63333333333344</v>
      </c>
      <c r="J74" s="289">
        <v>1040.2333333333333</v>
      </c>
      <c r="K74" s="289">
        <v>1055.4166666666665</v>
      </c>
      <c r="L74" s="289">
        <v>1081.0333333333333</v>
      </c>
      <c r="M74" s="276">
        <v>1029.8</v>
      </c>
      <c r="N74" s="276">
        <v>989</v>
      </c>
      <c r="O74" s="291">
        <v>5804000</v>
      </c>
      <c r="P74" s="292">
        <v>-8.3241194124151E-2</v>
      </c>
    </row>
    <row r="75" spans="1:16" ht="15">
      <c r="A75" s="254">
        <v>65</v>
      </c>
      <c r="B75" s="342" t="s">
        <v>106</v>
      </c>
      <c r="C75" s="417" t="s">
        <v>107</v>
      </c>
      <c r="D75" s="418">
        <v>44406</v>
      </c>
      <c r="E75" s="288">
        <v>980.65</v>
      </c>
      <c r="F75" s="288">
        <v>984.66666666666663</v>
      </c>
      <c r="G75" s="289">
        <v>974.83333333333326</v>
      </c>
      <c r="H75" s="289">
        <v>969.01666666666665</v>
      </c>
      <c r="I75" s="289">
        <v>959.18333333333328</v>
      </c>
      <c r="J75" s="289">
        <v>990.48333333333323</v>
      </c>
      <c r="K75" s="289">
        <v>1000.3166666666665</v>
      </c>
      <c r="L75" s="289">
        <v>1006.1333333333332</v>
      </c>
      <c r="M75" s="276">
        <v>994.5</v>
      </c>
      <c r="N75" s="276">
        <v>978.85</v>
      </c>
      <c r="O75" s="291">
        <v>18605300</v>
      </c>
      <c r="P75" s="292">
        <v>1.8313474579518027E-2</v>
      </c>
    </row>
    <row r="76" spans="1:16" ht="15">
      <c r="A76" s="254">
        <v>66</v>
      </c>
      <c r="B76" s="342" t="s">
        <v>56</v>
      </c>
      <c r="C76" t="s">
        <v>108</v>
      </c>
      <c r="D76" s="418">
        <v>44406</v>
      </c>
      <c r="E76" s="391">
        <v>2504.9499999999998</v>
      </c>
      <c r="F76" s="391">
        <v>2498.1833333333334</v>
      </c>
      <c r="G76" s="392">
        <v>2489.4666666666667</v>
      </c>
      <c r="H76" s="392">
        <v>2473.9833333333331</v>
      </c>
      <c r="I76" s="392">
        <v>2465.2666666666664</v>
      </c>
      <c r="J76" s="392">
        <v>2513.666666666667</v>
      </c>
      <c r="K76" s="392">
        <v>2522.3833333333341</v>
      </c>
      <c r="L76" s="392">
        <v>2537.8666666666672</v>
      </c>
      <c r="M76" s="393">
        <v>2506.9</v>
      </c>
      <c r="N76" s="393">
        <v>2482.6999999999998</v>
      </c>
      <c r="O76" s="394">
        <v>16439700</v>
      </c>
      <c r="P76" s="395">
        <v>-4.4690707602870377E-3</v>
      </c>
    </row>
    <row r="77" spans="1:16" ht="15">
      <c r="A77" s="254">
        <v>67</v>
      </c>
      <c r="B77" s="342" t="s">
        <v>56</v>
      </c>
      <c r="C77" s="417" t="s">
        <v>248</v>
      </c>
      <c r="D77" s="418">
        <v>44406</v>
      </c>
      <c r="E77" s="288">
        <v>2889.7</v>
      </c>
      <c r="F77" s="288">
        <v>2894.4</v>
      </c>
      <c r="G77" s="289">
        <v>2877.8</v>
      </c>
      <c r="H77" s="289">
        <v>2865.9</v>
      </c>
      <c r="I77" s="289">
        <v>2849.3</v>
      </c>
      <c r="J77" s="289">
        <v>2906.3</v>
      </c>
      <c r="K77" s="289">
        <v>2922.8999999999996</v>
      </c>
      <c r="L77" s="289">
        <v>2934.8</v>
      </c>
      <c r="M77" s="276">
        <v>2911</v>
      </c>
      <c r="N77" s="276">
        <v>2882.5</v>
      </c>
      <c r="O77" s="291">
        <v>637400</v>
      </c>
      <c r="P77" s="292">
        <v>5.669761273209549E-2</v>
      </c>
    </row>
    <row r="78" spans="1:16" ht="15">
      <c r="A78" s="254">
        <v>68</v>
      </c>
      <c r="B78" s="342" t="s">
        <v>53</v>
      </c>
      <c r="C78" s="417" t="s">
        <v>109</v>
      </c>
      <c r="D78" s="418">
        <v>44406</v>
      </c>
      <c r="E78" s="288">
        <v>1502.5</v>
      </c>
      <c r="F78" s="288">
        <v>1500.7833333333335</v>
      </c>
      <c r="G78" s="289">
        <v>1490.5666666666671</v>
      </c>
      <c r="H78" s="289">
        <v>1478.6333333333334</v>
      </c>
      <c r="I78" s="289">
        <v>1468.416666666667</v>
      </c>
      <c r="J78" s="289">
        <v>1512.7166666666672</v>
      </c>
      <c r="K78" s="289">
        <v>1522.9333333333338</v>
      </c>
      <c r="L78" s="289">
        <v>1534.8666666666672</v>
      </c>
      <c r="M78" s="276">
        <v>1511</v>
      </c>
      <c r="N78" s="276">
        <v>1488.85</v>
      </c>
      <c r="O78" s="291">
        <v>24188450</v>
      </c>
      <c r="P78" s="292">
        <v>-5.1563510890662065E-2</v>
      </c>
    </row>
    <row r="79" spans="1:16" ht="15">
      <c r="A79" s="254">
        <v>69</v>
      </c>
      <c r="B79" s="342" t="s">
        <v>56</v>
      </c>
      <c r="C79" s="417" t="s">
        <v>249</v>
      </c>
      <c r="D79" s="418">
        <v>44406</v>
      </c>
      <c r="E79" s="288">
        <v>681.6</v>
      </c>
      <c r="F79" s="288">
        <v>684.86666666666667</v>
      </c>
      <c r="G79" s="289">
        <v>677.23333333333335</v>
      </c>
      <c r="H79" s="289">
        <v>672.86666666666667</v>
      </c>
      <c r="I79" s="289">
        <v>665.23333333333335</v>
      </c>
      <c r="J79" s="289">
        <v>689.23333333333335</v>
      </c>
      <c r="K79" s="289">
        <v>696.86666666666679</v>
      </c>
      <c r="L79" s="289">
        <v>701.23333333333335</v>
      </c>
      <c r="M79" s="276">
        <v>692.5</v>
      </c>
      <c r="N79" s="276">
        <v>680.5</v>
      </c>
      <c r="O79" s="291">
        <v>22284900</v>
      </c>
      <c r="P79" s="292">
        <v>9.3072191647782451E-2</v>
      </c>
    </row>
    <row r="80" spans="1:16" ht="15">
      <c r="A80" s="254">
        <v>70</v>
      </c>
      <c r="B80" s="357" t="s">
        <v>43</v>
      </c>
      <c r="C80" s="417" t="s">
        <v>110</v>
      </c>
      <c r="D80" s="418">
        <v>44406</v>
      </c>
      <c r="E80" s="288">
        <v>2919</v>
      </c>
      <c r="F80" s="288">
        <v>2916.7166666666667</v>
      </c>
      <c r="G80" s="289">
        <v>2902.7833333333333</v>
      </c>
      <c r="H80" s="289">
        <v>2886.5666666666666</v>
      </c>
      <c r="I80" s="289">
        <v>2872.6333333333332</v>
      </c>
      <c r="J80" s="289">
        <v>2932.9333333333334</v>
      </c>
      <c r="K80" s="289">
        <v>2946.8666666666668</v>
      </c>
      <c r="L80" s="289">
        <v>2963.0833333333335</v>
      </c>
      <c r="M80" s="276">
        <v>2930.65</v>
      </c>
      <c r="N80" s="276">
        <v>2900.5</v>
      </c>
      <c r="O80" s="291">
        <v>4360500</v>
      </c>
      <c r="P80" s="292">
        <v>-3.1193761247750449E-2</v>
      </c>
    </row>
    <row r="81" spans="1:16" ht="15">
      <c r="A81" s="254">
        <v>71</v>
      </c>
      <c r="B81" s="342" t="s">
        <v>111</v>
      </c>
      <c r="C81" s="417" t="s">
        <v>112</v>
      </c>
      <c r="D81" s="418">
        <v>44406</v>
      </c>
      <c r="E81" s="288">
        <v>391.25</v>
      </c>
      <c r="F81" s="288">
        <v>387.23333333333335</v>
      </c>
      <c r="G81" s="289">
        <v>382.26666666666671</v>
      </c>
      <c r="H81" s="289">
        <v>373.28333333333336</v>
      </c>
      <c r="I81" s="289">
        <v>368.31666666666672</v>
      </c>
      <c r="J81" s="289">
        <v>396.2166666666667</v>
      </c>
      <c r="K81" s="289">
        <v>401.18333333333339</v>
      </c>
      <c r="L81" s="289">
        <v>410.16666666666669</v>
      </c>
      <c r="M81" s="276">
        <v>392.2</v>
      </c>
      <c r="N81" s="276">
        <v>378.25</v>
      </c>
      <c r="O81" s="291">
        <v>30312850</v>
      </c>
      <c r="P81" s="292">
        <v>7.4291374580920458E-2</v>
      </c>
    </row>
    <row r="82" spans="1:16" ht="15">
      <c r="A82" s="254">
        <v>72</v>
      </c>
      <c r="B82" s="342" t="s">
        <v>72</v>
      </c>
      <c r="C82" s="417" t="s">
        <v>113</v>
      </c>
      <c r="D82" s="418">
        <v>44406</v>
      </c>
      <c r="E82" s="288">
        <v>304.95</v>
      </c>
      <c r="F82" s="288">
        <v>303.06666666666666</v>
      </c>
      <c r="G82" s="289">
        <v>300.63333333333333</v>
      </c>
      <c r="H82" s="289">
        <v>296.31666666666666</v>
      </c>
      <c r="I82" s="289">
        <v>293.88333333333333</v>
      </c>
      <c r="J82" s="289">
        <v>307.38333333333333</v>
      </c>
      <c r="K82" s="289">
        <v>309.81666666666661</v>
      </c>
      <c r="L82" s="289">
        <v>314.13333333333333</v>
      </c>
      <c r="M82" s="276">
        <v>305.5</v>
      </c>
      <c r="N82" s="276">
        <v>298.75</v>
      </c>
      <c r="O82" s="291">
        <v>19161900</v>
      </c>
      <c r="P82" s="292">
        <v>-2.5806451612903226E-2</v>
      </c>
    </row>
    <row r="83" spans="1:16" ht="15">
      <c r="A83" s="254">
        <v>73</v>
      </c>
      <c r="B83" s="342" t="s">
        <v>49</v>
      </c>
      <c r="C83" s="417" t="s">
        <v>114</v>
      </c>
      <c r="D83" s="418">
        <v>44406</v>
      </c>
      <c r="E83" s="288">
        <v>2505.5</v>
      </c>
      <c r="F83" s="288">
        <v>2506.8833333333332</v>
      </c>
      <c r="G83" s="289">
        <v>2491.3166666666666</v>
      </c>
      <c r="H83" s="289">
        <v>2477.1333333333332</v>
      </c>
      <c r="I83" s="289">
        <v>2461.5666666666666</v>
      </c>
      <c r="J83" s="289">
        <v>2521.0666666666666</v>
      </c>
      <c r="K83" s="289">
        <v>2536.6333333333332</v>
      </c>
      <c r="L83" s="289">
        <v>2550.8166666666666</v>
      </c>
      <c r="M83" s="276">
        <v>2522.4499999999998</v>
      </c>
      <c r="N83" s="276">
        <v>2492.6999999999998</v>
      </c>
      <c r="O83" s="291">
        <v>6227100</v>
      </c>
      <c r="P83" s="292">
        <v>-1.2510224702882164E-3</v>
      </c>
    </row>
    <row r="84" spans="1:16" ht="15">
      <c r="A84" s="254">
        <v>74</v>
      </c>
      <c r="B84" s="342" t="s">
        <v>56</v>
      </c>
      <c r="C84" s="417" t="s">
        <v>115</v>
      </c>
      <c r="D84" s="418">
        <v>44406</v>
      </c>
      <c r="E84" s="288">
        <v>273.5</v>
      </c>
      <c r="F84" s="288">
        <v>270.8</v>
      </c>
      <c r="G84" s="289">
        <v>263.70000000000005</v>
      </c>
      <c r="H84" s="289">
        <v>253.90000000000003</v>
      </c>
      <c r="I84" s="289">
        <v>246.80000000000007</v>
      </c>
      <c r="J84" s="289">
        <v>280.60000000000002</v>
      </c>
      <c r="K84" s="289">
        <v>287.70000000000005</v>
      </c>
      <c r="L84" s="289">
        <v>297.5</v>
      </c>
      <c r="M84" s="276">
        <v>277.89999999999998</v>
      </c>
      <c r="N84" s="276">
        <v>261</v>
      </c>
      <c r="O84" s="291">
        <v>35234600</v>
      </c>
      <c r="P84" s="292">
        <v>0.1233445344929828</v>
      </c>
    </row>
    <row r="85" spans="1:16" ht="15">
      <c r="A85" s="254">
        <v>75</v>
      </c>
      <c r="B85" s="342" t="s">
        <v>53</v>
      </c>
      <c r="C85" s="417" t="s">
        <v>116</v>
      </c>
      <c r="D85" s="418">
        <v>44406</v>
      </c>
      <c r="E85" s="288">
        <v>647.75</v>
      </c>
      <c r="F85" s="288">
        <v>646.1</v>
      </c>
      <c r="G85" s="289">
        <v>643.80000000000007</v>
      </c>
      <c r="H85" s="289">
        <v>639.85</v>
      </c>
      <c r="I85" s="289">
        <v>637.55000000000007</v>
      </c>
      <c r="J85" s="289">
        <v>650.05000000000007</v>
      </c>
      <c r="K85" s="289">
        <v>652.35</v>
      </c>
      <c r="L85" s="289">
        <v>656.30000000000007</v>
      </c>
      <c r="M85" s="276">
        <v>648.4</v>
      </c>
      <c r="N85" s="276">
        <v>642.15</v>
      </c>
      <c r="O85" s="291">
        <v>69931125</v>
      </c>
      <c r="P85" s="292">
        <v>-3.5811784333055284E-2</v>
      </c>
    </row>
    <row r="86" spans="1:16" ht="15">
      <c r="A86" s="254">
        <v>76</v>
      </c>
      <c r="B86" s="342" t="s">
        <v>56</v>
      </c>
      <c r="C86" s="417" t="s">
        <v>252</v>
      </c>
      <c r="D86" s="418">
        <v>44406</v>
      </c>
      <c r="E86" s="288">
        <v>1567.25</v>
      </c>
      <c r="F86" s="288">
        <v>1578.3999999999999</v>
      </c>
      <c r="G86" s="289">
        <v>1546.8499999999997</v>
      </c>
      <c r="H86" s="289">
        <v>1526.4499999999998</v>
      </c>
      <c r="I86" s="289">
        <v>1494.8999999999996</v>
      </c>
      <c r="J86" s="289">
        <v>1598.7999999999997</v>
      </c>
      <c r="K86" s="289">
        <v>1630.35</v>
      </c>
      <c r="L86" s="289">
        <v>1650.7499999999998</v>
      </c>
      <c r="M86" s="276">
        <v>1609.95</v>
      </c>
      <c r="N86" s="276">
        <v>1558</v>
      </c>
      <c r="O86" s="291">
        <v>1048900</v>
      </c>
      <c r="P86" s="292">
        <v>-1.1217948717948718E-2</v>
      </c>
    </row>
    <row r="87" spans="1:16" ht="15">
      <c r="A87" s="254">
        <v>77</v>
      </c>
      <c r="B87" s="342" t="s">
        <v>56</v>
      </c>
      <c r="C87" s="417" t="s">
        <v>117</v>
      </c>
      <c r="D87" s="418">
        <v>44406</v>
      </c>
      <c r="E87" s="288">
        <v>622.20000000000005</v>
      </c>
      <c r="F87" s="288">
        <v>622.58333333333337</v>
      </c>
      <c r="G87" s="289">
        <v>618.31666666666672</v>
      </c>
      <c r="H87" s="289">
        <v>614.43333333333339</v>
      </c>
      <c r="I87" s="289">
        <v>610.16666666666674</v>
      </c>
      <c r="J87" s="289">
        <v>626.4666666666667</v>
      </c>
      <c r="K87" s="289">
        <v>630.73333333333335</v>
      </c>
      <c r="L87" s="289">
        <v>634.61666666666667</v>
      </c>
      <c r="M87" s="276">
        <v>626.85</v>
      </c>
      <c r="N87" s="276">
        <v>618.70000000000005</v>
      </c>
      <c r="O87" s="291">
        <v>5887500</v>
      </c>
      <c r="P87" s="292">
        <v>-1.1583983883152859E-2</v>
      </c>
    </row>
    <row r="88" spans="1:16" ht="15">
      <c r="A88" s="254">
        <v>78</v>
      </c>
      <c r="B88" s="342" t="s">
        <v>67</v>
      </c>
      <c r="C88" s="417" t="s">
        <v>118</v>
      </c>
      <c r="D88" s="418">
        <v>44406</v>
      </c>
      <c r="E88" s="288">
        <v>9.15</v>
      </c>
      <c r="F88" s="288">
        <v>9.0666666666666682</v>
      </c>
      <c r="G88" s="289">
        <v>8.6833333333333371</v>
      </c>
      <c r="H88" s="289">
        <v>8.2166666666666686</v>
      </c>
      <c r="I88" s="289">
        <v>7.8333333333333375</v>
      </c>
      <c r="J88" s="289">
        <v>9.5333333333333368</v>
      </c>
      <c r="K88" s="289">
        <v>9.9166666666666661</v>
      </c>
      <c r="L88" s="289">
        <v>10.383333333333336</v>
      </c>
      <c r="M88" s="276">
        <v>9.4499999999999993</v>
      </c>
      <c r="N88" s="276">
        <v>8.6</v>
      </c>
      <c r="O88" s="291">
        <v>741090000</v>
      </c>
      <c r="P88" s="292">
        <v>0.1028125</v>
      </c>
    </row>
    <row r="89" spans="1:16" ht="15">
      <c r="A89" s="254">
        <v>79</v>
      </c>
      <c r="B89" s="342" t="s">
        <v>53</v>
      </c>
      <c r="C89" s="417" t="s">
        <v>119</v>
      </c>
      <c r="D89" s="418">
        <v>44406</v>
      </c>
      <c r="E89" s="288">
        <v>54.75</v>
      </c>
      <c r="F89" s="288">
        <v>54.566666666666663</v>
      </c>
      <c r="G89" s="289">
        <v>54.183333333333323</v>
      </c>
      <c r="H89" s="289">
        <v>53.61666666666666</v>
      </c>
      <c r="I89" s="289">
        <v>53.23333333333332</v>
      </c>
      <c r="J89" s="289">
        <v>55.133333333333326</v>
      </c>
      <c r="K89" s="289">
        <v>55.516666666666666</v>
      </c>
      <c r="L89" s="289">
        <v>56.083333333333329</v>
      </c>
      <c r="M89" s="276">
        <v>54.95</v>
      </c>
      <c r="N89" s="276">
        <v>54</v>
      </c>
      <c r="O89" s="291">
        <v>170363500</v>
      </c>
      <c r="P89" s="292">
        <v>1.3163841807909605E-2</v>
      </c>
    </row>
    <row r="90" spans="1:16" ht="15">
      <c r="A90" s="254">
        <v>80</v>
      </c>
      <c r="B90" s="342" t="s">
        <v>72</v>
      </c>
      <c r="C90" s="417" t="s">
        <v>120</v>
      </c>
      <c r="D90" s="418">
        <v>44406</v>
      </c>
      <c r="E90" s="288">
        <v>570.79999999999995</v>
      </c>
      <c r="F90" s="288">
        <v>570.88333333333333</v>
      </c>
      <c r="G90" s="289">
        <v>566.91666666666663</v>
      </c>
      <c r="H90" s="289">
        <v>563.0333333333333</v>
      </c>
      <c r="I90" s="289">
        <v>559.06666666666661</v>
      </c>
      <c r="J90" s="289">
        <v>574.76666666666665</v>
      </c>
      <c r="K90" s="289">
        <v>578.73333333333335</v>
      </c>
      <c r="L90" s="289">
        <v>582.61666666666667</v>
      </c>
      <c r="M90" s="276">
        <v>574.85</v>
      </c>
      <c r="N90" s="276">
        <v>567</v>
      </c>
      <c r="O90" s="291">
        <v>10620500</v>
      </c>
      <c r="P90" s="292">
        <v>-3.0975735673722249E-3</v>
      </c>
    </row>
    <row r="91" spans="1:16" ht="15">
      <c r="A91" s="254">
        <v>81</v>
      </c>
      <c r="B91" s="357" t="s">
        <v>101</v>
      </c>
      <c r="C91" s="417" t="s">
        <v>255</v>
      </c>
      <c r="D91" s="418">
        <v>44406</v>
      </c>
      <c r="E91" s="288">
        <v>147.44999999999999</v>
      </c>
      <c r="F91" s="288">
        <v>146.48333333333332</v>
      </c>
      <c r="G91" s="289">
        <v>144.86666666666665</v>
      </c>
      <c r="H91" s="289">
        <v>142.28333333333333</v>
      </c>
      <c r="I91" s="289">
        <v>140.66666666666666</v>
      </c>
      <c r="J91" s="289">
        <v>149.06666666666663</v>
      </c>
      <c r="K91" s="289">
        <v>150.68333333333331</v>
      </c>
      <c r="L91" s="289">
        <v>153.26666666666662</v>
      </c>
      <c r="M91" s="276">
        <v>148.1</v>
      </c>
      <c r="N91" s="276">
        <v>143.9</v>
      </c>
      <c r="O91" s="291">
        <v>4715100</v>
      </c>
      <c r="P91" s="292">
        <v>7.4666666666666673E-2</v>
      </c>
    </row>
    <row r="92" spans="1:16" ht="15">
      <c r="A92" s="254">
        <v>82</v>
      </c>
      <c r="B92" s="342" t="s">
        <v>39</v>
      </c>
      <c r="C92" s="417" t="s">
        <v>121</v>
      </c>
      <c r="D92" s="418">
        <v>44406</v>
      </c>
      <c r="E92" s="391">
        <v>1760.1</v>
      </c>
      <c r="F92" s="391">
        <v>1748.5833333333333</v>
      </c>
      <c r="G92" s="392">
        <v>1733.6666666666665</v>
      </c>
      <c r="H92" s="392">
        <v>1707.2333333333333</v>
      </c>
      <c r="I92" s="392">
        <v>1692.3166666666666</v>
      </c>
      <c r="J92" s="392">
        <v>1775.0166666666664</v>
      </c>
      <c r="K92" s="392">
        <v>1789.9333333333329</v>
      </c>
      <c r="L92" s="392">
        <v>1816.3666666666663</v>
      </c>
      <c r="M92" s="393">
        <v>1763.5</v>
      </c>
      <c r="N92" s="393">
        <v>1722.15</v>
      </c>
      <c r="O92" s="394">
        <v>2571500</v>
      </c>
      <c r="P92" s="395">
        <v>-6.375579598145286E-3</v>
      </c>
    </row>
    <row r="93" spans="1:16" ht="15">
      <c r="A93" s="254">
        <v>83</v>
      </c>
      <c r="B93" s="342" t="s">
        <v>53</v>
      </c>
      <c r="C93" s="417" t="s">
        <v>122</v>
      </c>
      <c r="D93" s="418">
        <v>44406</v>
      </c>
      <c r="E93" s="288">
        <v>1023.9</v>
      </c>
      <c r="F93" s="288">
        <v>1022.6833333333334</v>
      </c>
      <c r="G93" s="289">
        <v>1013.9666666666667</v>
      </c>
      <c r="H93" s="289">
        <v>1004.0333333333333</v>
      </c>
      <c r="I93" s="289">
        <v>995.31666666666661</v>
      </c>
      <c r="J93" s="289">
        <v>1032.6166666666668</v>
      </c>
      <c r="K93" s="289">
        <v>1041.3333333333335</v>
      </c>
      <c r="L93" s="289">
        <v>1051.2666666666669</v>
      </c>
      <c r="M93" s="276">
        <v>1031.4000000000001</v>
      </c>
      <c r="N93" s="276">
        <v>1012.75</v>
      </c>
      <c r="O93" s="291">
        <v>16572600</v>
      </c>
      <c r="P93" s="292">
        <v>1.5608626109977387E-2</v>
      </c>
    </row>
    <row r="94" spans="1:16" ht="15">
      <c r="A94" s="254">
        <v>84</v>
      </c>
      <c r="B94" s="342" t="s">
        <v>67</v>
      </c>
      <c r="C94" s="417" t="s">
        <v>800</v>
      </c>
      <c r="D94" s="418">
        <v>44406</v>
      </c>
      <c r="E94" s="288">
        <v>236.9</v>
      </c>
      <c r="F94" s="288">
        <v>236.33333333333334</v>
      </c>
      <c r="G94" s="289">
        <v>234.76666666666668</v>
      </c>
      <c r="H94" s="289">
        <v>232.63333333333333</v>
      </c>
      <c r="I94" s="289">
        <v>231.06666666666666</v>
      </c>
      <c r="J94" s="289">
        <v>238.4666666666667</v>
      </c>
      <c r="K94" s="289">
        <v>240.03333333333336</v>
      </c>
      <c r="L94" s="289">
        <v>242.16666666666671</v>
      </c>
      <c r="M94" s="276">
        <v>237.9</v>
      </c>
      <c r="N94" s="276">
        <v>234.2</v>
      </c>
      <c r="O94" s="291">
        <v>15265600</v>
      </c>
      <c r="P94" s="292">
        <v>1.2253991830672113E-2</v>
      </c>
    </row>
    <row r="95" spans="1:16" ht="15">
      <c r="A95" s="254">
        <v>85</v>
      </c>
      <c r="B95" s="342" t="s">
        <v>106</v>
      </c>
      <c r="C95" s="417" t="s">
        <v>124</v>
      </c>
      <c r="D95" s="418">
        <v>44406</v>
      </c>
      <c r="E95" s="288">
        <v>1584.55</v>
      </c>
      <c r="F95" s="288">
        <v>1580.3500000000001</v>
      </c>
      <c r="G95" s="289">
        <v>1571.2000000000003</v>
      </c>
      <c r="H95" s="289">
        <v>1557.8500000000001</v>
      </c>
      <c r="I95" s="289">
        <v>1548.7000000000003</v>
      </c>
      <c r="J95" s="289">
        <v>1593.7000000000003</v>
      </c>
      <c r="K95" s="289">
        <v>1602.8500000000004</v>
      </c>
      <c r="L95" s="289">
        <v>1616.2000000000003</v>
      </c>
      <c r="M95" s="276">
        <v>1589.5</v>
      </c>
      <c r="N95" s="276">
        <v>1567</v>
      </c>
      <c r="O95" s="291">
        <v>31472400</v>
      </c>
      <c r="P95" s="292">
        <v>3.9743106900037663E-2</v>
      </c>
    </row>
    <row r="96" spans="1:16" ht="15">
      <c r="A96" s="254">
        <v>86</v>
      </c>
      <c r="B96" s="342" t="s">
        <v>72</v>
      </c>
      <c r="C96" s="417" t="s">
        <v>125</v>
      </c>
      <c r="D96" s="418">
        <v>44406</v>
      </c>
      <c r="E96" s="288">
        <v>109.35</v>
      </c>
      <c r="F96" s="288">
        <v>109.3</v>
      </c>
      <c r="G96" s="289">
        <v>108.85</v>
      </c>
      <c r="H96" s="289">
        <v>108.35</v>
      </c>
      <c r="I96" s="289">
        <v>107.89999999999999</v>
      </c>
      <c r="J96" s="289">
        <v>109.8</v>
      </c>
      <c r="K96" s="289">
        <v>110.25000000000001</v>
      </c>
      <c r="L96" s="289">
        <v>110.75</v>
      </c>
      <c r="M96" s="276">
        <v>109.75</v>
      </c>
      <c r="N96" s="276">
        <v>108.8</v>
      </c>
      <c r="O96" s="291">
        <v>51818000</v>
      </c>
      <c r="P96" s="292">
        <v>9.3694606229425166E-3</v>
      </c>
    </row>
    <row r="97" spans="1:16" ht="15">
      <c r="A97" s="254">
        <v>87</v>
      </c>
      <c r="B97" s="357" t="s">
        <v>39</v>
      </c>
      <c r="C97" s="417" t="s">
        <v>750</v>
      </c>
      <c r="D97" s="418">
        <v>44406</v>
      </c>
      <c r="E97" s="288">
        <v>2186.5</v>
      </c>
      <c r="F97" s="288">
        <v>2154.5</v>
      </c>
      <c r="G97" s="289">
        <v>2105.1</v>
      </c>
      <c r="H97" s="289">
        <v>2023.6999999999998</v>
      </c>
      <c r="I97" s="289">
        <v>1974.2999999999997</v>
      </c>
      <c r="J97" s="289">
        <v>2235.9</v>
      </c>
      <c r="K97" s="289">
        <v>2285.2999999999997</v>
      </c>
      <c r="L97" s="289">
        <v>2366.7000000000003</v>
      </c>
      <c r="M97" s="276">
        <v>2203.9</v>
      </c>
      <c r="N97" s="276">
        <v>2073.1</v>
      </c>
      <c r="O97" s="291">
        <v>2184000</v>
      </c>
      <c r="P97" s="292">
        <v>0.15483760096236468</v>
      </c>
    </row>
    <row r="98" spans="1:16" ht="15">
      <c r="A98" s="254">
        <v>88</v>
      </c>
      <c r="B98" s="342" t="s">
        <v>49</v>
      </c>
      <c r="C98" s="417" t="s">
        <v>126</v>
      </c>
      <c r="D98" s="418">
        <v>44406</v>
      </c>
      <c r="E98" s="288">
        <v>204.55</v>
      </c>
      <c r="F98" s="288">
        <v>204.21666666666667</v>
      </c>
      <c r="G98" s="289">
        <v>203.48333333333335</v>
      </c>
      <c r="H98" s="289">
        <v>202.41666666666669</v>
      </c>
      <c r="I98" s="289">
        <v>201.68333333333337</v>
      </c>
      <c r="J98" s="289">
        <v>205.28333333333333</v>
      </c>
      <c r="K98" s="289">
        <v>206.01666666666662</v>
      </c>
      <c r="L98" s="289">
        <v>207.08333333333331</v>
      </c>
      <c r="M98" s="276">
        <v>204.95</v>
      </c>
      <c r="N98" s="276">
        <v>203.15</v>
      </c>
      <c r="O98" s="291">
        <v>174931200</v>
      </c>
      <c r="P98" s="292">
        <v>-1.8123035473731477E-2</v>
      </c>
    </row>
    <row r="99" spans="1:16" ht="15">
      <c r="A99" s="254">
        <v>89</v>
      </c>
      <c r="B99" s="342" t="s">
        <v>111</v>
      </c>
      <c r="C99" s="417" t="s">
        <v>127</v>
      </c>
      <c r="D99" s="418">
        <v>44406</v>
      </c>
      <c r="E99" s="288">
        <v>396</v>
      </c>
      <c r="F99" s="288">
        <v>393.7166666666667</v>
      </c>
      <c r="G99" s="289">
        <v>388.98333333333341</v>
      </c>
      <c r="H99" s="289">
        <v>381.9666666666667</v>
      </c>
      <c r="I99" s="289">
        <v>377.23333333333341</v>
      </c>
      <c r="J99" s="289">
        <v>400.73333333333341</v>
      </c>
      <c r="K99" s="289">
        <v>405.46666666666675</v>
      </c>
      <c r="L99" s="289">
        <v>412.48333333333341</v>
      </c>
      <c r="M99" s="276">
        <v>398.45</v>
      </c>
      <c r="N99" s="276">
        <v>386.7</v>
      </c>
      <c r="O99" s="291">
        <v>32920000</v>
      </c>
      <c r="P99" s="292">
        <v>-1.5770984378503626E-2</v>
      </c>
    </row>
    <row r="100" spans="1:16" ht="15">
      <c r="A100" s="254">
        <v>90</v>
      </c>
      <c r="B100" s="342" t="s">
        <v>111</v>
      </c>
      <c r="C100" s="417" t="s">
        <v>128</v>
      </c>
      <c r="D100" s="418">
        <v>44406</v>
      </c>
      <c r="E100" s="288">
        <v>676.35</v>
      </c>
      <c r="F100" s="288">
        <v>673.83333333333337</v>
      </c>
      <c r="G100" s="289">
        <v>669.56666666666672</v>
      </c>
      <c r="H100" s="289">
        <v>662.7833333333333</v>
      </c>
      <c r="I100" s="289">
        <v>658.51666666666665</v>
      </c>
      <c r="J100" s="289">
        <v>680.61666666666679</v>
      </c>
      <c r="K100" s="289">
        <v>684.88333333333344</v>
      </c>
      <c r="L100" s="289">
        <v>691.66666666666686</v>
      </c>
      <c r="M100" s="276">
        <v>678.1</v>
      </c>
      <c r="N100" s="276">
        <v>667.05</v>
      </c>
      <c r="O100" s="291">
        <v>42137550</v>
      </c>
      <c r="P100" s="292">
        <v>-3.1298904538341159E-3</v>
      </c>
    </row>
    <row r="101" spans="1:16" ht="15">
      <c r="A101" s="254">
        <v>91</v>
      </c>
      <c r="B101" s="342" t="s">
        <v>39</v>
      </c>
      <c r="C101" s="417" t="s">
        <v>129</v>
      </c>
      <c r="D101" s="418">
        <v>44406</v>
      </c>
      <c r="E101" s="288">
        <v>3161</v>
      </c>
      <c r="F101" s="288">
        <v>3170.5</v>
      </c>
      <c r="G101" s="289">
        <v>3142</v>
      </c>
      <c r="H101" s="289">
        <v>3123</v>
      </c>
      <c r="I101" s="289">
        <v>3094.5</v>
      </c>
      <c r="J101" s="289">
        <v>3189.5</v>
      </c>
      <c r="K101" s="289">
        <v>3218</v>
      </c>
      <c r="L101" s="289">
        <v>3237</v>
      </c>
      <c r="M101" s="276">
        <v>3199</v>
      </c>
      <c r="N101" s="276">
        <v>3151.5</v>
      </c>
      <c r="O101" s="291">
        <v>1422000</v>
      </c>
      <c r="P101" s="292">
        <v>-4.882943143812709E-2</v>
      </c>
    </row>
    <row r="102" spans="1:16" ht="15">
      <c r="A102" s="254">
        <v>92</v>
      </c>
      <c r="B102" s="342" t="s">
        <v>53</v>
      </c>
      <c r="C102" s="417" t="s">
        <v>131</v>
      </c>
      <c r="D102" s="418">
        <v>44406</v>
      </c>
      <c r="E102" s="288">
        <v>1734.85</v>
      </c>
      <c r="F102" s="288">
        <v>1734.95</v>
      </c>
      <c r="G102" s="289">
        <v>1726.9</v>
      </c>
      <c r="H102" s="289">
        <v>1718.95</v>
      </c>
      <c r="I102" s="289">
        <v>1710.9</v>
      </c>
      <c r="J102" s="289">
        <v>1742.9</v>
      </c>
      <c r="K102" s="289">
        <v>1750.9499999999998</v>
      </c>
      <c r="L102" s="289">
        <v>1758.9</v>
      </c>
      <c r="M102" s="276">
        <v>1743</v>
      </c>
      <c r="N102" s="276">
        <v>1727</v>
      </c>
      <c r="O102" s="291">
        <v>22288400</v>
      </c>
      <c r="P102" s="292">
        <v>-1.4729285284860488E-2</v>
      </c>
    </row>
    <row r="103" spans="1:16" ht="15">
      <c r="A103" s="254">
        <v>93</v>
      </c>
      <c r="B103" s="342" t="s">
        <v>56</v>
      </c>
      <c r="C103" s="417" t="s">
        <v>132</v>
      </c>
      <c r="D103" s="418">
        <v>44406</v>
      </c>
      <c r="E103" s="288">
        <v>93.9</v>
      </c>
      <c r="F103" s="288">
        <v>93.600000000000009</v>
      </c>
      <c r="G103" s="289">
        <v>93.050000000000011</v>
      </c>
      <c r="H103" s="289">
        <v>92.2</v>
      </c>
      <c r="I103" s="289">
        <v>91.65</v>
      </c>
      <c r="J103" s="289">
        <v>94.450000000000017</v>
      </c>
      <c r="K103" s="289">
        <v>95</v>
      </c>
      <c r="L103" s="289">
        <v>95.850000000000023</v>
      </c>
      <c r="M103" s="276">
        <v>94.15</v>
      </c>
      <c r="N103" s="276">
        <v>92.75</v>
      </c>
      <c r="O103" s="291">
        <v>65876968</v>
      </c>
      <c r="P103" s="292">
        <v>1.1232876712328766E-2</v>
      </c>
    </row>
    <row r="104" spans="1:16" ht="15">
      <c r="A104" s="254">
        <v>94</v>
      </c>
      <c r="B104" s="342" t="s">
        <v>39</v>
      </c>
      <c r="C104" s="417" t="s">
        <v>345</v>
      </c>
      <c r="D104" s="418">
        <v>44406</v>
      </c>
      <c r="E104" s="288">
        <v>3343</v>
      </c>
      <c r="F104" s="288">
        <v>3333.2333333333336</v>
      </c>
      <c r="G104" s="289">
        <v>3299.7166666666672</v>
      </c>
      <c r="H104" s="289">
        <v>3256.4333333333334</v>
      </c>
      <c r="I104" s="289">
        <v>3222.916666666667</v>
      </c>
      <c r="J104" s="289">
        <v>3376.5166666666673</v>
      </c>
      <c r="K104" s="289">
        <v>3410.0333333333338</v>
      </c>
      <c r="L104" s="289">
        <v>3453.3166666666675</v>
      </c>
      <c r="M104" s="276">
        <v>3366.75</v>
      </c>
      <c r="N104" s="276">
        <v>3289.95</v>
      </c>
      <c r="O104" s="291">
        <v>471750</v>
      </c>
      <c r="P104" s="292">
        <v>3.7383177570093455E-2</v>
      </c>
    </row>
    <row r="105" spans="1:16" ht="15">
      <c r="A105" s="254">
        <v>95</v>
      </c>
      <c r="B105" s="342" t="s">
        <v>56</v>
      </c>
      <c r="C105" s="417" t="s">
        <v>133</v>
      </c>
      <c r="D105" s="418">
        <v>44406</v>
      </c>
      <c r="E105" s="288">
        <v>473.95</v>
      </c>
      <c r="F105" s="288">
        <v>473</v>
      </c>
      <c r="G105" s="289">
        <v>470</v>
      </c>
      <c r="H105" s="289">
        <v>466.05</v>
      </c>
      <c r="I105" s="289">
        <v>463.05</v>
      </c>
      <c r="J105" s="289">
        <v>476.95</v>
      </c>
      <c r="K105" s="289">
        <v>479.95</v>
      </c>
      <c r="L105" s="289">
        <v>483.9</v>
      </c>
      <c r="M105" s="276">
        <v>476</v>
      </c>
      <c r="N105" s="276">
        <v>469.05</v>
      </c>
      <c r="O105" s="291">
        <v>14066000</v>
      </c>
      <c r="P105" s="292">
        <v>-1.8011728567439263E-2</v>
      </c>
    </row>
    <row r="106" spans="1:16" ht="15">
      <c r="A106" s="254">
        <v>96</v>
      </c>
      <c r="B106" s="342" t="s">
        <v>63</v>
      </c>
      <c r="C106" s="417" t="s">
        <v>134</v>
      </c>
      <c r="D106" s="418">
        <v>44406</v>
      </c>
      <c r="E106" s="288">
        <v>1497.7</v>
      </c>
      <c r="F106" s="288">
        <v>1492.6000000000001</v>
      </c>
      <c r="G106" s="289">
        <v>1482.1500000000003</v>
      </c>
      <c r="H106" s="289">
        <v>1466.6000000000001</v>
      </c>
      <c r="I106" s="289">
        <v>1456.1500000000003</v>
      </c>
      <c r="J106" s="289">
        <v>1508.1500000000003</v>
      </c>
      <c r="K106" s="289">
        <v>1518.6000000000001</v>
      </c>
      <c r="L106" s="289">
        <v>1534.1500000000003</v>
      </c>
      <c r="M106" s="276">
        <v>1503.05</v>
      </c>
      <c r="N106" s="276">
        <v>1477.05</v>
      </c>
      <c r="O106" s="291">
        <v>15355950</v>
      </c>
      <c r="P106" s="292">
        <v>-4.2505592841163313E-3</v>
      </c>
    </row>
    <row r="107" spans="1:16" ht="15">
      <c r="A107" s="254">
        <v>97</v>
      </c>
      <c r="B107" s="342" t="s">
        <v>106</v>
      </c>
      <c r="C107" s="417" t="s">
        <v>260</v>
      </c>
      <c r="D107" s="418">
        <v>44406</v>
      </c>
      <c r="E107" s="288">
        <v>4055.5</v>
      </c>
      <c r="F107" s="288">
        <v>4050.7999999999997</v>
      </c>
      <c r="G107" s="289">
        <v>4026.6999999999994</v>
      </c>
      <c r="H107" s="289">
        <v>3997.8999999999996</v>
      </c>
      <c r="I107" s="289">
        <v>3973.7999999999993</v>
      </c>
      <c r="J107" s="289">
        <v>4079.5999999999995</v>
      </c>
      <c r="K107" s="289">
        <v>4103.7</v>
      </c>
      <c r="L107" s="289">
        <v>4132.5</v>
      </c>
      <c r="M107" s="276">
        <v>4074.9</v>
      </c>
      <c r="N107" s="276">
        <v>4022</v>
      </c>
      <c r="O107" s="291">
        <v>679200</v>
      </c>
      <c r="P107" s="292">
        <v>-1.7147818537008898E-2</v>
      </c>
    </row>
    <row r="108" spans="1:16" ht="15">
      <c r="A108" s="254">
        <v>98</v>
      </c>
      <c r="B108" s="342" t="s">
        <v>106</v>
      </c>
      <c r="C108" s="417" t="s">
        <v>259</v>
      </c>
      <c r="D108" s="418">
        <v>44406</v>
      </c>
      <c r="E108" s="288">
        <v>2902.9</v>
      </c>
      <c r="F108" s="288">
        <v>2900.75</v>
      </c>
      <c r="G108" s="289">
        <v>2872.5</v>
      </c>
      <c r="H108" s="289">
        <v>2842.1</v>
      </c>
      <c r="I108" s="289">
        <v>2813.85</v>
      </c>
      <c r="J108" s="289">
        <v>2931.15</v>
      </c>
      <c r="K108" s="289">
        <v>2959.4</v>
      </c>
      <c r="L108" s="289">
        <v>2989.8</v>
      </c>
      <c r="M108" s="276">
        <v>2929</v>
      </c>
      <c r="N108" s="276">
        <v>2870.35</v>
      </c>
      <c r="O108" s="291">
        <v>489600</v>
      </c>
      <c r="P108" s="292">
        <v>1.3664596273291925E-2</v>
      </c>
    </row>
    <row r="109" spans="1:16" ht="15">
      <c r="A109" s="254">
        <v>99</v>
      </c>
      <c r="B109" s="342" t="s">
        <v>51</v>
      </c>
      <c r="C109" s="417" t="s">
        <v>135</v>
      </c>
      <c r="D109" s="418">
        <v>44406</v>
      </c>
      <c r="E109" s="288">
        <v>1157.2</v>
      </c>
      <c r="F109" s="288">
        <v>1162.2333333333333</v>
      </c>
      <c r="G109" s="289">
        <v>1149.5666666666666</v>
      </c>
      <c r="H109" s="289">
        <v>1141.9333333333332</v>
      </c>
      <c r="I109" s="289">
        <v>1129.2666666666664</v>
      </c>
      <c r="J109" s="289">
        <v>1169.8666666666668</v>
      </c>
      <c r="K109" s="289">
        <v>1182.5333333333333</v>
      </c>
      <c r="L109" s="289">
        <v>1190.166666666667</v>
      </c>
      <c r="M109" s="276">
        <v>1174.9000000000001</v>
      </c>
      <c r="N109" s="276">
        <v>1154.5999999999999</v>
      </c>
      <c r="O109" s="291">
        <v>7322750</v>
      </c>
      <c r="P109" s="292">
        <v>2.6328329759351919E-2</v>
      </c>
    </row>
    <row r="110" spans="1:16" ht="15">
      <c r="A110" s="254">
        <v>100</v>
      </c>
      <c r="B110" s="342" t="s">
        <v>43</v>
      </c>
      <c r="C110" s="417" t="s">
        <v>136</v>
      </c>
      <c r="D110" s="418">
        <v>44406</v>
      </c>
      <c r="E110" s="288">
        <v>785.55</v>
      </c>
      <c r="F110" s="288">
        <v>783.45000000000016</v>
      </c>
      <c r="G110" s="289">
        <v>780.3000000000003</v>
      </c>
      <c r="H110" s="289">
        <v>775.05000000000018</v>
      </c>
      <c r="I110" s="289">
        <v>771.90000000000032</v>
      </c>
      <c r="J110" s="289">
        <v>788.70000000000027</v>
      </c>
      <c r="K110" s="289">
        <v>791.85000000000014</v>
      </c>
      <c r="L110" s="289">
        <v>797.10000000000025</v>
      </c>
      <c r="M110" s="276">
        <v>786.6</v>
      </c>
      <c r="N110" s="276">
        <v>778.2</v>
      </c>
      <c r="O110" s="291">
        <v>11013800</v>
      </c>
      <c r="P110" s="292">
        <v>-1.8893808068840806E-2</v>
      </c>
    </row>
    <row r="111" spans="1:16" ht="15">
      <c r="A111" s="254">
        <v>101</v>
      </c>
      <c r="B111" s="342" t="s">
        <v>56</v>
      </c>
      <c r="C111" s="417" t="s">
        <v>137</v>
      </c>
      <c r="D111" s="418">
        <v>44406</v>
      </c>
      <c r="E111" s="288">
        <v>160.30000000000001</v>
      </c>
      <c r="F111" s="288">
        <v>159.43333333333334</v>
      </c>
      <c r="G111" s="289">
        <v>158.11666666666667</v>
      </c>
      <c r="H111" s="289">
        <v>155.93333333333334</v>
      </c>
      <c r="I111" s="289">
        <v>154.61666666666667</v>
      </c>
      <c r="J111" s="289">
        <v>161.61666666666667</v>
      </c>
      <c r="K111" s="289">
        <v>162.93333333333334</v>
      </c>
      <c r="L111" s="289">
        <v>165.11666666666667</v>
      </c>
      <c r="M111" s="276">
        <v>160.75</v>
      </c>
      <c r="N111" s="276">
        <v>157.25</v>
      </c>
      <c r="O111" s="291">
        <v>44056000</v>
      </c>
      <c r="P111" s="292">
        <v>-1.7834849295523453E-2</v>
      </c>
    </row>
    <row r="112" spans="1:16" ht="15">
      <c r="A112" s="254">
        <v>102</v>
      </c>
      <c r="B112" s="342" t="s">
        <v>56</v>
      </c>
      <c r="C112" s="417" t="s">
        <v>138</v>
      </c>
      <c r="D112" s="418">
        <v>44406</v>
      </c>
      <c r="E112" s="288">
        <v>177.65</v>
      </c>
      <c r="F112" s="288">
        <v>176.29999999999998</v>
      </c>
      <c r="G112" s="289">
        <v>174.34999999999997</v>
      </c>
      <c r="H112" s="289">
        <v>171.04999999999998</v>
      </c>
      <c r="I112" s="289">
        <v>169.09999999999997</v>
      </c>
      <c r="J112" s="289">
        <v>179.59999999999997</v>
      </c>
      <c r="K112" s="289">
        <v>181.54999999999995</v>
      </c>
      <c r="L112" s="289">
        <v>184.84999999999997</v>
      </c>
      <c r="M112" s="276">
        <v>178.25</v>
      </c>
      <c r="N112" s="276">
        <v>173</v>
      </c>
      <c r="O112" s="291">
        <v>25080000</v>
      </c>
      <c r="P112" s="292">
        <v>6.7437379576107898E-3</v>
      </c>
    </row>
    <row r="113" spans="1:16" ht="15">
      <c r="A113" s="254">
        <v>103</v>
      </c>
      <c r="B113" s="342" t="s">
        <v>49</v>
      </c>
      <c r="C113" s="417" t="s">
        <v>139</v>
      </c>
      <c r="D113" s="418">
        <v>44406</v>
      </c>
      <c r="E113" s="288">
        <v>531.45000000000005</v>
      </c>
      <c r="F113" s="288">
        <v>528.11666666666667</v>
      </c>
      <c r="G113" s="289">
        <v>523.33333333333337</v>
      </c>
      <c r="H113" s="289">
        <v>515.2166666666667</v>
      </c>
      <c r="I113" s="289">
        <v>510.43333333333339</v>
      </c>
      <c r="J113" s="289">
        <v>536.23333333333335</v>
      </c>
      <c r="K113" s="289">
        <v>541.01666666666665</v>
      </c>
      <c r="L113" s="289">
        <v>549.13333333333333</v>
      </c>
      <c r="M113" s="276">
        <v>532.9</v>
      </c>
      <c r="N113" s="276">
        <v>520</v>
      </c>
      <c r="O113" s="291">
        <v>6450000</v>
      </c>
      <c r="P113" s="292">
        <v>1.4150943396226415E-2</v>
      </c>
    </row>
    <row r="114" spans="1:16" ht="15">
      <c r="A114" s="254">
        <v>104</v>
      </c>
      <c r="B114" s="342" t="s">
        <v>43</v>
      </c>
      <c r="C114" s="417" t="s">
        <v>140</v>
      </c>
      <c r="D114" s="418">
        <v>44406</v>
      </c>
      <c r="E114" s="288">
        <v>7638.75</v>
      </c>
      <c r="F114" s="288">
        <v>7657.3499999999995</v>
      </c>
      <c r="G114" s="289">
        <v>7591.3999999999987</v>
      </c>
      <c r="H114" s="289">
        <v>7544.0499999999993</v>
      </c>
      <c r="I114" s="289">
        <v>7478.0999999999985</v>
      </c>
      <c r="J114" s="289">
        <v>7704.6999999999989</v>
      </c>
      <c r="K114" s="289">
        <v>7770.65</v>
      </c>
      <c r="L114" s="289">
        <v>7817.9999999999991</v>
      </c>
      <c r="M114" s="276">
        <v>7723.3</v>
      </c>
      <c r="N114" s="276">
        <v>7610</v>
      </c>
      <c r="O114" s="291">
        <v>1853500</v>
      </c>
      <c r="P114" s="292">
        <v>4.5639174094550379E-2</v>
      </c>
    </row>
    <row r="115" spans="1:16" ht="15">
      <c r="A115" s="254">
        <v>105</v>
      </c>
      <c r="B115" s="342" t="s">
        <v>49</v>
      </c>
      <c r="C115" s="417" t="s">
        <v>141</v>
      </c>
      <c r="D115" s="418">
        <v>44406</v>
      </c>
      <c r="E115" s="288">
        <v>664.45</v>
      </c>
      <c r="F115" s="288">
        <v>667.01666666666677</v>
      </c>
      <c r="G115" s="289">
        <v>660.58333333333348</v>
      </c>
      <c r="H115" s="289">
        <v>656.7166666666667</v>
      </c>
      <c r="I115" s="289">
        <v>650.28333333333342</v>
      </c>
      <c r="J115" s="289">
        <v>670.88333333333355</v>
      </c>
      <c r="K115" s="289">
        <v>677.31666666666672</v>
      </c>
      <c r="L115" s="289">
        <v>681.18333333333362</v>
      </c>
      <c r="M115" s="276">
        <v>673.45</v>
      </c>
      <c r="N115" s="276">
        <v>663.15</v>
      </c>
      <c r="O115" s="291">
        <v>11410000</v>
      </c>
      <c r="P115" s="292">
        <v>1.625473168559341E-2</v>
      </c>
    </row>
    <row r="116" spans="1:16" ht="15">
      <c r="A116" s="254">
        <v>106</v>
      </c>
      <c r="B116" s="357" t="s">
        <v>51</v>
      </c>
      <c r="C116" s="417" t="s">
        <v>428</v>
      </c>
      <c r="D116" s="418">
        <v>44406</v>
      </c>
      <c r="E116" s="288">
        <v>2973</v>
      </c>
      <c r="F116" s="288">
        <v>2944.9500000000003</v>
      </c>
      <c r="G116" s="289">
        <v>2900.0500000000006</v>
      </c>
      <c r="H116" s="289">
        <v>2827.1000000000004</v>
      </c>
      <c r="I116" s="289">
        <v>2782.2000000000007</v>
      </c>
      <c r="J116" s="289">
        <v>3017.9000000000005</v>
      </c>
      <c r="K116" s="289">
        <v>3062.8</v>
      </c>
      <c r="L116" s="289">
        <v>3135.7500000000005</v>
      </c>
      <c r="M116" s="276">
        <v>2989.85</v>
      </c>
      <c r="N116" s="276">
        <v>2872</v>
      </c>
      <c r="O116" s="291">
        <v>249200</v>
      </c>
      <c r="P116" s="292">
        <v>8.6312118570183088E-2</v>
      </c>
    </row>
    <row r="117" spans="1:16" ht="15">
      <c r="A117" s="254">
        <v>107</v>
      </c>
      <c r="B117" s="357" t="s">
        <v>56</v>
      </c>
      <c r="C117" s="417" t="s">
        <v>142</v>
      </c>
      <c r="D117" s="418">
        <v>44406</v>
      </c>
      <c r="E117" s="288">
        <v>1037.0999999999999</v>
      </c>
      <c r="F117" s="288">
        <v>1033.7</v>
      </c>
      <c r="G117" s="289">
        <v>1022.5500000000002</v>
      </c>
      <c r="H117" s="289">
        <v>1008.0000000000001</v>
      </c>
      <c r="I117" s="289">
        <v>996.85000000000025</v>
      </c>
      <c r="J117" s="289">
        <v>1048.25</v>
      </c>
      <c r="K117" s="289">
        <v>1059.4000000000001</v>
      </c>
      <c r="L117" s="289">
        <v>1073.95</v>
      </c>
      <c r="M117" s="276">
        <v>1044.8499999999999</v>
      </c>
      <c r="N117" s="276">
        <v>1019.15</v>
      </c>
      <c r="O117" s="291">
        <v>3042000</v>
      </c>
      <c r="P117" s="292">
        <v>0.16883116883116883</v>
      </c>
    </row>
    <row r="118" spans="1:16" ht="15">
      <c r="A118" s="254">
        <v>108</v>
      </c>
      <c r="B118" s="342" t="s">
        <v>72</v>
      </c>
      <c r="C118" s="417" t="s">
        <v>143</v>
      </c>
      <c r="D118" s="418">
        <v>44406</v>
      </c>
      <c r="E118" s="288">
        <v>1157.6500000000001</v>
      </c>
      <c r="F118" s="288">
        <v>1157.6000000000001</v>
      </c>
      <c r="G118" s="289">
        <v>1149.2500000000002</v>
      </c>
      <c r="H118" s="289">
        <v>1140.8500000000001</v>
      </c>
      <c r="I118" s="289">
        <v>1132.5000000000002</v>
      </c>
      <c r="J118" s="289">
        <v>1166.0000000000002</v>
      </c>
      <c r="K118" s="289">
        <v>1174.3500000000001</v>
      </c>
      <c r="L118" s="289">
        <v>1182.7500000000002</v>
      </c>
      <c r="M118" s="276">
        <v>1165.95</v>
      </c>
      <c r="N118" s="276">
        <v>1149.2</v>
      </c>
      <c r="O118" s="291">
        <v>2310000</v>
      </c>
      <c r="P118" s="292">
        <v>-5.3588987217305803E-2</v>
      </c>
    </row>
    <row r="119" spans="1:16" ht="15">
      <c r="A119" s="254">
        <v>109</v>
      </c>
      <c r="B119" s="342" t="s">
        <v>106</v>
      </c>
      <c r="C119" s="417" t="s">
        <v>144</v>
      </c>
      <c r="D119" s="418">
        <v>44406</v>
      </c>
      <c r="E119" s="288">
        <v>2569.6</v>
      </c>
      <c r="F119" s="288">
        <v>2574.0166666666664</v>
      </c>
      <c r="G119" s="289">
        <v>2548.2333333333327</v>
      </c>
      <c r="H119" s="289">
        <v>2526.8666666666663</v>
      </c>
      <c r="I119" s="289">
        <v>2501.0833333333326</v>
      </c>
      <c r="J119" s="289">
        <v>2595.3833333333328</v>
      </c>
      <c r="K119" s="289">
        <v>2621.1666666666665</v>
      </c>
      <c r="L119" s="289">
        <v>2642.5333333333328</v>
      </c>
      <c r="M119" s="276">
        <v>2599.8000000000002</v>
      </c>
      <c r="N119" s="276">
        <v>2552.65</v>
      </c>
      <c r="O119" s="291">
        <v>1826000</v>
      </c>
      <c r="P119" s="292">
        <v>2.33131584846447E-2</v>
      </c>
    </row>
    <row r="120" spans="1:16" ht="15">
      <c r="A120" s="254">
        <v>110</v>
      </c>
      <c r="B120" s="342" t="s">
        <v>43</v>
      </c>
      <c r="C120" s="417" t="s">
        <v>145</v>
      </c>
      <c r="D120" s="418">
        <v>44406</v>
      </c>
      <c r="E120" s="288">
        <v>244.3</v>
      </c>
      <c r="F120" s="288">
        <v>245.31666666666669</v>
      </c>
      <c r="G120" s="289">
        <v>242.28333333333339</v>
      </c>
      <c r="H120" s="289">
        <v>240.26666666666671</v>
      </c>
      <c r="I120" s="289">
        <v>237.23333333333341</v>
      </c>
      <c r="J120" s="289">
        <v>247.33333333333337</v>
      </c>
      <c r="K120" s="289">
        <v>250.36666666666667</v>
      </c>
      <c r="L120" s="289">
        <v>252.38333333333335</v>
      </c>
      <c r="M120" s="276">
        <v>248.35</v>
      </c>
      <c r="N120" s="276">
        <v>243.3</v>
      </c>
      <c r="O120" s="291">
        <v>29634500</v>
      </c>
      <c r="P120" s="292">
        <v>2.7174572364430424E-2</v>
      </c>
    </row>
    <row r="121" spans="1:16" ht="15">
      <c r="A121" s="254">
        <v>111</v>
      </c>
      <c r="B121" s="342" t="s">
        <v>106</v>
      </c>
      <c r="C121" s="417" t="s">
        <v>262</v>
      </c>
      <c r="D121" s="418">
        <v>44406</v>
      </c>
      <c r="E121" s="288">
        <v>2113.9</v>
      </c>
      <c r="F121" s="288">
        <v>2123.8333333333335</v>
      </c>
      <c r="G121" s="289">
        <v>2091.5666666666671</v>
      </c>
      <c r="H121" s="289">
        <v>2069.2333333333336</v>
      </c>
      <c r="I121" s="289">
        <v>2036.9666666666672</v>
      </c>
      <c r="J121" s="289">
        <v>2146.166666666667</v>
      </c>
      <c r="K121" s="289">
        <v>2178.4333333333334</v>
      </c>
      <c r="L121" s="289">
        <v>2200.7666666666669</v>
      </c>
      <c r="M121" s="276">
        <v>2156.1</v>
      </c>
      <c r="N121" s="276">
        <v>2101.5</v>
      </c>
      <c r="O121" s="291">
        <v>559000</v>
      </c>
      <c r="P121" s="292">
        <v>-9.2165898617511521E-3</v>
      </c>
    </row>
    <row r="122" spans="1:16" ht="15">
      <c r="A122" s="254">
        <v>112</v>
      </c>
      <c r="B122" s="342" t="s">
        <v>43</v>
      </c>
      <c r="C122" s="417" t="s">
        <v>146</v>
      </c>
      <c r="D122" s="418">
        <v>44406</v>
      </c>
      <c r="E122" s="288">
        <v>81218.600000000006</v>
      </c>
      <c r="F122" s="288">
        <v>81482.933333333334</v>
      </c>
      <c r="G122" s="289">
        <v>80795.816666666666</v>
      </c>
      <c r="H122" s="289">
        <v>80373.033333333326</v>
      </c>
      <c r="I122" s="289">
        <v>79685.916666666657</v>
      </c>
      <c r="J122" s="289">
        <v>81905.716666666674</v>
      </c>
      <c r="K122" s="289">
        <v>82592.833333333343</v>
      </c>
      <c r="L122" s="289">
        <v>83015.616666666683</v>
      </c>
      <c r="M122" s="276">
        <v>82170.05</v>
      </c>
      <c r="N122" s="276">
        <v>81060.149999999994</v>
      </c>
      <c r="O122" s="291">
        <v>44600</v>
      </c>
      <c r="P122" s="292">
        <v>4.9571879224876072E-3</v>
      </c>
    </row>
    <row r="123" spans="1:16" ht="15">
      <c r="A123" s="254">
        <v>113</v>
      </c>
      <c r="B123" s="342" t="s">
        <v>56</v>
      </c>
      <c r="C123" s="417" t="s">
        <v>147</v>
      </c>
      <c r="D123" s="418">
        <v>44406</v>
      </c>
      <c r="E123" s="288">
        <v>1563.9</v>
      </c>
      <c r="F123" s="288">
        <v>1540.3</v>
      </c>
      <c r="G123" s="289">
        <v>1511.6</v>
      </c>
      <c r="H123" s="289">
        <v>1459.3</v>
      </c>
      <c r="I123" s="289">
        <v>1430.6</v>
      </c>
      <c r="J123" s="289">
        <v>1592.6</v>
      </c>
      <c r="K123" s="289">
        <v>1621.3000000000002</v>
      </c>
      <c r="L123" s="289">
        <v>1673.6</v>
      </c>
      <c r="M123" s="276">
        <v>1569</v>
      </c>
      <c r="N123" s="276">
        <v>1488</v>
      </c>
      <c r="O123" s="291">
        <v>4100250</v>
      </c>
      <c r="P123" s="292">
        <v>6.9444444444444448E-2</v>
      </c>
    </row>
    <row r="124" spans="1:16" ht="15">
      <c r="A124" s="254">
        <v>114</v>
      </c>
      <c r="B124" s="342" t="s">
        <v>39</v>
      </c>
      <c r="C124" s="417" t="s">
        <v>768</v>
      </c>
      <c r="D124" s="418">
        <v>44406</v>
      </c>
      <c r="E124" s="288">
        <v>376.5</v>
      </c>
      <c r="F124" s="288">
        <v>375.91666666666669</v>
      </c>
      <c r="G124" s="289">
        <v>372.58333333333337</v>
      </c>
      <c r="H124" s="289">
        <v>368.66666666666669</v>
      </c>
      <c r="I124" s="289">
        <v>365.33333333333337</v>
      </c>
      <c r="J124" s="289">
        <v>379.83333333333337</v>
      </c>
      <c r="K124" s="289">
        <v>383.16666666666674</v>
      </c>
      <c r="L124" s="289">
        <v>387.08333333333337</v>
      </c>
      <c r="M124" s="276">
        <v>379.25</v>
      </c>
      <c r="N124" s="276">
        <v>372</v>
      </c>
      <c r="O124" s="291">
        <v>2116800</v>
      </c>
      <c r="P124" s="292">
        <v>-1.4892032762472078E-2</v>
      </c>
    </row>
    <row r="125" spans="1:16" ht="15">
      <c r="A125" s="254">
        <v>115</v>
      </c>
      <c r="B125" s="342" t="s">
        <v>111</v>
      </c>
      <c r="C125" s="417" t="s">
        <v>148</v>
      </c>
      <c r="D125" s="418">
        <v>44406</v>
      </c>
      <c r="E125" s="288">
        <v>81.55</v>
      </c>
      <c r="F125" s="288">
        <v>80.899999999999991</v>
      </c>
      <c r="G125" s="289">
        <v>79.649999999999977</v>
      </c>
      <c r="H125" s="289">
        <v>77.749999999999986</v>
      </c>
      <c r="I125" s="289">
        <v>76.499999999999972</v>
      </c>
      <c r="J125" s="289">
        <v>82.799999999999983</v>
      </c>
      <c r="K125" s="289">
        <v>84.050000000000011</v>
      </c>
      <c r="L125" s="289">
        <v>85.949999999999989</v>
      </c>
      <c r="M125" s="276">
        <v>82.15</v>
      </c>
      <c r="N125" s="276">
        <v>79</v>
      </c>
      <c r="O125" s="291">
        <v>84405000</v>
      </c>
      <c r="P125" s="292">
        <v>-4.4457274826789836E-2</v>
      </c>
    </row>
    <row r="126" spans="1:16" ht="15">
      <c r="A126" s="254">
        <v>116</v>
      </c>
      <c r="B126" s="342" t="s">
        <v>39</v>
      </c>
      <c r="C126" s="417" t="s">
        <v>256</v>
      </c>
      <c r="D126" s="418">
        <v>44406</v>
      </c>
      <c r="E126" s="288">
        <v>5489.2</v>
      </c>
      <c r="F126" s="288">
        <v>5515.2833333333328</v>
      </c>
      <c r="G126" s="289">
        <v>5396.9166666666661</v>
      </c>
      <c r="H126" s="289">
        <v>5304.6333333333332</v>
      </c>
      <c r="I126" s="289">
        <v>5186.2666666666664</v>
      </c>
      <c r="J126" s="289">
        <v>5607.5666666666657</v>
      </c>
      <c r="K126" s="289">
        <v>5725.9333333333325</v>
      </c>
      <c r="L126" s="289">
        <v>5818.2166666666653</v>
      </c>
      <c r="M126" s="276">
        <v>5633.65</v>
      </c>
      <c r="N126" s="276">
        <v>5423</v>
      </c>
      <c r="O126" s="291">
        <v>1133875</v>
      </c>
      <c r="P126" s="292">
        <v>-2.6612297456808671E-2</v>
      </c>
    </row>
    <row r="127" spans="1:16" ht="15">
      <c r="A127" s="254">
        <v>117</v>
      </c>
      <c r="B127" s="342" t="s">
        <v>813</v>
      </c>
      <c r="C127" s="417" t="s">
        <v>437</v>
      </c>
      <c r="D127" s="418">
        <v>44406</v>
      </c>
      <c r="E127" s="288">
        <v>3834.7</v>
      </c>
      <c r="F127" s="288">
        <v>3814.2166666666667</v>
      </c>
      <c r="G127" s="289">
        <v>3779.8833333333332</v>
      </c>
      <c r="H127" s="289">
        <v>3725.0666666666666</v>
      </c>
      <c r="I127" s="289">
        <v>3690.7333333333331</v>
      </c>
      <c r="J127" s="289">
        <v>3869.0333333333333</v>
      </c>
      <c r="K127" s="289">
        <v>3903.3666666666663</v>
      </c>
      <c r="L127" s="289">
        <v>3958.1833333333334</v>
      </c>
      <c r="M127" s="276">
        <v>3848.55</v>
      </c>
      <c r="N127" s="276">
        <v>3759.4</v>
      </c>
      <c r="O127" s="291">
        <v>440100</v>
      </c>
      <c r="P127" s="292">
        <v>-4.0235525024533855E-2</v>
      </c>
    </row>
    <row r="128" spans="1:16" ht="15">
      <c r="A128" s="254">
        <v>118</v>
      </c>
      <c r="B128" s="342" t="s">
        <v>49</v>
      </c>
      <c r="C128" s="417" t="s">
        <v>151</v>
      </c>
      <c r="D128" s="418">
        <v>44406</v>
      </c>
      <c r="E128" s="288">
        <v>17676.75</v>
      </c>
      <c r="F128" s="288">
        <v>17697.766666666666</v>
      </c>
      <c r="G128" s="289">
        <v>17601.083333333332</v>
      </c>
      <c r="H128" s="289">
        <v>17525.416666666664</v>
      </c>
      <c r="I128" s="289">
        <v>17428.73333333333</v>
      </c>
      <c r="J128" s="289">
        <v>17773.433333333334</v>
      </c>
      <c r="K128" s="289">
        <v>17870.116666666669</v>
      </c>
      <c r="L128" s="289">
        <v>17945.783333333336</v>
      </c>
      <c r="M128" s="276">
        <v>17794.45</v>
      </c>
      <c r="N128" s="276">
        <v>17622.099999999999</v>
      </c>
      <c r="O128" s="291">
        <v>225400</v>
      </c>
      <c r="P128" s="292">
        <v>-4.1970399823282531E-3</v>
      </c>
    </row>
    <row r="129" spans="1:16" ht="15">
      <c r="A129" s="254">
        <v>119</v>
      </c>
      <c r="B129" s="342" t="s">
        <v>111</v>
      </c>
      <c r="C129" s="417" t="s">
        <v>152</v>
      </c>
      <c r="D129" s="418">
        <v>44406</v>
      </c>
      <c r="E129" s="288">
        <v>175.1</v>
      </c>
      <c r="F129" s="288">
        <v>178.11666666666667</v>
      </c>
      <c r="G129" s="289">
        <v>171.48333333333335</v>
      </c>
      <c r="H129" s="289">
        <v>167.86666666666667</v>
      </c>
      <c r="I129" s="289">
        <v>161.23333333333335</v>
      </c>
      <c r="J129" s="289">
        <v>181.73333333333335</v>
      </c>
      <c r="K129" s="289">
        <v>188.36666666666667</v>
      </c>
      <c r="L129" s="289">
        <v>191.98333333333335</v>
      </c>
      <c r="M129" s="276">
        <v>184.75</v>
      </c>
      <c r="N129" s="276">
        <v>174.5</v>
      </c>
      <c r="O129" s="291">
        <v>80728300</v>
      </c>
      <c r="P129" s="292">
        <v>0.24847166096777537</v>
      </c>
    </row>
    <row r="130" spans="1:16" ht="15">
      <c r="A130" s="254">
        <v>120</v>
      </c>
      <c r="B130" s="342" t="s">
        <v>42</v>
      </c>
      <c r="C130" s="417" t="s">
        <v>153</v>
      </c>
      <c r="D130" s="418">
        <v>44406</v>
      </c>
      <c r="E130" s="288">
        <v>118.15</v>
      </c>
      <c r="F130" s="288">
        <v>117.89999999999999</v>
      </c>
      <c r="G130" s="289">
        <v>117.19999999999999</v>
      </c>
      <c r="H130" s="289">
        <v>116.25</v>
      </c>
      <c r="I130" s="289">
        <v>115.55</v>
      </c>
      <c r="J130" s="289">
        <v>118.84999999999998</v>
      </c>
      <c r="K130" s="289">
        <v>119.55</v>
      </c>
      <c r="L130" s="289">
        <v>120.49999999999997</v>
      </c>
      <c r="M130" s="276">
        <v>118.6</v>
      </c>
      <c r="N130" s="276">
        <v>116.95</v>
      </c>
      <c r="O130" s="291">
        <v>44944500</v>
      </c>
      <c r="P130" s="292">
        <v>-6.4982805644491881E-2</v>
      </c>
    </row>
    <row r="131" spans="1:16" ht="15">
      <c r="A131" s="254">
        <v>121</v>
      </c>
      <c r="B131" s="342" t="s">
        <v>72</v>
      </c>
      <c r="C131" s="417" t="s">
        <v>155</v>
      </c>
      <c r="D131" s="418">
        <v>44406</v>
      </c>
      <c r="E131" s="288">
        <v>121.2</v>
      </c>
      <c r="F131" s="288">
        <v>120.66666666666667</v>
      </c>
      <c r="G131" s="289">
        <v>119.73333333333335</v>
      </c>
      <c r="H131" s="289">
        <v>118.26666666666668</v>
      </c>
      <c r="I131" s="289">
        <v>117.33333333333336</v>
      </c>
      <c r="J131" s="289">
        <v>122.13333333333334</v>
      </c>
      <c r="K131" s="289">
        <v>123.06666666666665</v>
      </c>
      <c r="L131" s="289">
        <v>124.53333333333333</v>
      </c>
      <c r="M131" s="276">
        <v>121.6</v>
      </c>
      <c r="N131" s="276">
        <v>119.2</v>
      </c>
      <c r="O131" s="291">
        <v>69592600</v>
      </c>
      <c r="P131" s="292">
        <v>-2.2178946229579142E-2</v>
      </c>
    </row>
    <row r="132" spans="1:16" ht="15">
      <c r="A132" s="254">
        <v>122</v>
      </c>
      <c r="B132" s="342" t="s">
        <v>78</v>
      </c>
      <c r="C132" s="417" t="s">
        <v>156</v>
      </c>
      <c r="D132" s="418">
        <v>44406</v>
      </c>
      <c r="E132" s="288">
        <v>30320.05</v>
      </c>
      <c r="F132" s="288">
        <v>30188.2</v>
      </c>
      <c r="G132" s="289">
        <v>29976.400000000001</v>
      </c>
      <c r="H132" s="289">
        <v>29632.75</v>
      </c>
      <c r="I132" s="289">
        <v>29420.95</v>
      </c>
      <c r="J132" s="289">
        <v>30531.850000000002</v>
      </c>
      <c r="K132" s="289">
        <v>30743.649999999998</v>
      </c>
      <c r="L132" s="289">
        <v>31087.300000000003</v>
      </c>
      <c r="M132" s="276">
        <v>30400</v>
      </c>
      <c r="N132" s="276">
        <v>29844.55</v>
      </c>
      <c r="O132" s="291">
        <v>68190</v>
      </c>
      <c r="P132" s="292">
        <v>2.0655590480466997E-2</v>
      </c>
    </row>
    <row r="133" spans="1:16" ht="15">
      <c r="A133" s="254">
        <v>123</v>
      </c>
      <c r="B133" s="357" t="s">
        <v>51</v>
      </c>
      <c r="C133" s="417" t="s">
        <v>157</v>
      </c>
      <c r="D133" s="418">
        <v>44406</v>
      </c>
      <c r="E133" s="288">
        <v>2389.9499999999998</v>
      </c>
      <c r="F133" s="288">
        <v>2401.3666666666663</v>
      </c>
      <c r="G133" s="289">
        <v>2373.1333333333328</v>
      </c>
      <c r="H133" s="289">
        <v>2356.3166666666666</v>
      </c>
      <c r="I133" s="289">
        <v>2328.083333333333</v>
      </c>
      <c r="J133" s="289">
        <v>2418.1833333333325</v>
      </c>
      <c r="K133" s="289">
        <v>2446.4166666666661</v>
      </c>
      <c r="L133" s="289">
        <v>2463.2333333333322</v>
      </c>
      <c r="M133" s="276">
        <v>2429.6</v>
      </c>
      <c r="N133" s="276">
        <v>2384.5500000000002</v>
      </c>
      <c r="O133" s="291">
        <v>3257925</v>
      </c>
      <c r="P133" s="292">
        <v>2.4206795193222098E-2</v>
      </c>
    </row>
    <row r="134" spans="1:16" ht="15">
      <c r="A134" s="254">
        <v>124</v>
      </c>
      <c r="B134" s="342" t="s">
        <v>72</v>
      </c>
      <c r="C134" s="417" t="s">
        <v>158</v>
      </c>
      <c r="D134" s="418">
        <v>44406</v>
      </c>
      <c r="E134" s="288">
        <v>225.2</v>
      </c>
      <c r="F134" s="288">
        <v>225.18333333333331</v>
      </c>
      <c r="G134" s="289">
        <v>224.21666666666661</v>
      </c>
      <c r="H134" s="289">
        <v>223.23333333333329</v>
      </c>
      <c r="I134" s="289">
        <v>222.26666666666659</v>
      </c>
      <c r="J134" s="289">
        <v>226.16666666666663</v>
      </c>
      <c r="K134" s="289">
        <v>227.13333333333333</v>
      </c>
      <c r="L134" s="289">
        <v>228.11666666666665</v>
      </c>
      <c r="M134" s="276">
        <v>226.15</v>
      </c>
      <c r="N134" s="276">
        <v>224.2</v>
      </c>
      <c r="O134" s="291">
        <v>24795000</v>
      </c>
      <c r="P134" s="292">
        <v>-6.610576923076923E-3</v>
      </c>
    </row>
    <row r="135" spans="1:16" ht="15">
      <c r="A135" s="254">
        <v>125</v>
      </c>
      <c r="B135" s="342" t="s">
        <v>56</v>
      </c>
      <c r="C135" s="417" t="s">
        <v>159</v>
      </c>
      <c r="D135" s="418">
        <v>44406</v>
      </c>
      <c r="E135" s="288">
        <v>123.85</v>
      </c>
      <c r="F135" s="288">
        <v>123.14999999999999</v>
      </c>
      <c r="G135" s="289">
        <v>122.19999999999999</v>
      </c>
      <c r="H135" s="289">
        <v>120.55</v>
      </c>
      <c r="I135" s="289">
        <v>119.6</v>
      </c>
      <c r="J135" s="289">
        <v>124.79999999999998</v>
      </c>
      <c r="K135" s="289">
        <v>125.75</v>
      </c>
      <c r="L135" s="289">
        <v>127.39999999999998</v>
      </c>
      <c r="M135" s="276">
        <v>124.1</v>
      </c>
      <c r="N135" s="276">
        <v>121.5</v>
      </c>
      <c r="O135" s="291">
        <v>44906600</v>
      </c>
      <c r="P135" s="292">
        <v>-3.4395413944807357E-2</v>
      </c>
    </row>
    <row r="136" spans="1:16" ht="15">
      <c r="A136" s="254">
        <v>126</v>
      </c>
      <c r="B136" s="342" t="s">
        <v>51</v>
      </c>
      <c r="C136" s="417" t="s">
        <v>269</v>
      </c>
      <c r="D136" s="418">
        <v>44406</v>
      </c>
      <c r="E136" s="288">
        <v>5736.1</v>
      </c>
      <c r="F136" s="288">
        <v>5750.9666666666672</v>
      </c>
      <c r="G136" s="289">
        <v>5701.9333333333343</v>
      </c>
      <c r="H136" s="289">
        <v>5667.7666666666673</v>
      </c>
      <c r="I136" s="289">
        <v>5618.7333333333345</v>
      </c>
      <c r="J136" s="289">
        <v>5785.1333333333341</v>
      </c>
      <c r="K136" s="289">
        <v>5834.166666666667</v>
      </c>
      <c r="L136" s="289">
        <v>5868.3333333333339</v>
      </c>
      <c r="M136" s="276">
        <v>5800</v>
      </c>
      <c r="N136" s="276">
        <v>5716.8</v>
      </c>
      <c r="O136" s="291">
        <v>371750</v>
      </c>
      <c r="P136" s="292">
        <v>-1.0077258985555929E-3</v>
      </c>
    </row>
    <row r="137" spans="1:16" ht="15">
      <c r="A137" s="254">
        <v>127</v>
      </c>
      <c r="B137" s="342" t="s">
        <v>49</v>
      </c>
      <c r="C137" s="417" t="s">
        <v>160</v>
      </c>
      <c r="D137" s="418">
        <v>44406</v>
      </c>
      <c r="E137" s="288">
        <v>2263.9499999999998</v>
      </c>
      <c r="F137" s="288">
        <v>2241.9</v>
      </c>
      <c r="G137" s="289">
        <v>2203.8000000000002</v>
      </c>
      <c r="H137" s="289">
        <v>2143.65</v>
      </c>
      <c r="I137" s="289">
        <v>2105.5500000000002</v>
      </c>
      <c r="J137" s="289">
        <v>2302.0500000000002</v>
      </c>
      <c r="K137" s="289">
        <v>2340.1499999999996</v>
      </c>
      <c r="L137" s="289">
        <v>2400.3000000000002</v>
      </c>
      <c r="M137" s="276">
        <v>2280</v>
      </c>
      <c r="N137" s="276">
        <v>2181.75</v>
      </c>
      <c r="O137" s="291">
        <v>2117500</v>
      </c>
      <c r="P137" s="292">
        <v>8.1736909323116225E-2</v>
      </c>
    </row>
    <row r="138" spans="1:16" ht="15">
      <c r="A138" s="254">
        <v>128</v>
      </c>
      <c r="B138" s="342" t="s">
        <v>813</v>
      </c>
      <c r="C138" s="417" t="s">
        <v>267</v>
      </c>
      <c r="D138" s="418">
        <v>44406</v>
      </c>
      <c r="E138" s="288">
        <v>3021.3</v>
      </c>
      <c r="F138" s="288">
        <v>3015.2333333333336</v>
      </c>
      <c r="G138" s="289">
        <v>2988.5666666666671</v>
      </c>
      <c r="H138" s="289">
        <v>2955.8333333333335</v>
      </c>
      <c r="I138" s="289">
        <v>2929.166666666667</v>
      </c>
      <c r="J138" s="289">
        <v>3047.9666666666672</v>
      </c>
      <c r="K138" s="289">
        <v>3074.6333333333332</v>
      </c>
      <c r="L138" s="289">
        <v>3107.3666666666672</v>
      </c>
      <c r="M138" s="276">
        <v>3041.9</v>
      </c>
      <c r="N138" s="276">
        <v>2982.5</v>
      </c>
      <c r="O138" s="291">
        <v>785250</v>
      </c>
      <c r="P138" s="292">
        <v>-1.8437499999999999E-2</v>
      </c>
    </row>
    <row r="139" spans="1:16" ht="15">
      <c r="A139" s="254">
        <v>129</v>
      </c>
      <c r="B139" s="342" t="s">
        <v>53</v>
      </c>
      <c r="C139" s="417" t="s">
        <v>161</v>
      </c>
      <c r="D139" s="418">
        <v>44406</v>
      </c>
      <c r="E139" s="288">
        <v>42.45</v>
      </c>
      <c r="F139" s="288">
        <v>42.383333333333333</v>
      </c>
      <c r="G139" s="289">
        <v>42.116666666666667</v>
      </c>
      <c r="H139" s="289">
        <v>41.783333333333331</v>
      </c>
      <c r="I139" s="289">
        <v>41.516666666666666</v>
      </c>
      <c r="J139" s="289">
        <v>42.716666666666669</v>
      </c>
      <c r="K139" s="289">
        <v>42.983333333333334</v>
      </c>
      <c r="L139" s="289">
        <v>43.31666666666667</v>
      </c>
      <c r="M139" s="276">
        <v>42.65</v>
      </c>
      <c r="N139" s="276">
        <v>42.05</v>
      </c>
      <c r="O139" s="291">
        <v>354624000</v>
      </c>
      <c r="P139" s="292">
        <v>-1.8336433696518734E-2</v>
      </c>
    </row>
    <row r="140" spans="1:16" ht="15">
      <c r="A140" s="254">
        <v>130</v>
      </c>
      <c r="B140" s="342" t="s">
        <v>42</v>
      </c>
      <c r="C140" s="417" t="s">
        <v>162</v>
      </c>
      <c r="D140" s="418">
        <v>44406</v>
      </c>
      <c r="E140" s="288">
        <v>231</v>
      </c>
      <c r="F140" s="288">
        <v>230.26666666666665</v>
      </c>
      <c r="G140" s="289">
        <v>229.1333333333333</v>
      </c>
      <c r="H140" s="289">
        <v>227.26666666666665</v>
      </c>
      <c r="I140" s="289">
        <v>226.1333333333333</v>
      </c>
      <c r="J140" s="289">
        <v>232.1333333333333</v>
      </c>
      <c r="K140" s="289">
        <v>233.26666666666662</v>
      </c>
      <c r="L140" s="289">
        <v>235.1333333333333</v>
      </c>
      <c r="M140" s="276">
        <v>231.4</v>
      </c>
      <c r="N140" s="276">
        <v>228.4</v>
      </c>
      <c r="O140" s="291">
        <v>22440000</v>
      </c>
      <c r="P140" s="292">
        <v>-8.6587736349178299E-3</v>
      </c>
    </row>
    <row r="141" spans="1:16" ht="15">
      <c r="A141" s="254">
        <v>131</v>
      </c>
      <c r="B141" s="342" t="s">
        <v>88</v>
      </c>
      <c r="C141" s="417" t="s">
        <v>163</v>
      </c>
      <c r="D141" s="418">
        <v>44406</v>
      </c>
      <c r="E141" s="288">
        <v>1364.25</v>
      </c>
      <c r="F141" s="288">
        <v>1359.5166666666667</v>
      </c>
      <c r="G141" s="289">
        <v>1349.5833333333333</v>
      </c>
      <c r="H141" s="289">
        <v>1334.9166666666665</v>
      </c>
      <c r="I141" s="289">
        <v>1324.9833333333331</v>
      </c>
      <c r="J141" s="289">
        <v>1374.1833333333334</v>
      </c>
      <c r="K141" s="289">
        <v>1384.1166666666668</v>
      </c>
      <c r="L141" s="289">
        <v>1398.7833333333335</v>
      </c>
      <c r="M141" s="276">
        <v>1369.45</v>
      </c>
      <c r="N141" s="276">
        <v>1344.85</v>
      </c>
      <c r="O141" s="291">
        <v>1418395</v>
      </c>
      <c r="P141" s="292">
        <v>2.4397413286302176E-2</v>
      </c>
    </row>
    <row r="142" spans="1:16" ht="15">
      <c r="A142" s="254">
        <v>132</v>
      </c>
      <c r="B142" s="342" t="s">
        <v>37</v>
      </c>
      <c r="C142" s="417" t="s">
        <v>164</v>
      </c>
      <c r="D142" s="418">
        <v>44406</v>
      </c>
      <c r="E142" s="288">
        <v>1036.95</v>
      </c>
      <c r="F142" s="288">
        <v>1030.1833333333334</v>
      </c>
      <c r="G142" s="289">
        <v>1019.1666666666667</v>
      </c>
      <c r="H142" s="289">
        <v>1001.3833333333333</v>
      </c>
      <c r="I142" s="289">
        <v>990.36666666666667</v>
      </c>
      <c r="J142" s="289">
        <v>1047.9666666666667</v>
      </c>
      <c r="K142" s="289">
        <v>1058.9833333333331</v>
      </c>
      <c r="L142" s="289">
        <v>1076.7666666666669</v>
      </c>
      <c r="M142" s="276">
        <v>1041.2</v>
      </c>
      <c r="N142" s="276">
        <v>1012.4</v>
      </c>
      <c r="O142" s="291">
        <v>1745900</v>
      </c>
      <c r="P142" s="292">
        <v>6.369426751592357E-3</v>
      </c>
    </row>
    <row r="143" spans="1:16" ht="15">
      <c r="A143" s="254">
        <v>133</v>
      </c>
      <c r="B143" s="342" t="s">
        <v>53</v>
      </c>
      <c r="C143" s="417" t="s">
        <v>165</v>
      </c>
      <c r="D143" s="418">
        <v>44406</v>
      </c>
      <c r="E143" s="288">
        <v>215</v>
      </c>
      <c r="F143" s="288">
        <v>214.23333333333335</v>
      </c>
      <c r="G143" s="289">
        <v>213.16666666666669</v>
      </c>
      <c r="H143" s="289">
        <v>211.33333333333334</v>
      </c>
      <c r="I143" s="289">
        <v>210.26666666666668</v>
      </c>
      <c r="J143" s="289">
        <v>216.06666666666669</v>
      </c>
      <c r="K143" s="289">
        <v>217.13333333333335</v>
      </c>
      <c r="L143" s="289">
        <v>218.9666666666667</v>
      </c>
      <c r="M143" s="276">
        <v>215.3</v>
      </c>
      <c r="N143" s="276">
        <v>212.4</v>
      </c>
      <c r="O143" s="291">
        <v>23333400</v>
      </c>
      <c r="P143" s="292">
        <v>4.3689926351267007E-3</v>
      </c>
    </row>
    <row r="144" spans="1:16" ht="15">
      <c r="A144" s="254">
        <v>134</v>
      </c>
      <c r="B144" s="342" t="s">
        <v>42</v>
      </c>
      <c r="C144" s="417" t="s">
        <v>166</v>
      </c>
      <c r="D144" s="418">
        <v>44406</v>
      </c>
      <c r="E144" s="288">
        <v>146.55000000000001</v>
      </c>
      <c r="F144" s="288">
        <v>146.06666666666669</v>
      </c>
      <c r="G144" s="289">
        <v>145.33333333333337</v>
      </c>
      <c r="H144" s="289">
        <v>144.11666666666667</v>
      </c>
      <c r="I144" s="289">
        <v>143.38333333333335</v>
      </c>
      <c r="J144" s="289">
        <v>147.28333333333339</v>
      </c>
      <c r="K144" s="289">
        <v>148.01666666666668</v>
      </c>
      <c r="L144" s="289">
        <v>149.23333333333341</v>
      </c>
      <c r="M144" s="276">
        <v>146.80000000000001</v>
      </c>
      <c r="N144" s="276">
        <v>144.85</v>
      </c>
      <c r="O144" s="291">
        <v>24180000</v>
      </c>
      <c r="P144" s="292">
        <v>-8.1220772827959638E-3</v>
      </c>
    </row>
    <row r="145" spans="1:16" ht="15">
      <c r="A145" s="254">
        <v>135</v>
      </c>
      <c r="B145" s="342" t="s">
        <v>72</v>
      </c>
      <c r="C145" s="417" t="s">
        <v>167</v>
      </c>
      <c r="D145" s="418">
        <v>44406</v>
      </c>
      <c r="E145" s="288">
        <v>2155.85</v>
      </c>
      <c r="F145" s="288">
        <v>2150.4</v>
      </c>
      <c r="G145" s="289">
        <v>2141.8000000000002</v>
      </c>
      <c r="H145" s="289">
        <v>2127.75</v>
      </c>
      <c r="I145" s="289">
        <v>2119.15</v>
      </c>
      <c r="J145" s="289">
        <v>2164.4500000000003</v>
      </c>
      <c r="K145" s="289">
        <v>2173.0499999999997</v>
      </c>
      <c r="L145" s="289">
        <v>2187.1000000000004</v>
      </c>
      <c r="M145" s="276">
        <v>2159</v>
      </c>
      <c r="N145" s="276">
        <v>2136.35</v>
      </c>
      <c r="O145" s="291">
        <v>42588000</v>
      </c>
      <c r="P145" s="292">
        <v>-3.7374410903789429E-2</v>
      </c>
    </row>
    <row r="146" spans="1:16" ht="15">
      <c r="A146" s="254">
        <v>136</v>
      </c>
      <c r="B146" s="342" t="s">
        <v>111</v>
      </c>
      <c r="C146" s="417" t="s">
        <v>168</v>
      </c>
      <c r="D146" s="418">
        <v>44406</v>
      </c>
      <c r="E146" s="288">
        <v>126.1</v>
      </c>
      <c r="F146" s="288">
        <v>125.8</v>
      </c>
      <c r="G146" s="289">
        <v>124.14999999999999</v>
      </c>
      <c r="H146" s="289">
        <v>122.19999999999999</v>
      </c>
      <c r="I146" s="289">
        <v>120.54999999999998</v>
      </c>
      <c r="J146" s="289">
        <v>127.75</v>
      </c>
      <c r="K146" s="289">
        <v>129.4</v>
      </c>
      <c r="L146" s="289">
        <v>131.35000000000002</v>
      </c>
      <c r="M146" s="276">
        <v>127.45</v>
      </c>
      <c r="N146" s="276">
        <v>123.85</v>
      </c>
      <c r="O146" s="291">
        <v>181526000</v>
      </c>
      <c r="P146" s="292">
        <v>1.3525698827772768E-2</v>
      </c>
    </row>
    <row r="147" spans="1:16" ht="15">
      <c r="A147" s="254">
        <v>137</v>
      </c>
      <c r="B147" s="342" t="s">
        <v>56</v>
      </c>
      <c r="C147" s="417" t="s">
        <v>274</v>
      </c>
      <c r="D147" s="418">
        <v>44406</v>
      </c>
      <c r="E147" s="288">
        <v>1013.25</v>
      </c>
      <c r="F147" s="288">
        <v>1013.9833333333332</v>
      </c>
      <c r="G147" s="289">
        <v>1009.1666666666665</v>
      </c>
      <c r="H147" s="289">
        <v>1005.0833333333333</v>
      </c>
      <c r="I147" s="289">
        <v>1000.2666666666665</v>
      </c>
      <c r="J147" s="289">
        <v>1018.0666666666665</v>
      </c>
      <c r="K147" s="289">
        <v>1022.8833333333333</v>
      </c>
      <c r="L147" s="289">
        <v>1026.9666666666665</v>
      </c>
      <c r="M147" s="276">
        <v>1018.8</v>
      </c>
      <c r="N147" s="276">
        <v>1009.9</v>
      </c>
      <c r="O147" s="291">
        <v>5504250</v>
      </c>
      <c r="P147" s="292">
        <v>-1.1848660293523629E-2</v>
      </c>
    </row>
    <row r="148" spans="1:16" ht="15">
      <c r="A148" s="254">
        <v>138</v>
      </c>
      <c r="B148" s="342" t="s">
        <v>53</v>
      </c>
      <c r="C148" s="417" t="s">
        <v>169</v>
      </c>
      <c r="D148" s="418">
        <v>44406</v>
      </c>
      <c r="E148" s="288">
        <v>434.85</v>
      </c>
      <c r="F148" s="288">
        <v>432.26666666666665</v>
      </c>
      <c r="G148" s="289">
        <v>427.83333333333331</v>
      </c>
      <c r="H148" s="289">
        <v>420.81666666666666</v>
      </c>
      <c r="I148" s="289">
        <v>416.38333333333333</v>
      </c>
      <c r="J148" s="289">
        <v>439.2833333333333</v>
      </c>
      <c r="K148" s="289">
        <v>443.7166666666667</v>
      </c>
      <c r="L148" s="289">
        <v>450.73333333333329</v>
      </c>
      <c r="M148" s="276">
        <v>436.7</v>
      </c>
      <c r="N148" s="276">
        <v>425.25</v>
      </c>
      <c r="O148" s="291">
        <v>85348500</v>
      </c>
      <c r="P148" s="292">
        <v>4.4420785990932285E-2</v>
      </c>
    </row>
    <row r="149" spans="1:16" ht="15">
      <c r="A149" s="254">
        <v>139</v>
      </c>
      <c r="B149" s="342" t="s">
        <v>37</v>
      </c>
      <c r="C149" s="417" t="s">
        <v>170</v>
      </c>
      <c r="D149" s="418">
        <v>44406</v>
      </c>
      <c r="E149" s="288">
        <v>27100.2</v>
      </c>
      <c r="F149" s="288">
        <v>27162.133333333331</v>
      </c>
      <c r="G149" s="289">
        <v>26969.266666666663</v>
      </c>
      <c r="H149" s="289">
        <v>26838.333333333332</v>
      </c>
      <c r="I149" s="289">
        <v>26645.466666666664</v>
      </c>
      <c r="J149" s="289">
        <v>27293.066666666662</v>
      </c>
      <c r="K149" s="289">
        <v>27485.933333333331</v>
      </c>
      <c r="L149" s="289">
        <v>27616.866666666661</v>
      </c>
      <c r="M149" s="276">
        <v>27355</v>
      </c>
      <c r="N149" s="276">
        <v>27031.200000000001</v>
      </c>
      <c r="O149" s="291">
        <v>155200</v>
      </c>
      <c r="P149" s="292">
        <v>4.2135303004868223E-2</v>
      </c>
    </row>
    <row r="150" spans="1:16" ht="15">
      <c r="A150" s="254">
        <v>140</v>
      </c>
      <c r="B150" s="342" t="s">
        <v>63</v>
      </c>
      <c r="C150" s="417" t="s">
        <v>171</v>
      </c>
      <c r="D150" s="418">
        <v>44406</v>
      </c>
      <c r="E150" s="288">
        <v>2039.25</v>
      </c>
      <c r="F150" s="288">
        <v>2043.3166666666666</v>
      </c>
      <c r="G150" s="289">
        <v>2028.6833333333334</v>
      </c>
      <c r="H150" s="289">
        <v>2018.1166666666668</v>
      </c>
      <c r="I150" s="289">
        <v>2003.4833333333336</v>
      </c>
      <c r="J150" s="289">
        <v>2053.8833333333332</v>
      </c>
      <c r="K150" s="289">
        <v>2068.5166666666664</v>
      </c>
      <c r="L150" s="289">
        <v>2079.083333333333</v>
      </c>
      <c r="M150" s="276">
        <v>2057.9499999999998</v>
      </c>
      <c r="N150" s="276">
        <v>2032.75</v>
      </c>
      <c r="O150" s="291">
        <v>1190200</v>
      </c>
      <c r="P150" s="292">
        <v>5.1761846901579589E-2</v>
      </c>
    </row>
    <row r="151" spans="1:16" ht="15">
      <c r="A151" s="254">
        <v>141</v>
      </c>
      <c r="B151" s="342" t="s">
        <v>78</v>
      </c>
      <c r="C151" s="417" t="s">
        <v>172</v>
      </c>
      <c r="D151" s="418">
        <v>44406</v>
      </c>
      <c r="E151" s="288">
        <v>7530.7</v>
      </c>
      <c r="F151" s="288">
        <v>7516.8499999999995</v>
      </c>
      <c r="G151" s="289">
        <v>7463.8499999999985</v>
      </c>
      <c r="H151" s="289">
        <v>7396.9999999999991</v>
      </c>
      <c r="I151" s="289">
        <v>7343.9999999999982</v>
      </c>
      <c r="J151" s="289">
        <v>7583.6999999999989</v>
      </c>
      <c r="K151" s="289">
        <v>7636.7000000000007</v>
      </c>
      <c r="L151" s="289">
        <v>7703.5499999999993</v>
      </c>
      <c r="M151" s="276">
        <v>7569.85</v>
      </c>
      <c r="N151" s="276">
        <v>7450</v>
      </c>
      <c r="O151" s="291">
        <v>359125</v>
      </c>
      <c r="P151" s="292">
        <v>1.5553199010250972E-2</v>
      </c>
    </row>
    <row r="152" spans="1:16" ht="15">
      <c r="A152" s="254">
        <v>142</v>
      </c>
      <c r="B152" s="342" t="s">
        <v>56</v>
      </c>
      <c r="C152" s="417" t="s">
        <v>173</v>
      </c>
      <c r="D152" s="418">
        <v>44406</v>
      </c>
      <c r="E152" s="288">
        <v>1379.65</v>
      </c>
      <c r="F152" s="288">
        <v>1376.5</v>
      </c>
      <c r="G152" s="289">
        <v>1369.8</v>
      </c>
      <c r="H152" s="289">
        <v>1359.95</v>
      </c>
      <c r="I152" s="289">
        <v>1353.25</v>
      </c>
      <c r="J152" s="289">
        <v>1386.35</v>
      </c>
      <c r="K152" s="289">
        <v>1393.0499999999997</v>
      </c>
      <c r="L152" s="289">
        <v>1402.8999999999999</v>
      </c>
      <c r="M152" s="276">
        <v>1383.2</v>
      </c>
      <c r="N152" s="276">
        <v>1366.65</v>
      </c>
      <c r="O152" s="291">
        <v>4343600</v>
      </c>
      <c r="P152" s="292">
        <v>-8.0387320727139857E-3</v>
      </c>
    </row>
    <row r="153" spans="1:16" ht="15">
      <c r="A153" s="254">
        <v>143</v>
      </c>
      <c r="B153" s="342" t="s">
        <v>51</v>
      </c>
      <c r="C153" s="417" t="s">
        <v>175</v>
      </c>
      <c r="D153" s="418">
        <v>44406</v>
      </c>
      <c r="E153" s="288">
        <v>683.85</v>
      </c>
      <c r="F153" s="288">
        <v>684.16666666666663</v>
      </c>
      <c r="G153" s="289">
        <v>681.48333333333323</v>
      </c>
      <c r="H153" s="289">
        <v>679.11666666666656</v>
      </c>
      <c r="I153" s="289">
        <v>676.43333333333317</v>
      </c>
      <c r="J153" s="289">
        <v>686.5333333333333</v>
      </c>
      <c r="K153" s="289">
        <v>689.2166666666667</v>
      </c>
      <c r="L153" s="289">
        <v>691.58333333333337</v>
      </c>
      <c r="M153" s="276">
        <v>686.85</v>
      </c>
      <c r="N153" s="276">
        <v>681.8</v>
      </c>
      <c r="O153" s="291">
        <v>36002400</v>
      </c>
      <c r="P153" s="292">
        <v>-4.2207163601161663E-3</v>
      </c>
    </row>
    <row r="154" spans="1:16" ht="15">
      <c r="A154" s="254">
        <v>144</v>
      </c>
      <c r="B154" s="342" t="s">
        <v>88</v>
      </c>
      <c r="C154" s="417" t="s">
        <v>176</v>
      </c>
      <c r="D154" s="418">
        <v>44406</v>
      </c>
      <c r="E154" s="288">
        <v>529</v>
      </c>
      <c r="F154" s="288">
        <v>531.0333333333333</v>
      </c>
      <c r="G154" s="289">
        <v>525.31666666666661</v>
      </c>
      <c r="H154" s="289">
        <v>521.63333333333333</v>
      </c>
      <c r="I154" s="289">
        <v>515.91666666666663</v>
      </c>
      <c r="J154" s="289">
        <v>534.71666666666658</v>
      </c>
      <c r="K154" s="289">
        <v>540.43333333333328</v>
      </c>
      <c r="L154" s="289">
        <v>544.11666666666656</v>
      </c>
      <c r="M154" s="276">
        <v>536.75</v>
      </c>
      <c r="N154" s="276">
        <v>527.35</v>
      </c>
      <c r="O154" s="291">
        <v>12736500</v>
      </c>
      <c r="P154" s="292">
        <v>1.0472450315363561E-2</v>
      </c>
    </row>
    <row r="155" spans="1:16" ht="15">
      <c r="A155" s="254">
        <v>145</v>
      </c>
      <c r="B155" s="342" t="s">
        <v>813</v>
      </c>
      <c r="C155" s="417" t="s">
        <v>177</v>
      </c>
      <c r="D155" s="418">
        <v>44406</v>
      </c>
      <c r="E155" s="288">
        <v>775.25</v>
      </c>
      <c r="F155" s="288">
        <v>774.01666666666677</v>
      </c>
      <c r="G155" s="289">
        <v>765.08333333333348</v>
      </c>
      <c r="H155" s="289">
        <v>754.91666666666674</v>
      </c>
      <c r="I155" s="289">
        <v>745.98333333333346</v>
      </c>
      <c r="J155" s="289">
        <v>784.18333333333351</v>
      </c>
      <c r="K155" s="289">
        <v>793.11666666666667</v>
      </c>
      <c r="L155" s="289">
        <v>803.28333333333353</v>
      </c>
      <c r="M155" s="276">
        <v>782.95</v>
      </c>
      <c r="N155" s="276">
        <v>763.85</v>
      </c>
      <c r="O155" s="291">
        <v>9074000</v>
      </c>
      <c r="P155" s="292">
        <v>7.886260135510385E-3</v>
      </c>
    </row>
    <row r="156" spans="1:16" ht="15">
      <c r="A156" s="254">
        <v>146</v>
      </c>
      <c r="B156" s="342" t="s">
        <v>49</v>
      </c>
      <c r="C156" s="417" t="s">
        <v>782</v>
      </c>
      <c r="D156" s="418">
        <v>44406</v>
      </c>
      <c r="E156" s="288">
        <v>769.05</v>
      </c>
      <c r="F156" s="288">
        <v>769.51666666666654</v>
      </c>
      <c r="G156" s="289">
        <v>765.6333333333331</v>
      </c>
      <c r="H156" s="289">
        <v>762.21666666666658</v>
      </c>
      <c r="I156" s="289">
        <v>758.33333333333314</v>
      </c>
      <c r="J156" s="289">
        <v>772.93333333333305</v>
      </c>
      <c r="K156" s="289">
        <v>776.81666666666649</v>
      </c>
      <c r="L156" s="289">
        <v>780.23333333333301</v>
      </c>
      <c r="M156" s="276">
        <v>773.4</v>
      </c>
      <c r="N156" s="276">
        <v>766.1</v>
      </c>
      <c r="O156" s="291">
        <v>6794550</v>
      </c>
      <c r="P156" s="292">
        <v>-1.2168792934249264E-2</v>
      </c>
    </row>
    <row r="157" spans="1:16" ht="15">
      <c r="A157" s="254">
        <v>147</v>
      </c>
      <c r="B157" s="342" t="s">
        <v>43</v>
      </c>
      <c r="C157" s="417" t="s">
        <v>179</v>
      </c>
      <c r="D157" s="418">
        <v>44406</v>
      </c>
      <c r="E157" s="288">
        <v>346.9</v>
      </c>
      <c r="F157" s="288">
        <v>347.56666666666661</v>
      </c>
      <c r="G157" s="289">
        <v>343.98333333333323</v>
      </c>
      <c r="H157" s="289">
        <v>341.06666666666661</v>
      </c>
      <c r="I157" s="289">
        <v>337.48333333333323</v>
      </c>
      <c r="J157" s="289">
        <v>350.48333333333323</v>
      </c>
      <c r="K157" s="289">
        <v>354.06666666666661</v>
      </c>
      <c r="L157" s="289">
        <v>356.98333333333323</v>
      </c>
      <c r="M157" s="276">
        <v>351.15</v>
      </c>
      <c r="N157" s="276">
        <v>344.65</v>
      </c>
      <c r="O157" s="291">
        <v>91952400</v>
      </c>
      <c r="P157" s="292">
        <v>9.2592592592592587E-3</v>
      </c>
    </row>
    <row r="158" spans="1:16" ht="15">
      <c r="A158" s="254">
        <v>148</v>
      </c>
      <c r="B158" s="342" t="s">
        <v>42</v>
      </c>
      <c r="C158" s="417" t="s">
        <v>181</v>
      </c>
      <c r="D158" s="418">
        <v>44406</v>
      </c>
      <c r="E158" s="288">
        <v>126.5</v>
      </c>
      <c r="F158" s="288">
        <v>125.48333333333333</v>
      </c>
      <c r="G158" s="289">
        <v>123.36666666666667</v>
      </c>
      <c r="H158" s="289">
        <v>120.23333333333333</v>
      </c>
      <c r="I158" s="289">
        <v>118.11666666666667</v>
      </c>
      <c r="J158" s="289">
        <v>128.61666666666667</v>
      </c>
      <c r="K158" s="289">
        <v>130.73333333333332</v>
      </c>
      <c r="L158" s="289">
        <v>133.86666666666667</v>
      </c>
      <c r="M158" s="276">
        <v>127.6</v>
      </c>
      <c r="N158" s="276">
        <v>122.35</v>
      </c>
      <c r="O158" s="291">
        <v>134892000</v>
      </c>
      <c r="P158" s="292">
        <v>3.2632160249008485E-3</v>
      </c>
    </row>
    <row r="159" spans="1:16" ht="15">
      <c r="A159" s="254">
        <v>149</v>
      </c>
      <c r="B159" s="342" t="s">
        <v>111</v>
      </c>
      <c r="C159" s="417" t="s">
        <v>182</v>
      </c>
      <c r="D159" s="418">
        <v>44406</v>
      </c>
      <c r="E159" s="288">
        <v>1163.2</v>
      </c>
      <c r="F159" s="288">
        <v>1156.95</v>
      </c>
      <c r="G159" s="289">
        <v>1146.5</v>
      </c>
      <c r="H159" s="289">
        <v>1129.8</v>
      </c>
      <c r="I159" s="289">
        <v>1119.3499999999999</v>
      </c>
      <c r="J159" s="289">
        <v>1173.6500000000001</v>
      </c>
      <c r="K159" s="289">
        <v>1184.1000000000004</v>
      </c>
      <c r="L159" s="289">
        <v>1200.8000000000002</v>
      </c>
      <c r="M159" s="276">
        <v>1167.4000000000001</v>
      </c>
      <c r="N159" s="276">
        <v>1140.25</v>
      </c>
      <c r="O159" s="291">
        <v>46223850</v>
      </c>
      <c r="P159" s="292">
        <v>-5.1406827412096151E-3</v>
      </c>
    </row>
    <row r="160" spans="1:16" ht="15">
      <c r="A160" s="254">
        <v>150</v>
      </c>
      <c r="B160" s="342" t="s">
        <v>106</v>
      </c>
      <c r="C160" s="417" t="s">
        <v>183</v>
      </c>
      <c r="D160" s="418">
        <v>44406</v>
      </c>
      <c r="E160" s="288">
        <v>3329.8</v>
      </c>
      <c r="F160" s="288">
        <v>3334.7833333333333</v>
      </c>
      <c r="G160" s="289">
        <v>3298.3666666666668</v>
      </c>
      <c r="H160" s="289">
        <v>3266.9333333333334</v>
      </c>
      <c r="I160" s="289">
        <v>3230.5166666666669</v>
      </c>
      <c r="J160" s="289">
        <v>3366.2166666666667</v>
      </c>
      <c r="K160" s="289">
        <v>3402.6333333333337</v>
      </c>
      <c r="L160" s="289">
        <v>3434.0666666666666</v>
      </c>
      <c r="M160" s="276">
        <v>3371.2</v>
      </c>
      <c r="N160" s="276">
        <v>3303.35</v>
      </c>
      <c r="O160" s="291">
        <v>8194200</v>
      </c>
      <c r="P160" s="292">
        <v>1.3130563798219584E-2</v>
      </c>
    </row>
    <row r="161" spans="1:16" ht="15">
      <c r="A161" s="254">
        <v>151</v>
      </c>
      <c r="B161" s="342" t="s">
        <v>106</v>
      </c>
      <c r="C161" s="417" t="s">
        <v>184</v>
      </c>
      <c r="D161" s="418">
        <v>44406</v>
      </c>
      <c r="E161" s="288">
        <v>1050.3499999999999</v>
      </c>
      <c r="F161" s="288">
        <v>1055.4166666666667</v>
      </c>
      <c r="G161" s="289">
        <v>1042.4333333333334</v>
      </c>
      <c r="H161" s="289">
        <v>1034.5166666666667</v>
      </c>
      <c r="I161" s="289">
        <v>1021.5333333333333</v>
      </c>
      <c r="J161" s="289">
        <v>1063.3333333333335</v>
      </c>
      <c r="K161" s="289">
        <v>1076.3166666666666</v>
      </c>
      <c r="L161" s="289">
        <v>1084.2333333333336</v>
      </c>
      <c r="M161" s="276">
        <v>1068.4000000000001</v>
      </c>
      <c r="N161" s="276">
        <v>1047.5</v>
      </c>
      <c r="O161" s="291">
        <v>15102600</v>
      </c>
      <c r="P161" s="292">
        <v>4.6219709879878633E-2</v>
      </c>
    </row>
    <row r="162" spans="1:16" ht="15">
      <c r="A162" s="254">
        <v>152</v>
      </c>
      <c r="B162" s="342" t="s">
        <v>49</v>
      </c>
      <c r="C162" s="417" t="s">
        <v>185</v>
      </c>
      <c r="D162" s="418">
        <v>44406</v>
      </c>
      <c r="E162" s="288">
        <v>1752.4</v>
      </c>
      <c r="F162" s="288">
        <v>1753.8166666666666</v>
      </c>
      <c r="G162" s="289">
        <v>1743.5833333333333</v>
      </c>
      <c r="H162" s="289">
        <v>1734.7666666666667</v>
      </c>
      <c r="I162" s="289">
        <v>1724.5333333333333</v>
      </c>
      <c r="J162" s="289">
        <v>1762.6333333333332</v>
      </c>
      <c r="K162" s="289">
        <v>1772.8666666666668</v>
      </c>
      <c r="L162" s="289">
        <v>1781.6833333333332</v>
      </c>
      <c r="M162" s="276">
        <v>1764.05</v>
      </c>
      <c r="N162" s="276">
        <v>1745</v>
      </c>
      <c r="O162" s="291">
        <v>4734375</v>
      </c>
      <c r="P162" s="292">
        <v>1.1618589743589744E-2</v>
      </c>
    </row>
    <row r="163" spans="1:16" ht="15">
      <c r="A163" s="254">
        <v>153</v>
      </c>
      <c r="B163" s="342" t="s">
        <v>51</v>
      </c>
      <c r="C163" s="417" t="s">
        <v>186</v>
      </c>
      <c r="D163" s="418">
        <v>44406</v>
      </c>
      <c r="E163" s="288">
        <v>2950.65</v>
      </c>
      <c r="F163" s="288">
        <v>2956.6333333333332</v>
      </c>
      <c r="G163" s="289">
        <v>2927.0166666666664</v>
      </c>
      <c r="H163" s="289">
        <v>2903.3833333333332</v>
      </c>
      <c r="I163" s="289">
        <v>2873.7666666666664</v>
      </c>
      <c r="J163" s="289">
        <v>2980.2666666666664</v>
      </c>
      <c r="K163" s="289">
        <v>3009.8833333333332</v>
      </c>
      <c r="L163" s="289">
        <v>3033.5166666666664</v>
      </c>
      <c r="M163" s="276">
        <v>2986.25</v>
      </c>
      <c r="N163" s="276">
        <v>2933</v>
      </c>
      <c r="O163" s="291">
        <v>776750</v>
      </c>
      <c r="P163" s="292">
        <v>9.6649484536082478E-4</v>
      </c>
    </row>
    <row r="164" spans="1:16" ht="15">
      <c r="A164" s="254">
        <v>154</v>
      </c>
      <c r="B164" s="342" t="s">
        <v>42</v>
      </c>
      <c r="C164" s="417" t="s">
        <v>187</v>
      </c>
      <c r="D164" s="418">
        <v>44406</v>
      </c>
      <c r="E164" s="288">
        <v>468.8</v>
      </c>
      <c r="F164" s="288">
        <v>468.38333333333338</v>
      </c>
      <c r="G164" s="289">
        <v>463.61666666666679</v>
      </c>
      <c r="H164" s="289">
        <v>458.43333333333339</v>
      </c>
      <c r="I164" s="289">
        <v>453.6666666666668</v>
      </c>
      <c r="J164" s="289">
        <v>473.56666666666678</v>
      </c>
      <c r="K164" s="289">
        <v>478.33333333333331</v>
      </c>
      <c r="L164" s="289">
        <v>483.51666666666677</v>
      </c>
      <c r="M164" s="276">
        <v>473.15</v>
      </c>
      <c r="N164" s="276">
        <v>463.2</v>
      </c>
      <c r="O164" s="291">
        <v>3240000</v>
      </c>
      <c r="P164" s="292">
        <v>1.1709601873536301E-2</v>
      </c>
    </row>
    <row r="165" spans="1:16" ht="15">
      <c r="A165" s="254">
        <v>155</v>
      </c>
      <c r="B165" s="342" t="s">
        <v>39</v>
      </c>
      <c r="C165" s="417" t="s">
        <v>492</v>
      </c>
      <c r="D165" s="418">
        <v>44406</v>
      </c>
      <c r="E165" s="288">
        <v>904.3</v>
      </c>
      <c r="F165" s="288">
        <v>908.1</v>
      </c>
      <c r="G165" s="289">
        <v>893.25</v>
      </c>
      <c r="H165" s="289">
        <v>882.19999999999993</v>
      </c>
      <c r="I165" s="289">
        <v>867.34999999999991</v>
      </c>
      <c r="J165" s="289">
        <v>919.15000000000009</v>
      </c>
      <c r="K165" s="289">
        <v>934.00000000000023</v>
      </c>
      <c r="L165" s="289">
        <v>945.05000000000018</v>
      </c>
      <c r="M165" s="276">
        <v>922.95</v>
      </c>
      <c r="N165" s="276">
        <v>897.05</v>
      </c>
      <c r="O165" s="291">
        <v>1001225</v>
      </c>
      <c r="P165" s="292">
        <v>0.11460855528652139</v>
      </c>
    </row>
    <row r="166" spans="1:16" ht="15">
      <c r="A166" s="254">
        <v>156</v>
      </c>
      <c r="B166" s="342" t="s">
        <v>43</v>
      </c>
      <c r="C166" s="417" t="s">
        <v>188</v>
      </c>
      <c r="D166" s="418">
        <v>44406</v>
      </c>
      <c r="E166" s="288">
        <v>614.85</v>
      </c>
      <c r="F166" s="288">
        <v>614.70000000000005</v>
      </c>
      <c r="G166" s="289">
        <v>611.70000000000005</v>
      </c>
      <c r="H166" s="289">
        <v>608.54999999999995</v>
      </c>
      <c r="I166" s="289">
        <v>605.54999999999995</v>
      </c>
      <c r="J166" s="289">
        <v>617.85000000000014</v>
      </c>
      <c r="K166" s="289">
        <v>620.85000000000014</v>
      </c>
      <c r="L166" s="289">
        <v>624.00000000000023</v>
      </c>
      <c r="M166" s="276">
        <v>617.70000000000005</v>
      </c>
      <c r="N166" s="276">
        <v>611.54999999999995</v>
      </c>
      <c r="O166" s="291">
        <v>5738600</v>
      </c>
      <c r="P166" s="292">
        <v>5.4812146165723108E-2</v>
      </c>
    </row>
    <row r="167" spans="1:16" ht="15">
      <c r="A167" s="254">
        <v>157</v>
      </c>
      <c r="B167" s="342" t="s">
        <v>49</v>
      </c>
      <c r="C167" s="417" t="s">
        <v>189</v>
      </c>
      <c r="D167" s="418">
        <v>44406</v>
      </c>
      <c r="E167" s="288">
        <v>1449.5</v>
      </c>
      <c r="F167" s="288">
        <v>1451.8333333333333</v>
      </c>
      <c r="G167" s="289">
        <v>1442.0666666666666</v>
      </c>
      <c r="H167" s="289">
        <v>1434.6333333333334</v>
      </c>
      <c r="I167" s="289">
        <v>1424.8666666666668</v>
      </c>
      <c r="J167" s="289">
        <v>1459.2666666666664</v>
      </c>
      <c r="K167" s="289">
        <v>1469.0333333333333</v>
      </c>
      <c r="L167" s="289">
        <v>1476.4666666666662</v>
      </c>
      <c r="M167" s="276">
        <v>1461.6</v>
      </c>
      <c r="N167" s="276">
        <v>1444.4</v>
      </c>
      <c r="O167" s="291">
        <v>1732500</v>
      </c>
      <c r="P167" s="292">
        <v>2.0242914979757085E-3</v>
      </c>
    </row>
    <row r="168" spans="1:16" ht="15">
      <c r="A168" s="254">
        <v>158</v>
      </c>
      <c r="B168" s="342" t="s">
        <v>37</v>
      </c>
      <c r="C168" s="417" t="s">
        <v>191</v>
      </c>
      <c r="D168" s="418">
        <v>44406</v>
      </c>
      <c r="E168" s="288">
        <v>6709.1</v>
      </c>
      <c r="F168" s="288">
        <v>6728.8833333333341</v>
      </c>
      <c r="G168" s="289">
        <v>6666.3666666666686</v>
      </c>
      <c r="H168" s="289">
        <v>6623.6333333333341</v>
      </c>
      <c r="I168" s="289">
        <v>6561.1166666666686</v>
      </c>
      <c r="J168" s="289">
        <v>6771.6166666666686</v>
      </c>
      <c r="K168" s="289">
        <v>6834.1333333333332</v>
      </c>
      <c r="L168" s="289">
        <v>6876.8666666666686</v>
      </c>
      <c r="M168" s="276">
        <v>6791.4</v>
      </c>
      <c r="N168" s="276">
        <v>6686.15</v>
      </c>
      <c r="O168" s="291">
        <v>2121700</v>
      </c>
      <c r="P168" s="292">
        <v>8.1729626989783793E-3</v>
      </c>
    </row>
    <row r="169" spans="1:16" ht="15">
      <c r="A169" s="254">
        <v>159</v>
      </c>
      <c r="B169" s="342" t="s">
        <v>813</v>
      </c>
      <c r="C169" s="417" t="s">
        <v>193</v>
      </c>
      <c r="D169" s="418">
        <v>44406</v>
      </c>
      <c r="E169" s="288">
        <v>804.75</v>
      </c>
      <c r="F169" s="288">
        <v>802</v>
      </c>
      <c r="G169" s="289">
        <v>796.55</v>
      </c>
      <c r="H169" s="289">
        <v>788.34999999999991</v>
      </c>
      <c r="I169" s="289">
        <v>782.89999999999986</v>
      </c>
      <c r="J169" s="289">
        <v>810.2</v>
      </c>
      <c r="K169" s="289">
        <v>815.65000000000009</v>
      </c>
      <c r="L169" s="289">
        <v>823.85000000000014</v>
      </c>
      <c r="M169" s="276">
        <v>807.45</v>
      </c>
      <c r="N169" s="276">
        <v>793.8</v>
      </c>
      <c r="O169" s="291">
        <v>22904700</v>
      </c>
      <c r="P169" s="292">
        <v>9.6848137535816611E-3</v>
      </c>
    </row>
    <row r="170" spans="1:16" ht="15">
      <c r="A170" s="254">
        <v>160</v>
      </c>
      <c r="B170" s="342" t="s">
        <v>111</v>
      </c>
      <c r="C170" s="417" t="s">
        <v>194</v>
      </c>
      <c r="D170" s="418">
        <v>44406</v>
      </c>
      <c r="E170" s="288">
        <v>273.64999999999998</v>
      </c>
      <c r="F170" s="288">
        <v>270.65000000000003</v>
      </c>
      <c r="G170" s="289">
        <v>266.50000000000006</v>
      </c>
      <c r="H170" s="289">
        <v>259.35000000000002</v>
      </c>
      <c r="I170" s="289">
        <v>255.20000000000005</v>
      </c>
      <c r="J170" s="289">
        <v>277.80000000000007</v>
      </c>
      <c r="K170" s="289">
        <v>281.95000000000005</v>
      </c>
      <c r="L170" s="289">
        <v>289.10000000000008</v>
      </c>
      <c r="M170" s="276">
        <v>274.8</v>
      </c>
      <c r="N170" s="276">
        <v>263.5</v>
      </c>
      <c r="O170" s="291">
        <v>119886300</v>
      </c>
      <c r="P170" s="292">
        <v>3.6214076929046277E-4</v>
      </c>
    </row>
    <row r="171" spans="1:16" ht="15">
      <c r="A171" s="254">
        <v>161</v>
      </c>
      <c r="B171" s="342" t="s">
        <v>63</v>
      </c>
      <c r="C171" s="417" t="s">
        <v>195</v>
      </c>
      <c r="D171" s="418">
        <v>44406</v>
      </c>
      <c r="E171" s="288">
        <v>1020.2</v>
      </c>
      <c r="F171" s="288">
        <v>1022.1166666666668</v>
      </c>
      <c r="G171" s="289">
        <v>1016.3333333333335</v>
      </c>
      <c r="H171" s="289">
        <v>1012.4666666666667</v>
      </c>
      <c r="I171" s="289">
        <v>1006.6833333333334</v>
      </c>
      <c r="J171" s="289">
        <v>1025.9833333333336</v>
      </c>
      <c r="K171" s="289">
        <v>1031.7666666666669</v>
      </c>
      <c r="L171" s="289">
        <v>1035.6333333333337</v>
      </c>
      <c r="M171" s="276">
        <v>1027.9000000000001</v>
      </c>
      <c r="N171" s="276">
        <v>1018.25</v>
      </c>
      <c r="O171" s="291">
        <v>3026000</v>
      </c>
      <c r="P171" s="292">
        <v>1.1532675915092763E-2</v>
      </c>
    </row>
    <row r="172" spans="1:16" ht="15">
      <c r="A172" s="254">
        <v>162</v>
      </c>
      <c r="B172" s="342" t="s">
        <v>106</v>
      </c>
      <c r="C172" s="417" t="s">
        <v>196</v>
      </c>
      <c r="D172" s="418">
        <v>44406</v>
      </c>
      <c r="E172" s="288">
        <v>538.20000000000005</v>
      </c>
      <c r="F172" s="288">
        <v>539.28333333333342</v>
      </c>
      <c r="G172" s="289">
        <v>535.61666666666679</v>
      </c>
      <c r="H172" s="289">
        <v>533.03333333333342</v>
      </c>
      <c r="I172" s="289">
        <v>529.36666666666679</v>
      </c>
      <c r="J172" s="289">
        <v>541.86666666666679</v>
      </c>
      <c r="K172" s="289">
        <v>545.53333333333353</v>
      </c>
      <c r="L172" s="289">
        <v>548.11666666666679</v>
      </c>
      <c r="M172" s="276">
        <v>542.95000000000005</v>
      </c>
      <c r="N172" s="276">
        <v>536.70000000000005</v>
      </c>
      <c r="O172" s="291">
        <v>31385600</v>
      </c>
      <c r="P172" s="292">
        <v>7.0332152574567484E-3</v>
      </c>
    </row>
    <row r="173" spans="1:16" ht="15">
      <c r="A173" s="254">
        <v>163</v>
      </c>
      <c r="B173" s="342" t="s">
        <v>88</v>
      </c>
      <c r="C173" s="417" t="s">
        <v>198</v>
      </c>
      <c r="D173" s="418">
        <v>44406</v>
      </c>
      <c r="E173" s="288">
        <v>219.05</v>
      </c>
      <c r="F173" s="288">
        <v>218.75</v>
      </c>
      <c r="G173" s="289">
        <v>217.55</v>
      </c>
      <c r="H173" s="289">
        <v>216.05</v>
      </c>
      <c r="I173" s="289">
        <v>214.85000000000002</v>
      </c>
      <c r="J173" s="289">
        <v>220.25</v>
      </c>
      <c r="K173" s="289">
        <v>221.45</v>
      </c>
      <c r="L173" s="289">
        <v>222.95</v>
      </c>
      <c r="M173" s="276">
        <v>219.95</v>
      </c>
      <c r="N173" s="276">
        <v>217.25</v>
      </c>
      <c r="O173" s="291">
        <v>63930000</v>
      </c>
      <c r="P173" s="292">
        <v>-1.1962166172106825E-2</v>
      </c>
    </row>
    <row r="174" spans="1:16" ht="15">
      <c r="A174" s="480"/>
      <c r="B174" s="481"/>
      <c r="C174" s="480"/>
      <c r="D174" s="482"/>
      <c r="E174" s="483"/>
      <c r="F174" s="483"/>
      <c r="G174" s="484"/>
      <c r="H174" s="484"/>
      <c r="I174" s="484"/>
      <c r="J174" s="484"/>
      <c r="K174" s="484"/>
      <c r="L174" s="484"/>
      <c r="M174" s="485"/>
      <c r="N174" s="485"/>
      <c r="O174" s="486"/>
      <c r="P174" s="487"/>
    </row>
    <row r="175" spans="1:16" ht="15">
      <c r="A175" s="480"/>
      <c r="B175" s="481"/>
      <c r="C175" s="480"/>
      <c r="D175" s="482"/>
      <c r="E175" s="483"/>
      <c r="F175" s="483"/>
      <c r="G175" s="484"/>
      <c r="H175" s="484"/>
      <c r="I175" s="484"/>
      <c r="J175" s="484"/>
      <c r="K175" s="484"/>
      <c r="L175" s="484"/>
      <c r="M175" s="485"/>
      <c r="N175" s="485"/>
      <c r="O175" s="486"/>
      <c r="P175" s="487"/>
    </row>
    <row r="176" spans="1:16" ht="15">
      <c r="A176" s="480"/>
      <c r="B176" s="481"/>
      <c r="C176" s="480"/>
      <c r="D176" s="482"/>
      <c r="E176" s="483"/>
      <c r="F176" s="483"/>
      <c r="G176" s="484"/>
      <c r="H176" s="484"/>
      <c r="I176" s="484"/>
      <c r="J176" s="484"/>
      <c r="K176" s="484"/>
      <c r="L176" s="484"/>
      <c r="M176" s="485"/>
      <c r="N176" s="485"/>
      <c r="O176" s="486"/>
      <c r="P176" s="487"/>
    </row>
    <row r="177" spans="1:16" ht="15">
      <c r="A177" s="480"/>
      <c r="B177" s="481"/>
      <c r="C177" s="480"/>
      <c r="D177" s="482"/>
      <c r="E177" s="483"/>
      <c r="F177" s="483"/>
      <c r="G177" s="484"/>
      <c r="H177" s="484"/>
      <c r="I177" s="484"/>
      <c r="J177" s="484"/>
      <c r="K177" s="484"/>
      <c r="L177" s="484"/>
      <c r="M177" s="485"/>
      <c r="N177" s="485"/>
      <c r="O177" s="486"/>
      <c r="P177" s="487"/>
    </row>
    <row r="178" spans="1:16" ht="15">
      <c r="A178" s="480"/>
      <c r="B178" s="481"/>
      <c r="C178" s="480"/>
      <c r="D178" s="482"/>
      <c r="E178" s="483"/>
      <c r="F178" s="483"/>
      <c r="G178" s="484"/>
      <c r="H178" s="484"/>
      <c r="I178" s="484"/>
      <c r="J178" s="484"/>
      <c r="K178" s="484"/>
      <c r="L178" s="484"/>
      <c r="M178" s="485"/>
      <c r="N178" s="485"/>
      <c r="O178" s="486"/>
      <c r="P178" s="487"/>
    </row>
    <row r="179" spans="1:16">
      <c r="B179" s="481"/>
    </row>
    <row r="180" spans="1:16">
      <c r="B180" s="481"/>
    </row>
    <row r="181" spans="1:16">
      <c r="B181" s="481"/>
    </row>
    <row r="182" spans="1:16">
      <c r="B182" s="481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44383</v>
      </c>
    </row>
    <row r="7" spans="1:15">
      <c r="A7"/>
    </row>
    <row r="8" spans="1:15" ht="28.5" customHeight="1">
      <c r="A8" s="537" t="s">
        <v>16</v>
      </c>
      <c r="B8" s="538"/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51"/>
      <c r="L8" s="259"/>
      <c r="M8" s="259"/>
    </row>
    <row r="9" spans="1:15" ht="36" customHeight="1">
      <c r="A9" s="532"/>
      <c r="B9" s="534"/>
      <c r="C9" s="539" t="s">
        <v>23</v>
      </c>
      <c r="D9" s="539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15834.35</v>
      </c>
      <c r="D10" s="275">
        <v>15814.116666666669</v>
      </c>
      <c r="E10" s="275">
        <v>15782.283333333336</v>
      </c>
      <c r="F10" s="275">
        <v>15730.216666666667</v>
      </c>
      <c r="G10" s="275">
        <v>15698.383333333335</v>
      </c>
      <c r="H10" s="275">
        <v>15866.183333333338</v>
      </c>
      <c r="I10" s="275">
        <v>15898.01666666667</v>
      </c>
      <c r="J10" s="275">
        <v>15950.083333333339</v>
      </c>
      <c r="K10" s="274">
        <v>15845.95</v>
      </c>
      <c r="L10" s="274">
        <v>15762.05</v>
      </c>
      <c r="M10" s="279"/>
    </row>
    <row r="11" spans="1:15">
      <c r="A11" s="273">
        <v>2</v>
      </c>
      <c r="B11" s="254" t="s">
        <v>216</v>
      </c>
      <c r="C11" s="276">
        <v>35212</v>
      </c>
      <c r="D11" s="256">
        <v>35124.233333333337</v>
      </c>
      <c r="E11" s="256">
        <v>35014.166666666672</v>
      </c>
      <c r="F11" s="256">
        <v>34816.333333333336</v>
      </c>
      <c r="G11" s="256">
        <v>34706.26666666667</v>
      </c>
      <c r="H11" s="256">
        <v>35322.066666666673</v>
      </c>
      <c r="I11" s="256">
        <v>35432.133333333339</v>
      </c>
      <c r="J11" s="256">
        <v>35629.966666666674</v>
      </c>
      <c r="K11" s="276">
        <v>35234.300000000003</v>
      </c>
      <c r="L11" s="276">
        <v>34926.400000000001</v>
      </c>
      <c r="M11" s="279"/>
    </row>
    <row r="12" spans="1:15">
      <c r="A12" s="273">
        <v>3</v>
      </c>
      <c r="B12" s="262" t="s">
        <v>217</v>
      </c>
      <c r="C12" s="276">
        <v>2073.5500000000002</v>
      </c>
      <c r="D12" s="256">
        <v>2071.7166666666667</v>
      </c>
      <c r="E12" s="256">
        <v>2065.7333333333336</v>
      </c>
      <c r="F12" s="256">
        <v>2057.916666666667</v>
      </c>
      <c r="G12" s="256">
        <v>2051.9333333333338</v>
      </c>
      <c r="H12" s="256">
        <v>2079.5333333333333</v>
      </c>
      <c r="I12" s="256">
        <v>2085.516666666666</v>
      </c>
      <c r="J12" s="256">
        <v>2093.333333333333</v>
      </c>
      <c r="K12" s="276">
        <v>2077.6999999999998</v>
      </c>
      <c r="L12" s="276">
        <v>2063.9</v>
      </c>
      <c r="M12" s="279"/>
    </row>
    <row r="13" spans="1:15">
      <c r="A13" s="273">
        <v>4</v>
      </c>
      <c r="B13" s="254" t="s">
        <v>218</v>
      </c>
      <c r="C13" s="276">
        <v>4371.8999999999996</v>
      </c>
      <c r="D13" s="256">
        <v>4368.45</v>
      </c>
      <c r="E13" s="256">
        <v>4358.5999999999995</v>
      </c>
      <c r="F13" s="256">
        <v>4345.2999999999993</v>
      </c>
      <c r="G13" s="256">
        <v>4335.4499999999989</v>
      </c>
      <c r="H13" s="256">
        <v>4381.75</v>
      </c>
      <c r="I13" s="256">
        <v>4391.6000000000004</v>
      </c>
      <c r="J13" s="256">
        <v>4404.9000000000005</v>
      </c>
      <c r="K13" s="276">
        <v>4378.3</v>
      </c>
      <c r="L13" s="276">
        <v>4355.1499999999996</v>
      </c>
      <c r="M13" s="279"/>
    </row>
    <row r="14" spans="1:15">
      <c r="A14" s="273">
        <v>5</v>
      </c>
      <c r="B14" s="254" t="s">
        <v>219</v>
      </c>
      <c r="C14" s="276">
        <v>28950.6</v>
      </c>
      <c r="D14" s="256">
        <v>29014.649999999998</v>
      </c>
      <c r="E14" s="256">
        <v>28843.699999999997</v>
      </c>
      <c r="F14" s="256">
        <v>28736.799999999999</v>
      </c>
      <c r="G14" s="256">
        <v>28565.85</v>
      </c>
      <c r="H14" s="256">
        <v>29121.549999999996</v>
      </c>
      <c r="I14" s="256">
        <v>29292.5</v>
      </c>
      <c r="J14" s="256">
        <v>29399.399999999994</v>
      </c>
      <c r="K14" s="276">
        <v>29185.599999999999</v>
      </c>
      <c r="L14" s="276">
        <v>28907.75</v>
      </c>
      <c r="M14" s="279"/>
    </row>
    <row r="15" spans="1:15">
      <c r="A15" s="273">
        <v>6</v>
      </c>
      <c r="B15" s="254" t="s">
        <v>220</v>
      </c>
      <c r="C15" s="276">
        <v>3629.3</v>
      </c>
      <c r="D15" s="256">
        <v>3624.6833333333338</v>
      </c>
      <c r="E15" s="256">
        <v>3615.2166666666676</v>
      </c>
      <c r="F15" s="256">
        <v>3601.1333333333337</v>
      </c>
      <c r="G15" s="256">
        <v>3591.6666666666674</v>
      </c>
      <c r="H15" s="256">
        <v>3638.7666666666678</v>
      </c>
      <c r="I15" s="256">
        <v>3648.233333333334</v>
      </c>
      <c r="J15" s="256">
        <v>3662.316666666668</v>
      </c>
      <c r="K15" s="276">
        <v>3634.15</v>
      </c>
      <c r="L15" s="276">
        <v>3610.6</v>
      </c>
      <c r="M15" s="279"/>
    </row>
    <row r="16" spans="1:15">
      <c r="A16" s="273">
        <v>7</v>
      </c>
      <c r="B16" s="254" t="s">
        <v>221</v>
      </c>
      <c r="C16" s="276">
        <v>7517.4</v>
      </c>
      <c r="D16" s="256">
        <v>7499.3666666666659</v>
      </c>
      <c r="E16" s="256">
        <v>7475.5333333333319</v>
      </c>
      <c r="F16" s="256">
        <v>7433.6666666666661</v>
      </c>
      <c r="G16" s="256">
        <v>7409.8333333333321</v>
      </c>
      <c r="H16" s="256">
        <v>7541.2333333333318</v>
      </c>
      <c r="I16" s="256">
        <v>7565.0666666666657</v>
      </c>
      <c r="J16" s="256">
        <v>7606.9333333333316</v>
      </c>
      <c r="K16" s="276">
        <v>7523.2</v>
      </c>
      <c r="L16" s="276">
        <v>7457.5</v>
      </c>
      <c r="M16" s="279"/>
    </row>
    <row r="17" spans="1:13">
      <c r="A17" s="273">
        <v>8</v>
      </c>
      <c r="B17" s="254" t="s">
        <v>38</v>
      </c>
      <c r="C17" s="254">
        <v>1982.75</v>
      </c>
      <c r="D17" s="256">
        <v>1988.1166666666668</v>
      </c>
      <c r="E17" s="256">
        <v>1969.6333333333337</v>
      </c>
      <c r="F17" s="256">
        <v>1956.5166666666669</v>
      </c>
      <c r="G17" s="256">
        <v>1938.0333333333338</v>
      </c>
      <c r="H17" s="256">
        <v>2001.2333333333336</v>
      </c>
      <c r="I17" s="256">
        <v>2019.7166666666667</v>
      </c>
      <c r="J17" s="256">
        <v>2032.8333333333335</v>
      </c>
      <c r="K17" s="254">
        <v>2006.6</v>
      </c>
      <c r="L17" s="254">
        <v>1975</v>
      </c>
      <c r="M17" s="254">
        <v>3.2854700000000001</v>
      </c>
    </row>
    <row r="18" spans="1:13">
      <c r="A18" s="273">
        <v>9</v>
      </c>
      <c r="B18" s="254" t="s">
        <v>222</v>
      </c>
      <c r="C18" s="254">
        <v>1030.3499999999999</v>
      </c>
      <c r="D18" s="256">
        <v>1033.2</v>
      </c>
      <c r="E18" s="256">
        <v>1018.9000000000001</v>
      </c>
      <c r="F18" s="256">
        <v>1007.45</v>
      </c>
      <c r="G18" s="256">
        <v>993.15000000000009</v>
      </c>
      <c r="H18" s="256">
        <v>1044.6500000000001</v>
      </c>
      <c r="I18" s="256">
        <v>1058.9499999999998</v>
      </c>
      <c r="J18" s="256">
        <v>1070.4000000000001</v>
      </c>
      <c r="K18" s="254">
        <v>1047.5</v>
      </c>
      <c r="L18" s="254">
        <v>1021.75</v>
      </c>
      <c r="M18" s="254">
        <v>6.5641800000000003</v>
      </c>
    </row>
    <row r="19" spans="1:13">
      <c r="A19" s="273">
        <v>10</v>
      </c>
      <c r="B19" s="254" t="s">
        <v>717</v>
      </c>
      <c r="C19" s="255">
        <v>861.2</v>
      </c>
      <c r="D19" s="256">
        <v>865.76666666666677</v>
      </c>
      <c r="E19" s="256">
        <v>852.03333333333353</v>
      </c>
      <c r="F19" s="256">
        <v>842.86666666666679</v>
      </c>
      <c r="G19" s="256">
        <v>829.13333333333355</v>
      </c>
      <c r="H19" s="256">
        <v>874.93333333333351</v>
      </c>
      <c r="I19" s="256">
        <v>888.66666666666686</v>
      </c>
      <c r="J19" s="256">
        <v>897.83333333333348</v>
      </c>
      <c r="K19" s="254">
        <v>879.5</v>
      </c>
      <c r="L19" s="254">
        <v>856.6</v>
      </c>
      <c r="M19" s="254">
        <v>10.44502</v>
      </c>
    </row>
    <row r="20" spans="1:13">
      <c r="A20" s="273">
        <v>11</v>
      </c>
      <c r="B20" s="254" t="s">
        <v>288</v>
      </c>
      <c r="C20" s="254">
        <v>16809.75</v>
      </c>
      <c r="D20" s="256">
        <v>16795</v>
      </c>
      <c r="E20" s="256">
        <v>16720</v>
      </c>
      <c r="F20" s="256">
        <v>16630.25</v>
      </c>
      <c r="G20" s="256">
        <v>16555.25</v>
      </c>
      <c r="H20" s="256">
        <v>16884.75</v>
      </c>
      <c r="I20" s="256">
        <v>16959.75</v>
      </c>
      <c r="J20" s="256">
        <v>17049.5</v>
      </c>
      <c r="K20" s="254">
        <v>16870</v>
      </c>
      <c r="L20" s="254">
        <v>16705.25</v>
      </c>
      <c r="M20" s="254">
        <v>5.6489999999999999E-2</v>
      </c>
    </row>
    <row r="21" spans="1:13">
      <c r="A21" s="273">
        <v>12</v>
      </c>
      <c r="B21" s="254" t="s">
        <v>40</v>
      </c>
      <c r="C21" s="254">
        <v>1394.35</v>
      </c>
      <c r="D21" s="256">
        <v>1396.3</v>
      </c>
      <c r="E21" s="256">
        <v>1348.6499999999999</v>
      </c>
      <c r="F21" s="256">
        <v>1302.9499999999998</v>
      </c>
      <c r="G21" s="256">
        <v>1255.2999999999997</v>
      </c>
      <c r="H21" s="256">
        <v>1442</v>
      </c>
      <c r="I21" s="256">
        <v>1489.65</v>
      </c>
      <c r="J21" s="256">
        <v>1535.3500000000001</v>
      </c>
      <c r="K21" s="254">
        <v>1443.95</v>
      </c>
      <c r="L21" s="254">
        <v>1350.6</v>
      </c>
      <c r="M21" s="254">
        <v>122.39845</v>
      </c>
    </row>
    <row r="22" spans="1:13">
      <c r="A22" s="273">
        <v>13</v>
      </c>
      <c r="B22" s="254" t="s">
        <v>289</v>
      </c>
      <c r="C22" s="254">
        <v>964.55</v>
      </c>
      <c r="D22" s="256">
        <v>976.36666666666667</v>
      </c>
      <c r="E22" s="256">
        <v>952.73333333333335</v>
      </c>
      <c r="F22" s="256">
        <v>940.91666666666663</v>
      </c>
      <c r="G22" s="256">
        <v>917.2833333333333</v>
      </c>
      <c r="H22" s="256">
        <v>988.18333333333339</v>
      </c>
      <c r="I22" s="256">
        <v>1011.8166666666668</v>
      </c>
      <c r="J22" s="256">
        <v>1023.6333333333334</v>
      </c>
      <c r="K22" s="254">
        <v>1000</v>
      </c>
      <c r="L22" s="254">
        <v>964.55</v>
      </c>
      <c r="M22" s="254">
        <v>1.6326499999999999</v>
      </c>
    </row>
    <row r="23" spans="1:13">
      <c r="A23" s="273">
        <v>14</v>
      </c>
      <c r="B23" s="254" t="s">
        <v>41</v>
      </c>
      <c r="C23" s="254">
        <v>710.05</v>
      </c>
      <c r="D23" s="256">
        <v>711.35</v>
      </c>
      <c r="E23" s="256">
        <v>701.7</v>
      </c>
      <c r="F23" s="256">
        <v>693.35</v>
      </c>
      <c r="G23" s="256">
        <v>683.7</v>
      </c>
      <c r="H23" s="256">
        <v>719.7</v>
      </c>
      <c r="I23" s="256">
        <v>729.34999999999991</v>
      </c>
      <c r="J23" s="256">
        <v>737.7</v>
      </c>
      <c r="K23" s="254">
        <v>721</v>
      </c>
      <c r="L23" s="254">
        <v>703</v>
      </c>
      <c r="M23" s="254">
        <v>111.05134</v>
      </c>
    </row>
    <row r="24" spans="1:13">
      <c r="A24" s="273">
        <v>15</v>
      </c>
      <c r="B24" s="254" t="s">
        <v>804</v>
      </c>
      <c r="C24" s="254">
        <v>874.5</v>
      </c>
      <c r="D24" s="256">
        <v>874.5</v>
      </c>
      <c r="E24" s="256">
        <v>874.5</v>
      </c>
      <c r="F24" s="256">
        <v>874.5</v>
      </c>
      <c r="G24" s="256">
        <v>874.5</v>
      </c>
      <c r="H24" s="256">
        <v>874.5</v>
      </c>
      <c r="I24" s="256">
        <v>874.5</v>
      </c>
      <c r="J24" s="256">
        <v>874.5</v>
      </c>
      <c r="K24" s="254">
        <v>874.5</v>
      </c>
      <c r="L24" s="254">
        <v>874.5</v>
      </c>
      <c r="M24" s="254">
        <v>0.64444000000000001</v>
      </c>
    </row>
    <row r="25" spans="1:13">
      <c r="A25" s="273">
        <v>16</v>
      </c>
      <c r="B25" s="254" t="s">
        <v>290</v>
      </c>
      <c r="C25" s="254">
        <v>908.4</v>
      </c>
      <c r="D25" s="256">
        <v>908.4</v>
      </c>
      <c r="E25" s="256">
        <v>908.4</v>
      </c>
      <c r="F25" s="256">
        <v>908.4</v>
      </c>
      <c r="G25" s="256">
        <v>908.4</v>
      </c>
      <c r="H25" s="256">
        <v>908.4</v>
      </c>
      <c r="I25" s="256">
        <v>908.4</v>
      </c>
      <c r="J25" s="256">
        <v>908.4</v>
      </c>
      <c r="K25" s="254">
        <v>908.4</v>
      </c>
      <c r="L25" s="254">
        <v>908.4</v>
      </c>
      <c r="M25" s="254">
        <v>0.51017000000000001</v>
      </c>
    </row>
    <row r="26" spans="1:13">
      <c r="A26" s="273">
        <v>17</v>
      </c>
      <c r="B26" s="254" t="s">
        <v>223</v>
      </c>
      <c r="C26" s="254">
        <v>115.55</v>
      </c>
      <c r="D26" s="256">
        <v>116.85000000000001</v>
      </c>
      <c r="E26" s="256">
        <v>114.00000000000001</v>
      </c>
      <c r="F26" s="256">
        <v>112.45</v>
      </c>
      <c r="G26" s="256">
        <v>109.60000000000001</v>
      </c>
      <c r="H26" s="256">
        <v>118.40000000000002</v>
      </c>
      <c r="I26" s="256">
        <v>121.25000000000001</v>
      </c>
      <c r="J26" s="256">
        <v>122.80000000000003</v>
      </c>
      <c r="K26" s="254">
        <v>119.7</v>
      </c>
      <c r="L26" s="254">
        <v>115.3</v>
      </c>
      <c r="M26" s="254">
        <v>37.041809999999998</v>
      </c>
    </row>
    <row r="27" spans="1:13">
      <c r="A27" s="273">
        <v>18</v>
      </c>
      <c r="B27" s="254" t="s">
        <v>224</v>
      </c>
      <c r="C27" s="254">
        <v>219.05</v>
      </c>
      <c r="D27" s="256">
        <v>217.80000000000004</v>
      </c>
      <c r="E27" s="256">
        <v>214.45000000000007</v>
      </c>
      <c r="F27" s="256">
        <v>209.85000000000002</v>
      </c>
      <c r="G27" s="256">
        <v>206.50000000000006</v>
      </c>
      <c r="H27" s="256">
        <v>222.40000000000009</v>
      </c>
      <c r="I27" s="256">
        <v>225.75000000000006</v>
      </c>
      <c r="J27" s="256">
        <v>230.35000000000011</v>
      </c>
      <c r="K27" s="254">
        <v>221.15</v>
      </c>
      <c r="L27" s="254">
        <v>213.2</v>
      </c>
      <c r="M27" s="254">
        <v>29.507339999999999</v>
      </c>
    </row>
    <row r="28" spans="1:13">
      <c r="A28" s="273">
        <v>19</v>
      </c>
      <c r="B28" s="254" t="s">
        <v>225</v>
      </c>
      <c r="C28" s="254">
        <v>2153.1999999999998</v>
      </c>
      <c r="D28" s="256">
        <v>2150.75</v>
      </c>
      <c r="E28" s="256">
        <v>2126.5</v>
      </c>
      <c r="F28" s="256">
        <v>2099.8000000000002</v>
      </c>
      <c r="G28" s="256">
        <v>2075.5500000000002</v>
      </c>
      <c r="H28" s="256">
        <v>2177.4499999999998</v>
      </c>
      <c r="I28" s="256">
        <v>2201.6999999999998</v>
      </c>
      <c r="J28" s="256">
        <v>2228.3999999999996</v>
      </c>
      <c r="K28" s="254">
        <v>2175</v>
      </c>
      <c r="L28" s="254">
        <v>2124.0500000000002</v>
      </c>
      <c r="M28" s="254">
        <v>1.13089</v>
      </c>
    </row>
    <row r="29" spans="1:13">
      <c r="A29" s="273">
        <v>20</v>
      </c>
      <c r="B29" s="254" t="s">
        <v>294</v>
      </c>
      <c r="C29" s="254">
        <v>993.05</v>
      </c>
      <c r="D29" s="256">
        <v>999.23333333333323</v>
      </c>
      <c r="E29" s="256">
        <v>981.76666666666642</v>
      </c>
      <c r="F29" s="256">
        <v>970.48333333333323</v>
      </c>
      <c r="G29" s="256">
        <v>953.01666666666642</v>
      </c>
      <c r="H29" s="256">
        <v>1010.5166666666664</v>
      </c>
      <c r="I29" s="256">
        <v>1027.9833333333333</v>
      </c>
      <c r="J29" s="256">
        <v>1039.2666666666664</v>
      </c>
      <c r="K29" s="254">
        <v>1016.7</v>
      </c>
      <c r="L29" s="254">
        <v>987.95</v>
      </c>
      <c r="M29" s="254">
        <v>8.0753400000000006</v>
      </c>
    </row>
    <row r="30" spans="1:13">
      <c r="A30" s="273">
        <v>21</v>
      </c>
      <c r="B30" s="254" t="s">
        <v>226</v>
      </c>
      <c r="C30" s="254">
        <v>3247.8</v>
      </c>
      <c r="D30" s="256">
        <v>3228.4166666666665</v>
      </c>
      <c r="E30" s="256">
        <v>3198.4333333333329</v>
      </c>
      <c r="F30" s="256">
        <v>3149.0666666666666</v>
      </c>
      <c r="G30" s="256">
        <v>3119.083333333333</v>
      </c>
      <c r="H30" s="256">
        <v>3277.7833333333328</v>
      </c>
      <c r="I30" s="256">
        <v>3307.7666666666664</v>
      </c>
      <c r="J30" s="256">
        <v>3357.1333333333328</v>
      </c>
      <c r="K30" s="254">
        <v>3258.4</v>
      </c>
      <c r="L30" s="254">
        <v>3179.05</v>
      </c>
      <c r="M30" s="254">
        <v>1.33768</v>
      </c>
    </row>
    <row r="31" spans="1:13">
      <c r="A31" s="273">
        <v>22</v>
      </c>
      <c r="B31" s="254" t="s">
        <v>44</v>
      </c>
      <c r="C31" s="254">
        <v>749.75</v>
      </c>
      <c r="D31" s="256">
        <v>750.2166666666667</v>
      </c>
      <c r="E31" s="256">
        <v>746.78333333333342</v>
      </c>
      <c r="F31" s="256">
        <v>743.81666666666672</v>
      </c>
      <c r="G31" s="256">
        <v>740.38333333333344</v>
      </c>
      <c r="H31" s="256">
        <v>753.18333333333339</v>
      </c>
      <c r="I31" s="256">
        <v>756.61666666666679</v>
      </c>
      <c r="J31" s="256">
        <v>759.58333333333337</v>
      </c>
      <c r="K31" s="254">
        <v>753.65</v>
      </c>
      <c r="L31" s="254">
        <v>747.25</v>
      </c>
      <c r="M31" s="254">
        <v>7.3243200000000002</v>
      </c>
    </row>
    <row r="32" spans="1:13">
      <c r="A32" s="273">
        <v>23</v>
      </c>
      <c r="B32" s="254" t="s">
        <v>45</v>
      </c>
      <c r="C32" s="254">
        <v>340.3</v>
      </c>
      <c r="D32" s="256">
        <v>341.68333333333334</v>
      </c>
      <c r="E32" s="256">
        <v>338.11666666666667</v>
      </c>
      <c r="F32" s="256">
        <v>335.93333333333334</v>
      </c>
      <c r="G32" s="256">
        <v>332.36666666666667</v>
      </c>
      <c r="H32" s="256">
        <v>343.86666666666667</v>
      </c>
      <c r="I32" s="256">
        <v>347.43333333333339</v>
      </c>
      <c r="J32" s="256">
        <v>349.61666666666667</v>
      </c>
      <c r="K32" s="254">
        <v>345.25</v>
      </c>
      <c r="L32" s="254">
        <v>339.5</v>
      </c>
      <c r="M32" s="254">
        <v>14.03833</v>
      </c>
    </row>
    <row r="33" spans="1:13">
      <c r="A33" s="273">
        <v>24</v>
      </c>
      <c r="B33" s="254" t="s">
        <v>46</v>
      </c>
      <c r="C33" s="254">
        <v>3718.1</v>
      </c>
      <c r="D33" s="256">
        <v>3727.9166666666665</v>
      </c>
      <c r="E33" s="256">
        <v>3692.8833333333332</v>
      </c>
      <c r="F33" s="256">
        <v>3667.6666666666665</v>
      </c>
      <c r="G33" s="256">
        <v>3632.6333333333332</v>
      </c>
      <c r="H33" s="256">
        <v>3753.1333333333332</v>
      </c>
      <c r="I33" s="256">
        <v>3788.166666666667</v>
      </c>
      <c r="J33" s="256">
        <v>3813.3833333333332</v>
      </c>
      <c r="K33" s="254">
        <v>3762.95</v>
      </c>
      <c r="L33" s="254">
        <v>3702.7</v>
      </c>
      <c r="M33" s="254">
        <v>4.4454500000000001</v>
      </c>
    </row>
    <row r="34" spans="1:13">
      <c r="A34" s="273">
        <v>25</v>
      </c>
      <c r="B34" s="254" t="s">
        <v>47</v>
      </c>
      <c r="C34" s="254">
        <v>228.8</v>
      </c>
      <c r="D34" s="256">
        <v>228.65</v>
      </c>
      <c r="E34" s="256">
        <v>227.4</v>
      </c>
      <c r="F34" s="256">
        <v>226</v>
      </c>
      <c r="G34" s="256">
        <v>224.75</v>
      </c>
      <c r="H34" s="256">
        <v>230.05</v>
      </c>
      <c r="I34" s="256">
        <v>231.3</v>
      </c>
      <c r="J34" s="256">
        <v>232.70000000000002</v>
      </c>
      <c r="K34" s="254">
        <v>229.9</v>
      </c>
      <c r="L34" s="254">
        <v>227.25</v>
      </c>
      <c r="M34" s="254">
        <v>19.537330000000001</v>
      </c>
    </row>
    <row r="35" spans="1:13">
      <c r="A35" s="273">
        <v>26</v>
      </c>
      <c r="B35" s="254" t="s">
        <v>48</v>
      </c>
      <c r="C35" s="254">
        <v>124.9</v>
      </c>
      <c r="D35" s="256">
        <v>124.41666666666667</v>
      </c>
      <c r="E35" s="256">
        <v>123.48333333333335</v>
      </c>
      <c r="F35" s="256">
        <v>122.06666666666668</v>
      </c>
      <c r="G35" s="256">
        <v>121.13333333333335</v>
      </c>
      <c r="H35" s="256">
        <v>125.83333333333334</v>
      </c>
      <c r="I35" s="256">
        <v>126.76666666666665</v>
      </c>
      <c r="J35" s="256">
        <v>128.18333333333334</v>
      </c>
      <c r="K35" s="254">
        <v>125.35</v>
      </c>
      <c r="L35" s="254">
        <v>123</v>
      </c>
      <c r="M35" s="254">
        <v>117.45126999999999</v>
      </c>
    </row>
    <row r="36" spans="1:13">
      <c r="A36" s="273">
        <v>27</v>
      </c>
      <c r="B36" s="254" t="s">
        <v>50</v>
      </c>
      <c r="C36" s="254">
        <v>3014.8</v>
      </c>
      <c r="D36" s="256">
        <v>3023.9666666666667</v>
      </c>
      <c r="E36" s="256">
        <v>2997.9333333333334</v>
      </c>
      <c r="F36" s="256">
        <v>2981.0666666666666</v>
      </c>
      <c r="G36" s="256">
        <v>2955.0333333333333</v>
      </c>
      <c r="H36" s="256">
        <v>3040.8333333333335</v>
      </c>
      <c r="I36" s="256">
        <v>3066.8666666666672</v>
      </c>
      <c r="J36" s="256">
        <v>3083.7333333333336</v>
      </c>
      <c r="K36" s="254">
        <v>3050</v>
      </c>
      <c r="L36" s="254">
        <v>3007.1</v>
      </c>
      <c r="M36" s="254">
        <v>8.6334300000000006</v>
      </c>
    </row>
    <row r="37" spans="1:13">
      <c r="A37" s="273">
        <v>28</v>
      </c>
      <c r="B37" s="254" t="s">
        <v>52</v>
      </c>
      <c r="C37" s="254">
        <v>1002.6</v>
      </c>
      <c r="D37" s="256">
        <v>1001.3333333333334</v>
      </c>
      <c r="E37" s="256">
        <v>995.9666666666667</v>
      </c>
      <c r="F37" s="256">
        <v>989.33333333333337</v>
      </c>
      <c r="G37" s="256">
        <v>983.9666666666667</v>
      </c>
      <c r="H37" s="256">
        <v>1007.9666666666667</v>
      </c>
      <c r="I37" s="256">
        <v>1013.3333333333333</v>
      </c>
      <c r="J37" s="256">
        <v>1019.9666666666667</v>
      </c>
      <c r="K37" s="254">
        <v>1006.7</v>
      </c>
      <c r="L37" s="254">
        <v>994.7</v>
      </c>
      <c r="M37" s="254">
        <v>14.792310000000001</v>
      </c>
    </row>
    <row r="38" spans="1:13">
      <c r="A38" s="273">
        <v>29</v>
      </c>
      <c r="B38" s="254" t="s">
        <v>227</v>
      </c>
      <c r="C38" s="254">
        <v>3360.65</v>
      </c>
      <c r="D38" s="256">
        <v>3365.65</v>
      </c>
      <c r="E38" s="256">
        <v>3336.3</v>
      </c>
      <c r="F38" s="256">
        <v>3311.9500000000003</v>
      </c>
      <c r="G38" s="256">
        <v>3282.6000000000004</v>
      </c>
      <c r="H38" s="256">
        <v>3390</v>
      </c>
      <c r="I38" s="256">
        <v>3419.3499999999995</v>
      </c>
      <c r="J38" s="256">
        <v>3443.7</v>
      </c>
      <c r="K38" s="254">
        <v>3395</v>
      </c>
      <c r="L38" s="254">
        <v>3341.3</v>
      </c>
      <c r="M38" s="254">
        <v>3.7987000000000002</v>
      </c>
    </row>
    <row r="39" spans="1:13">
      <c r="A39" s="273">
        <v>30</v>
      </c>
      <c r="B39" s="254" t="s">
        <v>54</v>
      </c>
      <c r="C39" s="254">
        <v>760.35</v>
      </c>
      <c r="D39" s="256">
        <v>758.58333333333337</v>
      </c>
      <c r="E39" s="256">
        <v>755.16666666666674</v>
      </c>
      <c r="F39" s="256">
        <v>749.98333333333335</v>
      </c>
      <c r="G39" s="256">
        <v>746.56666666666672</v>
      </c>
      <c r="H39" s="256">
        <v>763.76666666666677</v>
      </c>
      <c r="I39" s="256">
        <v>767.18333333333351</v>
      </c>
      <c r="J39" s="256">
        <v>772.36666666666679</v>
      </c>
      <c r="K39" s="254">
        <v>762</v>
      </c>
      <c r="L39" s="254">
        <v>753.4</v>
      </c>
      <c r="M39" s="254">
        <v>46.800890000000003</v>
      </c>
    </row>
    <row r="40" spans="1:13">
      <c r="A40" s="273">
        <v>31</v>
      </c>
      <c r="B40" s="254" t="s">
        <v>55</v>
      </c>
      <c r="C40" s="254">
        <v>4201.5</v>
      </c>
      <c r="D40" s="256">
        <v>4212.75</v>
      </c>
      <c r="E40" s="256">
        <v>4175.6000000000004</v>
      </c>
      <c r="F40" s="256">
        <v>4149.7000000000007</v>
      </c>
      <c r="G40" s="256">
        <v>4112.5500000000011</v>
      </c>
      <c r="H40" s="256">
        <v>4238.6499999999996</v>
      </c>
      <c r="I40" s="256">
        <v>4275.7999999999993</v>
      </c>
      <c r="J40" s="256">
        <v>4301.6999999999989</v>
      </c>
      <c r="K40" s="254">
        <v>4249.8999999999996</v>
      </c>
      <c r="L40" s="254">
        <v>4186.8500000000004</v>
      </c>
      <c r="M40" s="254">
        <v>3.7570299999999999</v>
      </c>
    </row>
    <row r="41" spans="1:13">
      <c r="A41" s="273">
        <v>32</v>
      </c>
      <c r="B41" s="254" t="s">
        <v>58</v>
      </c>
      <c r="C41" s="254">
        <v>6072.7</v>
      </c>
      <c r="D41" s="256">
        <v>6058.2333333333336</v>
      </c>
      <c r="E41" s="256">
        <v>6020.5166666666673</v>
      </c>
      <c r="F41" s="256">
        <v>5968.3333333333339</v>
      </c>
      <c r="G41" s="256">
        <v>5930.6166666666677</v>
      </c>
      <c r="H41" s="256">
        <v>6110.416666666667</v>
      </c>
      <c r="I41" s="256">
        <v>6148.1333333333341</v>
      </c>
      <c r="J41" s="256">
        <v>6200.3166666666666</v>
      </c>
      <c r="K41" s="254">
        <v>6095.95</v>
      </c>
      <c r="L41" s="254">
        <v>6006.05</v>
      </c>
      <c r="M41" s="254">
        <v>8.6317900000000005</v>
      </c>
    </row>
    <row r="42" spans="1:13">
      <c r="A42" s="273">
        <v>33</v>
      </c>
      <c r="B42" s="254" t="s">
        <v>57</v>
      </c>
      <c r="C42" s="254">
        <v>11923.1</v>
      </c>
      <c r="D42" s="256">
        <v>11888.033333333333</v>
      </c>
      <c r="E42" s="256">
        <v>11834.066666666666</v>
      </c>
      <c r="F42" s="256">
        <v>11745.033333333333</v>
      </c>
      <c r="G42" s="256">
        <v>11691.066666666666</v>
      </c>
      <c r="H42" s="256">
        <v>11977.066666666666</v>
      </c>
      <c r="I42" s="256">
        <v>12031.033333333333</v>
      </c>
      <c r="J42" s="256">
        <v>12120.066666666666</v>
      </c>
      <c r="K42" s="254">
        <v>11942</v>
      </c>
      <c r="L42" s="254">
        <v>11799</v>
      </c>
      <c r="M42" s="254">
        <v>1.5586899999999999</v>
      </c>
    </row>
    <row r="43" spans="1:13">
      <c r="A43" s="273">
        <v>34</v>
      </c>
      <c r="B43" s="254" t="s">
        <v>228</v>
      </c>
      <c r="C43" s="254">
        <v>3750.75</v>
      </c>
      <c r="D43" s="256">
        <v>3735.4</v>
      </c>
      <c r="E43" s="256">
        <v>3691.3500000000004</v>
      </c>
      <c r="F43" s="256">
        <v>3631.9500000000003</v>
      </c>
      <c r="G43" s="256">
        <v>3587.9000000000005</v>
      </c>
      <c r="H43" s="256">
        <v>3794.8</v>
      </c>
      <c r="I43" s="256">
        <v>3838.8500000000004</v>
      </c>
      <c r="J43" s="256">
        <v>3898.25</v>
      </c>
      <c r="K43" s="254">
        <v>3779.45</v>
      </c>
      <c r="L43" s="254">
        <v>3676</v>
      </c>
      <c r="M43" s="254">
        <v>0.41327000000000003</v>
      </c>
    </row>
    <row r="44" spans="1:13">
      <c r="A44" s="273">
        <v>35</v>
      </c>
      <c r="B44" s="254" t="s">
        <v>59</v>
      </c>
      <c r="C44" s="254">
        <v>2292.5500000000002</v>
      </c>
      <c r="D44" s="256">
        <v>2304.75</v>
      </c>
      <c r="E44" s="256">
        <v>2272.5</v>
      </c>
      <c r="F44" s="256">
        <v>2252.4499999999998</v>
      </c>
      <c r="G44" s="256">
        <v>2220.1999999999998</v>
      </c>
      <c r="H44" s="256">
        <v>2324.8000000000002</v>
      </c>
      <c r="I44" s="256">
        <v>2357.0500000000002</v>
      </c>
      <c r="J44" s="256">
        <v>2377.1000000000004</v>
      </c>
      <c r="K44" s="254">
        <v>2337</v>
      </c>
      <c r="L44" s="254">
        <v>2284.6999999999998</v>
      </c>
      <c r="M44" s="254">
        <v>3.09619</v>
      </c>
    </row>
    <row r="45" spans="1:13">
      <c r="A45" s="273">
        <v>36</v>
      </c>
      <c r="B45" s="254" t="s">
        <v>229</v>
      </c>
      <c r="C45" s="254">
        <v>322.55</v>
      </c>
      <c r="D45" s="256">
        <v>323.26666666666665</v>
      </c>
      <c r="E45" s="256">
        <v>320.33333333333331</v>
      </c>
      <c r="F45" s="256">
        <v>318.11666666666667</v>
      </c>
      <c r="G45" s="256">
        <v>315.18333333333334</v>
      </c>
      <c r="H45" s="256">
        <v>325.48333333333329</v>
      </c>
      <c r="I45" s="256">
        <v>328.41666666666669</v>
      </c>
      <c r="J45" s="256">
        <v>330.63333333333327</v>
      </c>
      <c r="K45" s="254">
        <v>326.2</v>
      </c>
      <c r="L45" s="254">
        <v>321.05</v>
      </c>
      <c r="M45" s="254">
        <v>29.763760000000001</v>
      </c>
    </row>
    <row r="46" spans="1:13">
      <c r="A46" s="273">
        <v>37</v>
      </c>
      <c r="B46" s="254" t="s">
        <v>60</v>
      </c>
      <c r="C46" s="254">
        <v>86.35</v>
      </c>
      <c r="D46" s="256">
        <v>85.916666666666671</v>
      </c>
      <c r="E46" s="256">
        <v>85.033333333333346</v>
      </c>
      <c r="F46" s="256">
        <v>83.716666666666669</v>
      </c>
      <c r="G46" s="256">
        <v>82.833333333333343</v>
      </c>
      <c r="H46" s="256">
        <v>87.233333333333348</v>
      </c>
      <c r="I46" s="256">
        <v>88.116666666666674</v>
      </c>
      <c r="J46" s="256">
        <v>89.433333333333351</v>
      </c>
      <c r="K46" s="254">
        <v>86.8</v>
      </c>
      <c r="L46" s="254">
        <v>84.6</v>
      </c>
      <c r="M46" s="254">
        <v>313.09296999999998</v>
      </c>
    </row>
    <row r="47" spans="1:13">
      <c r="A47" s="273">
        <v>38</v>
      </c>
      <c r="B47" s="254" t="s">
        <v>61</v>
      </c>
      <c r="C47" s="254">
        <v>76.95</v>
      </c>
      <c r="D47" s="256">
        <v>77.216666666666669</v>
      </c>
      <c r="E47" s="256">
        <v>76.583333333333343</v>
      </c>
      <c r="F47" s="256">
        <v>76.216666666666669</v>
      </c>
      <c r="G47" s="256">
        <v>75.583333333333343</v>
      </c>
      <c r="H47" s="256">
        <v>77.583333333333343</v>
      </c>
      <c r="I47" s="256">
        <v>78.216666666666669</v>
      </c>
      <c r="J47" s="256">
        <v>78.583333333333343</v>
      </c>
      <c r="K47" s="254">
        <v>77.849999999999994</v>
      </c>
      <c r="L47" s="254">
        <v>76.849999999999994</v>
      </c>
      <c r="M47" s="254">
        <v>24.515750000000001</v>
      </c>
    </row>
    <row r="48" spans="1:13">
      <c r="A48" s="273">
        <v>39</v>
      </c>
      <c r="B48" s="254" t="s">
        <v>62</v>
      </c>
      <c r="C48" s="254">
        <v>1579.25</v>
      </c>
      <c r="D48" s="256">
        <v>1586.0833333333333</v>
      </c>
      <c r="E48" s="256">
        <v>1569.2166666666665</v>
      </c>
      <c r="F48" s="256">
        <v>1559.1833333333332</v>
      </c>
      <c r="G48" s="256">
        <v>1542.3166666666664</v>
      </c>
      <c r="H48" s="256">
        <v>1596.1166666666666</v>
      </c>
      <c r="I48" s="256">
        <v>1612.9833333333333</v>
      </c>
      <c r="J48" s="256">
        <v>1623.0166666666667</v>
      </c>
      <c r="K48" s="254">
        <v>1602.95</v>
      </c>
      <c r="L48" s="254">
        <v>1576.05</v>
      </c>
      <c r="M48" s="254">
        <v>2.9757500000000001</v>
      </c>
    </row>
    <row r="49" spans="1:13">
      <c r="A49" s="273">
        <v>40</v>
      </c>
      <c r="B49" s="254" t="s">
        <v>65</v>
      </c>
      <c r="C49" s="254">
        <v>816.55</v>
      </c>
      <c r="D49" s="256">
        <v>816.4666666666667</v>
      </c>
      <c r="E49" s="256">
        <v>807.93333333333339</v>
      </c>
      <c r="F49" s="256">
        <v>799.31666666666672</v>
      </c>
      <c r="G49" s="256">
        <v>790.78333333333342</v>
      </c>
      <c r="H49" s="256">
        <v>825.08333333333337</v>
      </c>
      <c r="I49" s="256">
        <v>833.61666666666667</v>
      </c>
      <c r="J49" s="256">
        <v>842.23333333333335</v>
      </c>
      <c r="K49" s="254">
        <v>825</v>
      </c>
      <c r="L49" s="254">
        <v>807.85</v>
      </c>
      <c r="M49" s="254">
        <v>9.0890199999999997</v>
      </c>
    </row>
    <row r="50" spans="1:13">
      <c r="A50" s="273">
        <v>41</v>
      </c>
      <c r="B50" s="254" t="s">
        <v>64</v>
      </c>
      <c r="C50" s="254">
        <v>179.2</v>
      </c>
      <c r="D50" s="256">
        <v>179.93333333333331</v>
      </c>
      <c r="E50" s="256">
        <v>177.86666666666662</v>
      </c>
      <c r="F50" s="256">
        <v>176.5333333333333</v>
      </c>
      <c r="G50" s="256">
        <v>174.46666666666661</v>
      </c>
      <c r="H50" s="256">
        <v>181.26666666666662</v>
      </c>
      <c r="I50" s="256">
        <v>183.33333333333329</v>
      </c>
      <c r="J50" s="256">
        <v>184.66666666666663</v>
      </c>
      <c r="K50" s="254">
        <v>182</v>
      </c>
      <c r="L50" s="254">
        <v>178.6</v>
      </c>
      <c r="M50" s="254">
        <v>76.618560000000002</v>
      </c>
    </row>
    <row r="51" spans="1:13">
      <c r="A51" s="273">
        <v>42</v>
      </c>
      <c r="B51" s="254" t="s">
        <v>66</v>
      </c>
      <c r="C51" s="254">
        <v>770.9</v>
      </c>
      <c r="D51" s="256">
        <v>771.95000000000016</v>
      </c>
      <c r="E51" s="256">
        <v>764.40000000000032</v>
      </c>
      <c r="F51" s="256">
        <v>757.9000000000002</v>
      </c>
      <c r="G51" s="256">
        <v>750.35000000000036</v>
      </c>
      <c r="H51" s="256">
        <v>778.45000000000027</v>
      </c>
      <c r="I51" s="256">
        <v>786.00000000000023</v>
      </c>
      <c r="J51" s="256">
        <v>792.50000000000023</v>
      </c>
      <c r="K51" s="254">
        <v>779.5</v>
      </c>
      <c r="L51" s="254">
        <v>765.45</v>
      </c>
      <c r="M51" s="254">
        <v>8.1769300000000005</v>
      </c>
    </row>
    <row r="52" spans="1:13">
      <c r="A52" s="273">
        <v>43</v>
      </c>
      <c r="B52" s="254" t="s">
        <v>69</v>
      </c>
      <c r="C52" s="254">
        <v>65.95</v>
      </c>
      <c r="D52" s="256">
        <v>66.05</v>
      </c>
      <c r="E52" s="256">
        <v>65.55</v>
      </c>
      <c r="F52" s="256">
        <v>65.150000000000006</v>
      </c>
      <c r="G52" s="256">
        <v>64.650000000000006</v>
      </c>
      <c r="H52" s="256">
        <v>66.449999999999989</v>
      </c>
      <c r="I52" s="256">
        <v>66.949999999999989</v>
      </c>
      <c r="J52" s="256">
        <v>67.34999999999998</v>
      </c>
      <c r="K52" s="254">
        <v>66.55</v>
      </c>
      <c r="L52" s="254">
        <v>65.650000000000006</v>
      </c>
      <c r="M52" s="254">
        <v>322.39917000000003</v>
      </c>
    </row>
    <row r="53" spans="1:13">
      <c r="A53" s="273">
        <v>44</v>
      </c>
      <c r="B53" s="254" t="s">
        <v>73</v>
      </c>
      <c r="C53" s="254">
        <v>459.7</v>
      </c>
      <c r="D53" s="256">
        <v>461.90000000000003</v>
      </c>
      <c r="E53" s="256">
        <v>456.30000000000007</v>
      </c>
      <c r="F53" s="256">
        <v>452.90000000000003</v>
      </c>
      <c r="G53" s="256">
        <v>447.30000000000007</v>
      </c>
      <c r="H53" s="256">
        <v>465.30000000000007</v>
      </c>
      <c r="I53" s="256">
        <v>470.90000000000009</v>
      </c>
      <c r="J53" s="256">
        <v>474.30000000000007</v>
      </c>
      <c r="K53" s="254">
        <v>467.5</v>
      </c>
      <c r="L53" s="254">
        <v>458.5</v>
      </c>
      <c r="M53" s="254">
        <v>55.950870000000002</v>
      </c>
    </row>
    <row r="54" spans="1:13">
      <c r="A54" s="273">
        <v>45</v>
      </c>
      <c r="B54" s="254" t="s">
        <v>68</v>
      </c>
      <c r="C54" s="254">
        <v>523.95000000000005</v>
      </c>
      <c r="D54" s="256">
        <v>525.25</v>
      </c>
      <c r="E54" s="256">
        <v>522</v>
      </c>
      <c r="F54" s="256">
        <v>520.04999999999995</v>
      </c>
      <c r="G54" s="256">
        <v>516.79999999999995</v>
      </c>
      <c r="H54" s="256">
        <v>527.20000000000005</v>
      </c>
      <c r="I54" s="256">
        <v>530.45000000000005</v>
      </c>
      <c r="J54" s="256">
        <v>532.40000000000009</v>
      </c>
      <c r="K54" s="254">
        <v>528.5</v>
      </c>
      <c r="L54" s="254">
        <v>523.29999999999995</v>
      </c>
      <c r="M54" s="254">
        <v>62.561279999999996</v>
      </c>
    </row>
    <row r="55" spans="1:13">
      <c r="A55" s="273">
        <v>46</v>
      </c>
      <c r="B55" s="254" t="s">
        <v>70</v>
      </c>
      <c r="C55" s="254">
        <v>403.4</v>
      </c>
      <c r="D55" s="256">
        <v>405.16666666666669</v>
      </c>
      <c r="E55" s="256">
        <v>400.73333333333335</v>
      </c>
      <c r="F55" s="256">
        <v>398.06666666666666</v>
      </c>
      <c r="G55" s="256">
        <v>393.63333333333333</v>
      </c>
      <c r="H55" s="256">
        <v>407.83333333333337</v>
      </c>
      <c r="I55" s="256">
        <v>412.26666666666665</v>
      </c>
      <c r="J55" s="256">
        <v>414.93333333333339</v>
      </c>
      <c r="K55" s="254">
        <v>409.6</v>
      </c>
      <c r="L55" s="254">
        <v>402.5</v>
      </c>
      <c r="M55" s="254">
        <v>12.25126</v>
      </c>
    </row>
    <row r="56" spans="1:13">
      <c r="A56" s="273">
        <v>47</v>
      </c>
      <c r="B56" s="254" t="s">
        <v>230</v>
      </c>
      <c r="C56" s="254">
        <v>1317.5</v>
      </c>
      <c r="D56" s="256">
        <v>1318.3166666666668</v>
      </c>
      <c r="E56" s="256">
        <v>1301.8333333333337</v>
      </c>
      <c r="F56" s="256">
        <v>1286.166666666667</v>
      </c>
      <c r="G56" s="256">
        <v>1269.6833333333338</v>
      </c>
      <c r="H56" s="256">
        <v>1333.9833333333336</v>
      </c>
      <c r="I56" s="256">
        <v>1350.4666666666667</v>
      </c>
      <c r="J56" s="256">
        <v>1366.1333333333334</v>
      </c>
      <c r="K56" s="254">
        <v>1334.8</v>
      </c>
      <c r="L56" s="254">
        <v>1302.6500000000001</v>
      </c>
      <c r="M56" s="254">
        <v>1.0979000000000001</v>
      </c>
    </row>
    <row r="57" spans="1:13">
      <c r="A57" s="273">
        <v>48</v>
      </c>
      <c r="B57" s="254" t="s">
        <v>71</v>
      </c>
      <c r="C57" s="254">
        <v>15716.35</v>
      </c>
      <c r="D57" s="256">
        <v>15757.066666666666</v>
      </c>
      <c r="E57" s="256">
        <v>15334.333333333332</v>
      </c>
      <c r="F57" s="256">
        <v>14952.316666666666</v>
      </c>
      <c r="G57" s="256">
        <v>14529.583333333332</v>
      </c>
      <c r="H57" s="256">
        <v>16139.083333333332</v>
      </c>
      <c r="I57" s="256">
        <v>16561.816666666666</v>
      </c>
      <c r="J57" s="256">
        <v>16943.833333333332</v>
      </c>
      <c r="K57" s="254">
        <v>16179.8</v>
      </c>
      <c r="L57" s="254">
        <v>15375.05</v>
      </c>
      <c r="M57" s="254">
        <v>1.4715400000000001</v>
      </c>
    </row>
    <row r="58" spans="1:13">
      <c r="A58" s="273">
        <v>49</v>
      </c>
      <c r="B58" s="254" t="s">
        <v>74</v>
      </c>
      <c r="C58" s="254">
        <v>3523.55</v>
      </c>
      <c r="D58" s="256">
        <v>3540.15</v>
      </c>
      <c r="E58" s="256">
        <v>3495.8</v>
      </c>
      <c r="F58" s="256">
        <v>3468.05</v>
      </c>
      <c r="G58" s="256">
        <v>3423.7000000000003</v>
      </c>
      <c r="H58" s="256">
        <v>3567.9</v>
      </c>
      <c r="I58" s="256">
        <v>3612.2499999999995</v>
      </c>
      <c r="J58" s="256">
        <v>3640</v>
      </c>
      <c r="K58" s="254">
        <v>3584.5</v>
      </c>
      <c r="L58" s="254">
        <v>3512.4</v>
      </c>
      <c r="M58" s="254">
        <v>5.1906100000000004</v>
      </c>
    </row>
    <row r="59" spans="1:13">
      <c r="A59" s="273">
        <v>50</v>
      </c>
      <c r="B59" s="254" t="s">
        <v>80</v>
      </c>
      <c r="C59" s="254">
        <v>750.75</v>
      </c>
      <c r="D59" s="256">
        <v>756.2166666666667</v>
      </c>
      <c r="E59" s="256">
        <v>744.53333333333342</v>
      </c>
      <c r="F59" s="256">
        <v>738.31666666666672</v>
      </c>
      <c r="G59" s="256">
        <v>726.63333333333344</v>
      </c>
      <c r="H59" s="256">
        <v>762.43333333333339</v>
      </c>
      <c r="I59" s="256">
        <v>774.11666666666679</v>
      </c>
      <c r="J59" s="256">
        <v>780.33333333333337</v>
      </c>
      <c r="K59" s="254">
        <v>767.9</v>
      </c>
      <c r="L59" s="254">
        <v>750</v>
      </c>
      <c r="M59" s="254">
        <v>4.6946099999999999</v>
      </c>
    </row>
    <row r="60" spans="1:13">
      <c r="A60" s="273">
        <v>51</v>
      </c>
      <c r="B60" s="254" t="s">
        <v>75</v>
      </c>
      <c r="C60" s="254">
        <v>643.95000000000005</v>
      </c>
      <c r="D60" s="256">
        <v>642.85</v>
      </c>
      <c r="E60" s="256">
        <v>639.5</v>
      </c>
      <c r="F60" s="256">
        <v>635.04999999999995</v>
      </c>
      <c r="G60" s="256">
        <v>631.69999999999993</v>
      </c>
      <c r="H60" s="256">
        <v>647.30000000000007</v>
      </c>
      <c r="I60" s="256">
        <v>650.6500000000002</v>
      </c>
      <c r="J60" s="256">
        <v>655.10000000000014</v>
      </c>
      <c r="K60" s="254">
        <v>646.20000000000005</v>
      </c>
      <c r="L60" s="254">
        <v>638.4</v>
      </c>
      <c r="M60" s="254">
        <v>24.743839999999999</v>
      </c>
    </row>
    <row r="61" spans="1:13">
      <c r="A61" s="273">
        <v>52</v>
      </c>
      <c r="B61" s="254" t="s">
        <v>76</v>
      </c>
      <c r="C61" s="254">
        <v>155.80000000000001</v>
      </c>
      <c r="D61" s="256">
        <v>155.25</v>
      </c>
      <c r="E61" s="256">
        <v>154</v>
      </c>
      <c r="F61" s="256">
        <v>152.19999999999999</v>
      </c>
      <c r="G61" s="256">
        <v>150.94999999999999</v>
      </c>
      <c r="H61" s="256">
        <v>157.05000000000001</v>
      </c>
      <c r="I61" s="256">
        <v>158.30000000000001</v>
      </c>
      <c r="J61" s="256">
        <v>160.10000000000002</v>
      </c>
      <c r="K61" s="254">
        <v>156.5</v>
      </c>
      <c r="L61" s="254">
        <v>153.44999999999999</v>
      </c>
      <c r="M61" s="254">
        <v>93.566820000000007</v>
      </c>
    </row>
    <row r="62" spans="1:13">
      <c r="A62" s="273">
        <v>53</v>
      </c>
      <c r="B62" s="254" t="s">
        <v>77</v>
      </c>
      <c r="C62" s="254">
        <v>146.6</v>
      </c>
      <c r="D62" s="256">
        <v>146.03333333333333</v>
      </c>
      <c r="E62" s="256">
        <v>143.81666666666666</v>
      </c>
      <c r="F62" s="256">
        <v>141.03333333333333</v>
      </c>
      <c r="G62" s="256">
        <v>138.81666666666666</v>
      </c>
      <c r="H62" s="256">
        <v>148.81666666666666</v>
      </c>
      <c r="I62" s="256">
        <v>151.0333333333333</v>
      </c>
      <c r="J62" s="256">
        <v>153.81666666666666</v>
      </c>
      <c r="K62" s="254">
        <v>148.25</v>
      </c>
      <c r="L62" s="254">
        <v>143.25</v>
      </c>
      <c r="M62" s="254">
        <v>15.82023</v>
      </c>
    </row>
    <row r="63" spans="1:13">
      <c r="A63" s="273">
        <v>54</v>
      </c>
      <c r="B63" s="254" t="s">
        <v>81</v>
      </c>
      <c r="C63" s="254">
        <v>519</v>
      </c>
      <c r="D63" s="256">
        <v>515.73333333333335</v>
      </c>
      <c r="E63" s="256">
        <v>511.4666666666667</v>
      </c>
      <c r="F63" s="256">
        <v>503.93333333333334</v>
      </c>
      <c r="G63" s="256">
        <v>499.66666666666669</v>
      </c>
      <c r="H63" s="256">
        <v>523.26666666666665</v>
      </c>
      <c r="I63" s="256">
        <v>527.5333333333333</v>
      </c>
      <c r="J63" s="256">
        <v>535.06666666666672</v>
      </c>
      <c r="K63" s="254">
        <v>520</v>
      </c>
      <c r="L63" s="254">
        <v>508.2</v>
      </c>
      <c r="M63" s="254">
        <v>21.957529999999998</v>
      </c>
    </row>
    <row r="64" spans="1:13">
      <c r="A64" s="273">
        <v>55</v>
      </c>
      <c r="B64" s="254" t="s">
        <v>82</v>
      </c>
      <c r="C64" s="254">
        <v>974.7</v>
      </c>
      <c r="D64" s="256">
        <v>977.2166666666667</v>
      </c>
      <c r="E64" s="256">
        <v>970.58333333333337</v>
      </c>
      <c r="F64" s="256">
        <v>966.4666666666667</v>
      </c>
      <c r="G64" s="256">
        <v>959.83333333333337</v>
      </c>
      <c r="H64" s="256">
        <v>981.33333333333337</v>
      </c>
      <c r="I64" s="256">
        <v>987.96666666666658</v>
      </c>
      <c r="J64" s="256">
        <v>992.08333333333337</v>
      </c>
      <c r="K64" s="254">
        <v>983.85</v>
      </c>
      <c r="L64" s="254">
        <v>973.1</v>
      </c>
      <c r="M64" s="254">
        <v>12.86458</v>
      </c>
    </row>
    <row r="65" spans="1:13">
      <c r="A65" s="273">
        <v>56</v>
      </c>
      <c r="B65" s="254" t="s">
        <v>231</v>
      </c>
      <c r="C65" s="254">
        <v>164.85</v>
      </c>
      <c r="D65" s="256">
        <v>165.31666666666666</v>
      </c>
      <c r="E65" s="256">
        <v>163.78333333333333</v>
      </c>
      <c r="F65" s="256">
        <v>162.71666666666667</v>
      </c>
      <c r="G65" s="256">
        <v>161.18333333333334</v>
      </c>
      <c r="H65" s="256">
        <v>166.38333333333333</v>
      </c>
      <c r="I65" s="256">
        <v>167.91666666666663</v>
      </c>
      <c r="J65" s="256">
        <v>168.98333333333332</v>
      </c>
      <c r="K65" s="254">
        <v>166.85</v>
      </c>
      <c r="L65" s="254">
        <v>164.25</v>
      </c>
      <c r="M65" s="254">
        <v>12.490270000000001</v>
      </c>
    </row>
    <row r="66" spans="1:13">
      <c r="A66" s="273">
        <v>57</v>
      </c>
      <c r="B66" s="254" t="s">
        <v>83</v>
      </c>
      <c r="C66" s="254">
        <v>149.9</v>
      </c>
      <c r="D66" s="256">
        <v>149.33333333333334</v>
      </c>
      <c r="E66" s="256">
        <v>148.16666666666669</v>
      </c>
      <c r="F66" s="256">
        <v>146.43333333333334</v>
      </c>
      <c r="G66" s="256">
        <v>145.26666666666668</v>
      </c>
      <c r="H66" s="256">
        <v>151.06666666666669</v>
      </c>
      <c r="I66" s="256">
        <v>152.23333333333338</v>
      </c>
      <c r="J66" s="256">
        <v>153.9666666666667</v>
      </c>
      <c r="K66" s="254">
        <v>150.5</v>
      </c>
      <c r="L66" s="254">
        <v>147.6</v>
      </c>
      <c r="M66" s="254">
        <v>104.01054000000001</v>
      </c>
    </row>
    <row r="67" spans="1:13">
      <c r="A67" s="273">
        <v>58</v>
      </c>
      <c r="B67" s="254" t="s">
        <v>798</v>
      </c>
      <c r="C67" s="254">
        <v>4219.2</v>
      </c>
      <c r="D67" s="256">
        <v>4226.083333333333</v>
      </c>
      <c r="E67" s="256">
        <v>4173.1666666666661</v>
      </c>
      <c r="F67" s="256">
        <v>4127.1333333333332</v>
      </c>
      <c r="G67" s="256">
        <v>4074.2166666666662</v>
      </c>
      <c r="H67" s="256">
        <v>4272.1166666666659</v>
      </c>
      <c r="I67" s="256">
        <v>4325.0333333333319</v>
      </c>
      <c r="J67" s="256">
        <v>4371.0666666666657</v>
      </c>
      <c r="K67" s="254">
        <v>4279</v>
      </c>
      <c r="L67" s="254">
        <v>4180.05</v>
      </c>
      <c r="M67" s="254">
        <v>4.1448200000000002</v>
      </c>
    </row>
    <row r="68" spans="1:13">
      <c r="A68" s="273">
        <v>59</v>
      </c>
      <c r="B68" s="254" t="s">
        <v>84</v>
      </c>
      <c r="C68" s="254">
        <v>1685.95</v>
      </c>
      <c r="D68" s="256">
        <v>1690.1499999999999</v>
      </c>
      <c r="E68" s="256">
        <v>1679.2999999999997</v>
      </c>
      <c r="F68" s="256">
        <v>1672.6499999999999</v>
      </c>
      <c r="G68" s="256">
        <v>1661.7999999999997</v>
      </c>
      <c r="H68" s="256">
        <v>1696.7999999999997</v>
      </c>
      <c r="I68" s="256">
        <v>1707.6499999999996</v>
      </c>
      <c r="J68" s="256">
        <v>1714.2999999999997</v>
      </c>
      <c r="K68" s="254">
        <v>1701</v>
      </c>
      <c r="L68" s="254">
        <v>1683.5</v>
      </c>
      <c r="M68" s="254">
        <v>2.8771</v>
      </c>
    </row>
    <row r="69" spans="1:13">
      <c r="A69" s="273">
        <v>60</v>
      </c>
      <c r="B69" s="254" t="s">
        <v>85</v>
      </c>
      <c r="C69" s="254">
        <v>694.2</v>
      </c>
      <c r="D69" s="256">
        <v>689.11666666666667</v>
      </c>
      <c r="E69" s="256">
        <v>681.58333333333337</v>
      </c>
      <c r="F69" s="256">
        <v>668.9666666666667</v>
      </c>
      <c r="G69" s="256">
        <v>661.43333333333339</v>
      </c>
      <c r="H69" s="256">
        <v>701.73333333333335</v>
      </c>
      <c r="I69" s="256">
        <v>709.26666666666665</v>
      </c>
      <c r="J69" s="256">
        <v>721.88333333333333</v>
      </c>
      <c r="K69" s="254">
        <v>696.65</v>
      </c>
      <c r="L69" s="254">
        <v>676.5</v>
      </c>
      <c r="M69" s="254">
        <v>11.97123</v>
      </c>
    </row>
    <row r="70" spans="1:13">
      <c r="A70" s="273">
        <v>61</v>
      </c>
      <c r="B70" s="254" t="s">
        <v>232</v>
      </c>
      <c r="C70" s="254">
        <v>906.5</v>
      </c>
      <c r="D70" s="256">
        <v>907.05000000000007</v>
      </c>
      <c r="E70" s="256">
        <v>900.45000000000016</v>
      </c>
      <c r="F70" s="256">
        <v>894.40000000000009</v>
      </c>
      <c r="G70" s="256">
        <v>887.80000000000018</v>
      </c>
      <c r="H70" s="256">
        <v>913.10000000000014</v>
      </c>
      <c r="I70" s="256">
        <v>919.7</v>
      </c>
      <c r="J70" s="256">
        <v>925.75000000000011</v>
      </c>
      <c r="K70" s="254">
        <v>913.65</v>
      </c>
      <c r="L70" s="254">
        <v>901</v>
      </c>
      <c r="M70" s="254">
        <v>2.4914100000000001</v>
      </c>
    </row>
    <row r="71" spans="1:13">
      <c r="A71" s="273">
        <v>62</v>
      </c>
      <c r="B71" s="254" t="s">
        <v>233</v>
      </c>
      <c r="C71" s="254">
        <v>450.2</v>
      </c>
      <c r="D71" s="256">
        <v>454.81666666666661</v>
      </c>
      <c r="E71" s="256">
        <v>442.28333333333319</v>
      </c>
      <c r="F71" s="256">
        <v>434.36666666666656</v>
      </c>
      <c r="G71" s="256">
        <v>421.83333333333314</v>
      </c>
      <c r="H71" s="256">
        <v>462.73333333333323</v>
      </c>
      <c r="I71" s="256">
        <v>475.26666666666665</v>
      </c>
      <c r="J71" s="256">
        <v>483.18333333333328</v>
      </c>
      <c r="K71" s="254">
        <v>467.35</v>
      </c>
      <c r="L71" s="254">
        <v>446.9</v>
      </c>
      <c r="M71" s="254">
        <v>30.610790000000001</v>
      </c>
    </row>
    <row r="72" spans="1:13">
      <c r="A72" s="273">
        <v>63</v>
      </c>
      <c r="B72" s="254" t="s">
        <v>86</v>
      </c>
      <c r="C72" s="254">
        <v>880.6</v>
      </c>
      <c r="D72" s="256">
        <v>883.93333333333339</v>
      </c>
      <c r="E72" s="256">
        <v>872.36666666666679</v>
      </c>
      <c r="F72" s="256">
        <v>864.13333333333344</v>
      </c>
      <c r="G72" s="256">
        <v>852.56666666666683</v>
      </c>
      <c r="H72" s="256">
        <v>892.16666666666674</v>
      </c>
      <c r="I72" s="256">
        <v>903.73333333333335</v>
      </c>
      <c r="J72" s="256">
        <v>911.9666666666667</v>
      </c>
      <c r="K72" s="254">
        <v>895.5</v>
      </c>
      <c r="L72" s="254">
        <v>875.7</v>
      </c>
      <c r="M72" s="254">
        <v>7.3239599999999996</v>
      </c>
    </row>
    <row r="73" spans="1:13">
      <c r="A73" s="273">
        <v>64</v>
      </c>
      <c r="B73" s="254" t="s">
        <v>92</v>
      </c>
      <c r="C73" s="254">
        <v>293.7</v>
      </c>
      <c r="D73" s="256">
        <v>290.90000000000003</v>
      </c>
      <c r="E73" s="256">
        <v>287.30000000000007</v>
      </c>
      <c r="F73" s="256">
        <v>280.90000000000003</v>
      </c>
      <c r="G73" s="256">
        <v>277.30000000000007</v>
      </c>
      <c r="H73" s="256">
        <v>297.30000000000007</v>
      </c>
      <c r="I73" s="256">
        <v>300.90000000000009</v>
      </c>
      <c r="J73" s="256">
        <v>307.30000000000007</v>
      </c>
      <c r="K73" s="254">
        <v>294.5</v>
      </c>
      <c r="L73" s="254">
        <v>284.5</v>
      </c>
      <c r="M73" s="254">
        <v>71.896259999999998</v>
      </c>
    </row>
    <row r="74" spans="1:13">
      <c r="A74" s="273">
        <v>65</v>
      </c>
      <c r="B74" s="254" t="s">
        <v>87</v>
      </c>
      <c r="C74" s="254">
        <v>587.70000000000005</v>
      </c>
      <c r="D74" s="256">
        <v>589.2833333333333</v>
      </c>
      <c r="E74" s="256">
        <v>584.91666666666663</v>
      </c>
      <c r="F74" s="256">
        <v>582.13333333333333</v>
      </c>
      <c r="G74" s="256">
        <v>577.76666666666665</v>
      </c>
      <c r="H74" s="256">
        <v>592.06666666666661</v>
      </c>
      <c r="I74" s="256">
        <v>596.43333333333339</v>
      </c>
      <c r="J74" s="256">
        <v>599.21666666666658</v>
      </c>
      <c r="K74" s="254">
        <v>593.65</v>
      </c>
      <c r="L74" s="254">
        <v>586.5</v>
      </c>
      <c r="M74" s="254">
        <v>11.961980000000001</v>
      </c>
    </row>
    <row r="75" spans="1:13">
      <c r="A75" s="273">
        <v>66</v>
      </c>
      <c r="B75" s="254" t="s">
        <v>234</v>
      </c>
      <c r="C75" s="254">
        <v>1969.55</v>
      </c>
      <c r="D75" s="256">
        <v>1951.5333333333335</v>
      </c>
      <c r="E75" s="256">
        <v>1923.0666666666671</v>
      </c>
      <c r="F75" s="256">
        <v>1876.5833333333335</v>
      </c>
      <c r="G75" s="256">
        <v>1848.116666666667</v>
      </c>
      <c r="H75" s="256">
        <v>1998.0166666666671</v>
      </c>
      <c r="I75" s="256">
        <v>2026.4833333333338</v>
      </c>
      <c r="J75" s="256">
        <v>2072.9666666666672</v>
      </c>
      <c r="K75" s="254">
        <v>1980</v>
      </c>
      <c r="L75" s="254">
        <v>1905.05</v>
      </c>
      <c r="M75" s="254">
        <v>2.0240100000000001</v>
      </c>
    </row>
    <row r="76" spans="1:13">
      <c r="A76" s="273">
        <v>67</v>
      </c>
      <c r="B76" s="254" t="s">
        <v>339</v>
      </c>
      <c r="C76" s="254">
        <v>1926.4</v>
      </c>
      <c r="D76" s="256">
        <v>1924.5833333333333</v>
      </c>
      <c r="E76" s="256">
        <v>1904.2166666666665</v>
      </c>
      <c r="F76" s="256">
        <v>1882.0333333333333</v>
      </c>
      <c r="G76" s="256">
        <v>1861.6666666666665</v>
      </c>
      <c r="H76" s="256">
        <v>1946.7666666666664</v>
      </c>
      <c r="I76" s="256">
        <v>1967.1333333333332</v>
      </c>
      <c r="J76" s="256">
        <v>1989.3166666666664</v>
      </c>
      <c r="K76" s="254">
        <v>1944.95</v>
      </c>
      <c r="L76" s="254">
        <v>1902.4</v>
      </c>
      <c r="M76" s="254">
        <v>14.43361</v>
      </c>
    </row>
    <row r="77" spans="1:13">
      <c r="A77" s="273">
        <v>68</v>
      </c>
      <c r="B77" s="254" t="s">
        <v>806</v>
      </c>
      <c r="C77" s="254">
        <v>177.6</v>
      </c>
      <c r="D77" s="256">
        <v>177.63333333333333</v>
      </c>
      <c r="E77" s="256">
        <v>174.86666666666665</v>
      </c>
      <c r="F77" s="256">
        <v>172.13333333333333</v>
      </c>
      <c r="G77" s="256">
        <v>169.36666666666665</v>
      </c>
      <c r="H77" s="256">
        <v>180.36666666666665</v>
      </c>
      <c r="I77" s="256">
        <v>183.1333333333333</v>
      </c>
      <c r="J77" s="256">
        <v>185.86666666666665</v>
      </c>
      <c r="K77" s="254">
        <v>180.4</v>
      </c>
      <c r="L77" s="254">
        <v>174.9</v>
      </c>
      <c r="M77" s="254">
        <v>7.60595</v>
      </c>
    </row>
    <row r="78" spans="1:13">
      <c r="A78" s="273">
        <v>69</v>
      </c>
      <c r="B78" s="254" t="s">
        <v>90</v>
      </c>
      <c r="C78" s="254">
        <v>4559.95</v>
      </c>
      <c r="D78" s="256">
        <v>4553.416666666667</v>
      </c>
      <c r="E78" s="256">
        <v>4523.7833333333338</v>
      </c>
      <c r="F78" s="256">
        <v>4487.6166666666668</v>
      </c>
      <c r="G78" s="256">
        <v>4457.9833333333336</v>
      </c>
      <c r="H78" s="256">
        <v>4589.5833333333339</v>
      </c>
      <c r="I78" s="256">
        <v>4619.2166666666672</v>
      </c>
      <c r="J78" s="256">
        <v>4655.3833333333341</v>
      </c>
      <c r="K78" s="254">
        <v>4583.05</v>
      </c>
      <c r="L78" s="254">
        <v>4517.25</v>
      </c>
      <c r="M78" s="254">
        <v>4.1934300000000002</v>
      </c>
    </row>
    <row r="79" spans="1:13">
      <c r="A79" s="273">
        <v>70</v>
      </c>
      <c r="B79" s="254" t="s">
        <v>344</v>
      </c>
      <c r="C79" s="254">
        <v>4609.45</v>
      </c>
      <c r="D79" s="256">
        <v>4603.1500000000005</v>
      </c>
      <c r="E79" s="256">
        <v>4561.3000000000011</v>
      </c>
      <c r="F79" s="256">
        <v>4513.1500000000005</v>
      </c>
      <c r="G79" s="256">
        <v>4471.3000000000011</v>
      </c>
      <c r="H79" s="256">
        <v>4651.3000000000011</v>
      </c>
      <c r="I79" s="256">
        <v>4693.1500000000015</v>
      </c>
      <c r="J79" s="256">
        <v>4741.3000000000011</v>
      </c>
      <c r="K79" s="254">
        <v>4645</v>
      </c>
      <c r="L79" s="254">
        <v>4555</v>
      </c>
      <c r="M79" s="254">
        <v>2.0643500000000001</v>
      </c>
    </row>
    <row r="80" spans="1:13">
      <c r="A80" s="273">
        <v>71</v>
      </c>
      <c r="B80" s="254" t="s">
        <v>345</v>
      </c>
      <c r="C80" s="254">
        <v>3358.4</v>
      </c>
      <c r="D80" s="256">
        <v>3343.3333333333335</v>
      </c>
      <c r="E80" s="256">
        <v>3309.666666666667</v>
      </c>
      <c r="F80" s="256">
        <v>3260.9333333333334</v>
      </c>
      <c r="G80" s="256">
        <v>3227.2666666666669</v>
      </c>
      <c r="H80" s="256">
        <v>3392.0666666666671</v>
      </c>
      <c r="I80" s="256">
        <v>3425.733333333334</v>
      </c>
      <c r="J80" s="256">
        <v>3474.4666666666672</v>
      </c>
      <c r="K80" s="254">
        <v>3377</v>
      </c>
      <c r="L80" s="254">
        <v>3294.6</v>
      </c>
      <c r="M80" s="254">
        <v>1.80176</v>
      </c>
    </row>
    <row r="81" spans="1:13">
      <c r="A81" s="273">
        <v>72</v>
      </c>
      <c r="B81" s="254" t="s">
        <v>93</v>
      </c>
      <c r="C81" s="254">
        <v>5537.9</v>
      </c>
      <c r="D81" s="256">
        <v>5555.2833333333328</v>
      </c>
      <c r="E81" s="256">
        <v>5514.5666666666657</v>
      </c>
      <c r="F81" s="256">
        <v>5491.2333333333327</v>
      </c>
      <c r="G81" s="256">
        <v>5450.5166666666655</v>
      </c>
      <c r="H81" s="256">
        <v>5578.6166666666659</v>
      </c>
      <c r="I81" s="256">
        <v>5619.333333333333</v>
      </c>
      <c r="J81" s="256">
        <v>5642.6666666666661</v>
      </c>
      <c r="K81" s="254">
        <v>5596</v>
      </c>
      <c r="L81" s="254">
        <v>5531.95</v>
      </c>
      <c r="M81" s="254">
        <v>2.9734099999999999</v>
      </c>
    </row>
    <row r="82" spans="1:13">
      <c r="A82" s="273">
        <v>73</v>
      </c>
      <c r="B82" s="254" t="s">
        <v>94</v>
      </c>
      <c r="C82" s="254">
        <v>2701.05</v>
      </c>
      <c r="D82" s="256">
        <v>2697.4</v>
      </c>
      <c r="E82" s="256">
        <v>2674.8</v>
      </c>
      <c r="F82" s="256">
        <v>2648.55</v>
      </c>
      <c r="G82" s="256">
        <v>2625.9500000000003</v>
      </c>
      <c r="H82" s="256">
        <v>2723.65</v>
      </c>
      <c r="I82" s="256">
        <v>2746.2499999999995</v>
      </c>
      <c r="J82" s="256">
        <v>2772.5</v>
      </c>
      <c r="K82" s="254">
        <v>2720</v>
      </c>
      <c r="L82" s="254">
        <v>2671.15</v>
      </c>
      <c r="M82" s="254">
        <v>4.8915899999999999</v>
      </c>
    </row>
    <row r="83" spans="1:13">
      <c r="A83" s="273">
        <v>74</v>
      </c>
      <c r="B83" s="254" t="s">
        <v>236</v>
      </c>
      <c r="C83" s="254">
        <v>559.29999999999995</v>
      </c>
      <c r="D83" s="256">
        <v>558.79999999999995</v>
      </c>
      <c r="E83" s="256">
        <v>554.04999999999995</v>
      </c>
      <c r="F83" s="256">
        <v>548.79999999999995</v>
      </c>
      <c r="G83" s="256">
        <v>544.04999999999995</v>
      </c>
      <c r="H83" s="256">
        <v>564.04999999999995</v>
      </c>
      <c r="I83" s="256">
        <v>568.79999999999995</v>
      </c>
      <c r="J83" s="256">
        <v>574.04999999999995</v>
      </c>
      <c r="K83" s="254">
        <v>563.54999999999995</v>
      </c>
      <c r="L83" s="254">
        <v>553.54999999999995</v>
      </c>
      <c r="M83" s="254">
        <v>2.9776199999999999</v>
      </c>
    </row>
    <row r="84" spans="1:13">
      <c r="A84" s="273">
        <v>75</v>
      </c>
      <c r="B84" s="254" t="s">
        <v>237</v>
      </c>
      <c r="C84" s="254">
        <v>1624.2</v>
      </c>
      <c r="D84" s="256">
        <v>1636.2</v>
      </c>
      <c r="E84" s="256">
        <v>1598</v>
      </c>
      <c r="F84" s="256">
        <v>1571.8</v>
      </c>
      <c r="G84" s="256">
        <v>1533.6</v>
      </c>
      <c r="H84" s="256">
        <v>1662.4</v>
      </c>
      <c r="I84" s="256">
        <v>1700.6000000000004</v>
      </c>
      <c r="J84" s="256">
        <v>1726.8000000000002</v>
      </c>
      <c r="K84" s="254">
        <v>1674.4</v>
      </c>
      <c r="L84" s="254">
        <v>1610</v>
      </c>
      <c r="M84" s="254">
        <v>0.80481000000000003</v>
      </c>
    </row>
    <row r="85" spans="1:13">
      <c r="A85" s="273">
        <v>76</v>
      </c>
      <c r="B85" s="254" t="s">
        <v>96</v>
      </c>
      <c r="C85" s="254">
        <v>1202.05</v>
      </c>
      <c r="D85" s="256">
        <v>1204.8333333333333</v>
      </c>
      <c r="E85" s="256">
        <v>1195.3166666666666</v>
      </c>
      <c r="F85" s="256">
        <v>1188.5833333333333</v>
      </c>
      <c r="G85" s="256">
        <v>1179.0666666666666</v>
      </c>
      <c r="H85" s="256">
        <v>1211.5666666666666</v>
      </c>
      <c r="I85" s="256">
        <v>1221.0833333333335</v>
      </c>
      <c r="J85" s="256">
        <v>1227.8166666666666</v>
      </c>
      <c r="K85" s="254">
        <v>1214.3499999999999</v>
      </c>
      <c r="L85" s="254">
        <v>1198.0999999999999</v>
      </c>
      <c r="M85" s="254">
        <v>4.4532600000000002</v>
      </c>
    </row>
    <row r="86" spans="1:13">
      <c r="A86" s="273">
        <v>77</v>
      </c>
      <c r="B86" s="254" t="s">
        <v>97</v>
      </c>
      <c r="C86" s="254">
        <v>185.4</v>
      </c>
      <c r="D86" s="256">
        <v>184.76666666666665</v>
      </c>
      <c r="E86" s="256">
        <v>183.6333333333333</v>
      </c>
      <c r="F86" s="256">
        <v>181.86666666666665</v>
      </c>
      <c r="G86" s="256">
        <v>180.73333333333329</v>
      </c>
      <c r="H86" s="256">
        <v>186.5333333333333</v>
      </c>
      <c r="I86" s="256">
        <v>187.66666666666663</v>
      </c>
      <c r="J86" s="256">
        <v>189.43333333333331</v>
      </c>
      <c r="K86" s="254">
        <v>185.9</v>
      </c>
      <c r="L86" s="254">
        <v>183</v>
      </c>
      <c r="M86" s="254">
        <v>25.098469999999999</v>
      </c>
    </row>
    <row r="87" spans="1:13">
      <c r="A87" s="273">
        <v>78</v>
      </c>
      <c r="B87" s="254" t="s">
        <v>98</v>
      </c>
      <c r="C87" s="254">
        <v>87.25</v>
      </c>
      <c r="D87" s="256">
        <v>86.7</v>
      </c>
      <c r="E87" s="256">
        <v>85.850000000000009</v>
      </c>
      <c r="F87" s="256">
        <v>84.45</v>
      </c>
      <c r="G87" s="256">
        <v>83.600000000000009</v>
      </c>
      <c r="H87" s="256">
        <v>88.100000000000009</v>
      </c>
      <c r="I87" s="256">
        <v>88.95</v>
      </c>
      <c r="J87" s="256">
        <v>90.350000000000009</v>
      </c>
      <c r="K87" s="254">
        <v>87.55</v>
      </c>
      <c r="L87" s="254">
        <v>85.3</v>
      </c>
      <c r="M87" s="254">
        <v>170.05014</v>
      </c>
    </row>
    <row r="88" spans="1:13">
      <c r="A88" s="273">
        <v>79</v>
      </c>
      <c r="B88" s="254" t="s">
        <v>356</v>
      </c>
      <c r="C88" s="254">
        <v>247.05</v>
      </c>
      <c r="D88" s="256">
        <v>247.91666666666666</v>
      </c>
      <c r="E88" s="256">
        <v>244.63333333333333</v>
      </c>
      <c r="F88" s="256">
        <v>242.21666666666667</v>
      </c>
      <c r="G88" s="256">
        <v>238.93333333333334</v>
      </c>
      <c r="H88" s="256">
        <v>250.33333333333331</v>
      </c>
      <c r="I88" s="256">
        <v>253.61666666666667</v>
      </c>
      <c r="J88" s="256">
        <v>256.0333333333333</v>
      </c>
      <c r="K88" s="254">
        <v>251.2</v>
      </c>
      <c r="L88" s="254">
        <v>245.5</v>
      </c>
      <c r="M88" s="254">
        <v>18.637589999999999</v>
      </c>
    </row>
    <row r="89" spans="1:13">
      <c r="A89" s="273">
        <v>80</v>
      </c>
      <c r="B89" s="254" t="s">
        <v>99</v>
      </c>
      <c r="C89" s="254">
        <v>152.15</v>
      </c>
      <c r="D89" s="256">
        <v>152.45000000000002</v>
      </c>
      <c r="E89" s="256">
        <v>151.25000000000003</v>
      </c>
      <c r="F89" s="256">
        <v>150.35000000000002</v>
      </c>
      <c r="G89" s="256">
        <v>149.15000000000003</v>
      </c>
      <c r="H89" s="256">
        <v>153.35000000000002</v>
      </c>
      <c r="I89" s="256">
        <v>154.55000000000001</v>
      </c>
      <c r="J89" s="256">
        <v>155.45000000000002</v>
      </c>
      <c r="K89" s="254">
        <v>153.65</v>
      </c>
      <c r="L89" s="254">
        <v>151.55000000000001</v>
      </c>
      <c r="M89" s="254">
        <v>62.755969999999998</v>
      </c>
    </row>
    <row r="90" spans="1:13">
      <c r="A90" s="273">
        <v>81</v>
      </c>
      <c r="B90" s="254" t="s">
        <v>102</v>
      </c>
      <c r="C90" s="254">
        <v>32.6</v>
      </c>
      <c r="D90" s="256">
        <v>32.716666666666669</v>
      </c>
      <c r="E90" s="256">
        <v>32.283333333333339</v>
      </c>
      <c r="F90" s="256">
        <v>31.966666666666669</v>
      </c>
      <c r="G90" s="256">
        <v>31.533333333333339</v>
      </c>
      <c r="H90" s="256">
        <v>33.033333333333339</v>
      </c>
      <c r="I90" s="256">
        <v>33.466666666666676</v>
      </c>
      <c r="J90" s="256">
        <v>33.783333333333339</v>
      </c>
      <c r="K90" s="254">
        <v>33.15</v>
      </c>
      <c r="L90" s="254">
        <v>32.4</v>
      </c>
      <c r="M90" s="254">
        <v>255.85759999999999</v>
      </c>
    </row>
    <row r="91" spans="1:13">
      <c r="A91" s="273">
        <v>82</v>
      </c>
      <c r="B91" s="254" t="s">
        <v>891</v>
      </c>
      <c r="C91" s="254">
        <v>3488.5</v>
      </c>
      <c r="D91" s="256">
        <v>3492.1833333333329</v>
      </c>
      <c r="E91" s="256">
        <v>3436.3666666666659</v>
      </c>
      <c r="F91" s="256">
        <v>3384.2333333333331</v>
      </c>
      <c r="G91" s="256">
        <v>3328.4166666666661</v>
      </c>
      <c r="H91" s="256">
        <v>3544.3166666666657</v>
      </c>
      <c r="I91" s="256">
        <v>3600.1333333333323</v>
      </c>
      <c r="J91" s="256">
        <v>3652.2666666666655</v>
      </c>
      <c r="K91" s="254">
        <v>3548</v>
      </c>
      <c r="L91" s="254">
        <v>3440.05</v>
      </c>
      <c r="M91" s="254">
        <v>2.0708199999999999</v>
      </c>
    </row>
    <row r="92" spans="1:13">
      <c r="A92" s="273">
        <v>83</v>
      </c>
      <c r="B92" s="254" t="s">
        <v>100</v>
      </c>
      <c r="C92" s="254">
        <v>662.1</v>
      </c>
      <c r="D92" s="256">
        <v>663.61666666666667</v>
      </c>
      <c r="E92" s="256">
        <v>659.48333333333335</v>
      </c>
      <c r="F92" s="256">
        <v>656.86666666666667</v>
      </c>
      <c r="G92" s="256">
        <v>652.73333333333335</v>
      </c>
      <c r="H92" s="256">
        <v>666.23333333333335</v>
      </c>
      <c r="I92" s="256">
        <v>670.36666666666679</v>
      </c>
      <c r="J92" s="256">
        <v>672.98333333333335</v>
      </c>
      <c r="K92" s="254">
        <v>667.75</v>
      </c>
      <c r="L92" s="254">
        <v>661</v>
      </c>
      <c r="M92" s="254">
        <v>7.7257699999999998</v>
      </c>
    </row>
    <row r="93" spans="1:13">
      <c r="A93" s="273">
        <v>84</v>
      </c>
      <c r="B93" s="254" t="s">
        <v>242</v>
      </c>
      <c r="C93" s="254">
        <v>655.1</v>
      </c>
      <c r="D93" s="256">
        <v>651.41666666666663</v>
      </c>
      <c r="E93" s="256">
        <v>634.98333333333323</v>
      </c>
      <c r="F93" s="256">
        <v>614.86666666666656</v>
      </c>
      <c r="G93" s="256">
        <v>598.43333333333317</v>
      </c>
      <c r="H93" s="256">
        <v>671.5333333333333</v>
      </c>
      <c r="I93" s="256">
        <v>687.9666666666667</v>
      </c>
      <c r="J93" s="256">
        <v>708.08333333333337</v>
      </c>
      <c r="K93" s="254">
        <v>667.85</v>
      </c>
      <c r="L93" s="254">
        <v>631.29999999999995</v>
      </c>
      <c r="M93" s="254">
        <v>14.06029</v>
      </c>
    </row>
    <row r="94" spans="1:13">
      <c r="A94" s="273">
        <v>85</v>
      </c>
      <c r="B94" s="254" t="s">
        <v>103</v>
      </c>
      <c r="C94" s="254">
        <v>925</v>
      </c>
      <c r="D94" s="256">
        <v>918.23333333333323</v>
      </c>
      <c r="E94" s="256">
        <v>908.76666666666642</v>
      </c>
      <c r="F94" s="256">
        <v>892.53333333333319</v>
      </c>
      <c r="G94" s="256">
        <v>883.06666666666638</v>
      </c>
      <c r="H94" s="256">
        <v>934.46666666666647</v>
      </c>
      <c r="I94" s="256">
        <v>943.93333333333339</v>
      </c>
      <c r="J94" s="256">
        <v>960.16666666666652</v>
      </c>
      <c r="K94" s="254">
        <v>927.7</v>
      </c>
      <c r="L94" s="254">
        <v>902</v>
      </c>
      <c r="M94" s="254">
        <v>37.990780000000001</v>
      </c>
    </row>
    <row r="95" spans="1:13">
      <c r="A95" s="273">
        <v>86</v>
      </c>
      <c r="B95" s="254" t="s">
        <v>243</v>
      </c>
      <c r="C95" s="254">
        <v>573.15</v>
      </c>
      <c r="D95" s="256">
        <v>575.63333333333333</v>
      </c>
      <c r="E95" s="256">
        <v>566.01666666666665</v>
      </c>
      <c r="F95" s="256">
        <v>558.88333333333333</v>
      </c>
      <c r="G95" s="256">
        <v>549.26666666666665</v>
      </c>
      <c r="H95" s="256">
        <v>582.76666666666665</v>
      </c>
      <c r="I95" s="256">
        <v>592.38333333333321</v>
      </c>
      <c r="J95" s="256">
        <v>599.51666666666665</v>
      </c>
      <c r="K95" s="254">
        <v>585.25</v>
      </c>
      <c r="L95" s="254">
        <v>568.5</v>
      </c>
      <c r="M95" s="254">
        <v>2.7578</v>
      </c>
    </row>
    <row r="96" spans="1:13">
      <c r="A96" s="273">
        <v>87</v>
      </c>
      <c r="B96" s="254" t="s">
        <v>244</v>
      </c>
      <c r="C96" s="254">
        <v>1443.6</v>
      </c>
      <c r="D96" s="256">
        <v>1427.2</v>
      </c>
      <c r="E96" s="256">
        <v>1406.4</v>
      </c>
      <c r="F96" s="256">
        <v>1369.2</v>
      </c>
      <c r="G96" s="256">
        <v>1348.4</v>
      </c>
      <c r="H96" s="256">
        <v>1464.4</v>
      </c>
      <c r="I96" s="256">
        <v>1485.1999999999998</v>
      </c>
      <c r="J96" s="256">
        <v>1522.4</v>
      </c>
      <c r="K96" s="254">
        <v>1448</v>
      </c>
      <c r="L96" s="254">
        <v>1390</v>
      </c>
      <c r="M96" s="254">
        <v>14.09751</v>
      </c>
    </row>
    <row r="97" spans="1:13">
      <c r="A97" s="273">
        <v>88</v>
      </c>
      <c r="B97" s="254" t="s">
        <v>104</v>
      </c>
      <c r="C97" s="254">
        <v>1489.7</v>
      </c>
      <c r="D97" s="256">
        <v>1494.5666666666666</v>
      </c>
      <c r="E97" s="256">
        <v>1481.1333333333332</v>
      </c>
      <c r="F97" s="256">
        <v>1472.5666666666666</v>
      </c>
      <c r="G97" s="256">
        <v>1459.1333333333332</v>
      </c>
      <c r="H97" s="256">
        <v>1503.1333333333332</v>
      </c>
      <c r="I97" s="256">
        <v>1516.5666666666666</v>
      </c>
      <c r="J97" s="256">
        <v>1525.1333333333332</v>
      </c>
      <c r="K97" s="254">
        <v>1508</v>
      </c>
      <c r="L97" s="254">
        <v>1486</v>
      </c>
      <c r="M97" s="254">
        <v>7.8452599999999997</v>
      </c>
    </row>
    <row r="98" spans="1:13">
      <c r="A98" s="273">
        <v>89</v>
      </c>
      <c r="B98" s="254" t="s">
        <v>368</v>
      </c>
      <c r="C98" s="254">
        <v>666.6</v>
      </c>
      <c r="D98" s="256">
        <v>664.76666666666677</v>
      </c>
      <c r="E98" s="256">
        <v>657.83333333333348</v>
      </c>
      <c r="F98" s="256">
        <v>649.06666666666672</v>
      </c>
      <c r="G98" s="256">
        <v>642.13333333333344</v>
      </c>
      <c r="H98" s="256">
        <v>673.53333333333353</v>
      </c>
      <c r="I98" s="256">
        <v>680.4666666666667</v>
      </c>
      <c r="J98" s="256">
        <v>689.23333333333358</v>
      </c>
      <c r="K98" s="254">
        <v>671.7</v>
      </c>
      <c r="L98" s="254">
        <v>656</v>
      </c>
      <c r="M98" s="254">
        <v>13.127050000000001</v>
      </c>
    </row>
    <row r="99" spans="1:13">
      <c r="A99" s="273">
        <v>90</v>
      </c>
      <c r="B99" s="254" t="s">
        <v>246</v>
      </c>
      <c r="C99" s="254">
        <v>322.39999999999998</v>
      </c>
      <c r="D99" s="256">
        <v>325.7</v>
      </c>
      <c r="E99" s="256">
        <v>316.89999999999998</v>
      </c>
      <c r="F99" s="256">
        <v>311.39999999999998</v>
      </c>
      <c r="G99" s="256">
        <v>302.59999999999997</v>
      </c>
      <c r="H99" s="256">
        <v>331.2</v>
      </c>
      <c r="I99" s="256">
        <v>340.00000000000006</v>
      </c>
      <c r="J99" s="256">
        <v>345.5</v>
      </c>
      <c r="K99" s="254">
        <v>334.5</v>
      </c>
      <c r="L99" s="254">
        <v>320.2</v>
      </c>
      <c r="M99" s="254">
        <v>5.0846200000000001</v>
      </c>
    </row>
    <row r="100" spans="1:13">
      <c r="A100" s="273">
        <v>91</v>
      </c>
      <c r="B100" s="254" t="s">
        <v>107</v>
      </c>
      <c r="C100" s="254">
        <v>979.75</v>
      </c>
      <c r="D100" s="256">
        <v>984.55000000000007</v>
      </c>
      <c r="E100" s="256">
        <v>973.20000000000016</v>
      </c>
      <c r="F100" s="256">
        <v>966.65000000000009</v>
      </c>
      <c r="G100" s="256">
        <v>955.30000000000018</v>
      </c>
      <c r="H100" s="256">
        <v>991.10000000000014</v>
      </c>
      <c r="I100" s="256">
        <v>1002.45</v>
      </c>
      <c r="J100" s="256">
        <v>1009.0000000000001</v>
      </c>
      <c r="K100" s="254">
        <v>995.9</v>
      </c>
      <c r="L100" s="254">
        <v>978</v>
      </c>
      <c r="M100" s="254">
        <v>25.980329999999999</v>
      </c>
    </row>
    <row r="101" spans="1:13">
      <c r="A101" s="273">
        <v>92</v>
      </c>
      <c r="B101" s="254" t="s">
        <v>248</v>
      </c>
      <c r="C101" s="254">
        <v>2877.8</v>
      </c>
      <c r="D101" s="256">
        <v>2884.2666666666664</v>
      </c>
      <c r="E101" s="256">
        <v>2863.5333333333328</v>
      </c>
      <c r="F101" s="256">
        <v>2849.2666666666664</v>
      </c>
      <c r="G101" s="256">
        <v>2828.5333333333328</v>
      </c>
      <c r="H101" s="256">
        <v>2898.5333333333328</v>
      </c>
      <c r="I101" s="256">
        <v>2919.2666666666664</v>
      </c>
      <c r="J101" s="256">
        <v>2933.5333333333328</v>
      </c>
      <c r="K101" s="254">
        <v>2905</v>
      </c>
      <c r="L101" s="254">
        <v>2870</v>
      </c>
      <c r="M101" s="254">
        <v>1.37236</v>
      </c>
    </row>
    <row r="102" spans="1:13">
      <c r="A102" s="273">
        <v>93</v>
      </c>
      <c r="B102" s="254" t="s">
        <v>109</v>
      </c>
      <c r="C102" s="254">
        <v>1495.45</v>
      </c>
      <c r="D102" s="256">
        <v>1494.8333333333333</v>
      </c>
      <c r="E102" s="256">
        <v>1485.1666666666665</v>
      </c>
      <c r="F102" s="256">
        <v>1474.8833333333332</v>
      </c>
      <c r="G102" s="256">
        <v>1465.2166666666665</v>
      </c>
      <c r="H102" s="256">
        <v>1505.1166666666666</v>
      </c>
      <c r="I102" s="256">
        <v>1514.7833333333331</v>
      </c>
      <c r="J102" s="256">
        <v>1525.0666666666666</v>
      </c>
      <c r="K102" s="254">
        <v>1504.5</v>
      </c>
      <c r="L102" s="254">
        <v>1484.55</v>
      </c>
      <c r="M102" s="254">
        <v>36.869410000000002</v>
      </c>
    </row>
    <row r="103" spans="1:13">
      <c r="A103" s="273">
        <v>94</v>
      </c>
      <c r="B103" s="254" t="s">
        <v>249</v>
      </c>
      <c r="C103" s="254">
        <v>677.9</v>
      </c>
      <c r="D103" s="256">
        <v>681.88333333333333</v>
      </c>
      <c r="E103" s="256">
        <v>672.76666666666665</v>
      </c>
      <c r="F103" s="256">
        <v>667.63333333333333</v>
      </c>
      <c r="G103" s="256">
        <v>658.51666666666665</v>
      </c>
      <c r="H103" s="256">
        <v>687.01666666666665</v>
      </c>
      <c r="I103" s="256">
        <v>696.13333333333321</v>
      </c>
      <c r="J103" s="256">
        <v>701.26666666666665</v>
      </c>
      <c r="K103" s="254">
        <v>691</v>
      </c>
      <c r="L103" s="254">
        <v>676.75</v>
      </c>
      <c r="M103" s="254">
        <v>67.767970000000005</v>
      </c>
    </row>
    <row r="104" spans="1:13">
      <c r="A104" s="273">
        <v>95</v>
      </c>
      <c r="B104" s="254" t="s">
        <v>105</v>
      </c>
      <c r="C104" s="254">
        <v>1022.35</v>
      </c>
      <c r="D104" s="256">
        <v>1011.4166666666666</v>
      </c>
      <c r="E104" s="256">
        <v>997.83333333333326</v>
      </c>
      <c r="F104" s="256">
        <v>973.31666666666661</v>
      </c>
      <c r="G104" s="256">
        <v>959.73333333333323</v>
      </c>
      <c r="H104" s="256">
        <v>1035.9333333333334</v>
      </c>
      <c r="I104" s="256">
        <v>1049.5166666666664</v>
      </c>
      <c r="J104" s="256">
        <v>1074.0333333333333</v>
      </c>
      <c r="K104" s="254">
        <v>1025</v>
      </c>
      <c r="L104" s="254">
        <v>986.9</v>
      </c>
      <c r="M104" s="254">
        <v>26.896260000000002</v>
      </c>
    </row>
    <row r="105" spans="1:13">
      <c r="A105" s="273">
        <v>96</v>
      </c>
      <c r="B105" s="254" t="s">
        <v>110</v>
      </c>
      <c r="C105" s="254">
        <v>2938.05</v>
      </c>
      <c r="D105" s="256">
        <v>2938.3500000000004</v>
      </c>
      <c r="E105" s="256">
        <v>2924.8000000000006</v>
      </c>
      <c r="F105" s="256">
        <v>2911.55</v>
      </c>
      <c r="G105" s="256">
        <v>2898.0000000000005</v>
      </c>
      <c r="H105" s="256">
        <v>2951.6000000000008</v>
      </c>
      <c r="I105" s="256">
        <v>2965.15</v>
      </c>
      <c r="J105" s="256">
        <v>2978.400000000001</v>
      </c>
      <c r="K105" s="254">
        <v>2951.9</v>
      </c>
      <c r="L105" s="254">
        <v>2925.1</v>
      </c>
      <c r="M105" s="254">
        <v>4.8088100000000003</v>
      </c>
    </row>
    <row r="106" spans="1:13">
      <c r="A106" s="273">
        <v>97</v>
      </c>
      <c r="B106" s="254" t="s">
        <v>112</v>
      </c>
      <c r="C106" s="254">
        <v>389.55</v>
      </c>
      <c r="D106" s="256">
        <v>386.01666666666665</v>
      </c>
      <c r="E106" s="256">
        <v>381.0333333333333</v>
      </c>
      <c r="F106" s="256">
        <v>372.51666666666665</v>
      </c>
      <c r="G106" s="256">
        <v>367.5333333333333</v>
      </c>
      <c r="H106" s="256">
        <v>394.5333333333333</v>
      </c>
      <c r="I106" s="256">
        <v>399.51666666666665</v>
      </c>
      <c r="J106" s="256">
        <v>408.0333333333333</v>
      </c>
      <c r="K106" s="254">
        <v>391</v>
      </c>
      <c r="L106" s="254">
        <v>377.5</v>
      </c>
      <c r="M106" s="254">
        <v>128.36171999999999</v>
      </c>
    </row>
    <row r="107" spans="1:13">
      <c r="A107" s="273">
        <v>98</v>
      </c>
      <c r="B107" s="254" t="s">
        <v>377</v>
      </c>
      <c r="C107" s="254">
        <v>1062.1500000000001</v>
      </c>
      <c r="D107" s="256">
        <v>1070.3333333333335</v>
      </c>
      <c r="E107" s="256">
        <v>1046.9666666666669</v>
      </c>
      <c r="F107" s="256">
        <v>1031.7833333333335</v>
      </c>
      <c r="G107" s="256">
        <v>1008.416666666667</v>
      </c>
      <c r="H107" s="256">
        <v>1085.5166666666669</v>
      </c>
      <c r="I107" s="256">
        <v>1108.8833333333337</v>
      </c>
      <c r="J107" s="256">
        <v>1124.0666666666668</v>
      </c>
      <c r="K107" s="254">
        <v>1093.7</v>
      </c>
      <c r="L107" s="254">
        <v>1055.1500000000001</v>
      </c>
      <c r="M107" s="254">
        <v>4.0015900000000002</v>
      </c>
    </row>
    <row r="108" spans="1:13">
      <c r="A108" s="273">
        <v>99</v>
      </c>
      <c r="B108" s="254" t="s">
        <v>113</v>
      </c>
      <c r="C108" s="254">
        <v>304.45</v>
      </c>
      <c r="D108" s="256">
        <v>302.91666666666669</v>
      </c>
      <c r="E108" s="256">
        <v>300.03333333333336</v>
      </c>
      <c r="F108" s="256">
        <v>295.61666666666667</v>
      </c>
      <c r="G108" s="256">
        <v>292.73333333333335</v>
      </c>
      <c r="H108" s="256">
        <v>307.33333333333337</v>
      </c>
      <c r="I108" s="256">
        <v>310.2166666666667</v>
      </c>
      <c r="J108" s="256">
        <v>314.63333333333338</v>
      </c>
      <c r="K108" s="254">
        <v>305.8</v>
      </c>
      <c r="L108" s="254">
        <v>298.5</v>
      </c>
      <c r="M108" s="254">
        <v>48.359740000000002</v>
      </c>
    </row>
    <row r="109" spans="1:13">
      <c r="A109" s="273">
        <v>100</v>
      </c>
      <c r="B109" s="254" t="s">
        <v>114</v>
      </c>
      <c r="C109" s="254">
        <v>2499.0500000000002</v>
      </c>
      <c r="D109" s="256">
        <v>2499.166666666667</v>
      </c>
      <c r="E109" s="256">
        <v>2484.9333333333338</v>
      </c>
      <c r="F109" s="256">
        <v>2470.8166666666671</v>
      </c>
      <c r="G109" s="256">
        <v>2456.5833333333339</v>
      </c>
      <c r="H109" s="256">
        <v>2513.2833333333338</v>
      </c>
      <c r="I109" s="256">
        <v>2527.5166666666673</v>
      </c>
      <c r="J109" s="256">
        <v>2541.6333333333337</v>
      </c>
      <c r="K109" s="254">
        <v>2513.4</v>
      </c>
      <c r="L109" s="254">
        <v>2485.0500000000002</v>
      </c>
      <c r="M109" s="254">
        <v>7.617</v>
      </c>
    </row>
    <row r="110" spans="1:13">
      <c r="A110" s="273">
        <v>101</v>
      </c>
      <c r="B110" s="254" t="s">
        <v>250</v>
      </c>
      <c r="C110" s="254">
        <v>337.3</v>
      </c>
      <c r="D110" s="256">
        <v>337.78333333333336</v>
      </c>
      <c r="E110" s="256">
        <v>335.66666666666674</v>
      </c>
      <c r="F110" s="256">
        <v>334.03333333333336</v>
      </c>
      <c r="G110" s="256">
        <v>331.91666666666674</v>
      </c>
      <c r="H110" s="256">
        <v>339.41666666666674</v>
      </c>
      <c r="I110" s="256">
        <v>341.53333333333342</v>
      </c>
      <c r="J110" s="256">
        <v>343.16666666666674</v>
      </c>
      <c r="K110" s="254">
        <v>339.9</v>
      </c>
      <c r="L110" s="254">
        <v>336.15</v>
      </c>
      <c r="M110" s="254">
        <v>5.6293699999999998</v>
      </c>
    </row>
    <row r="111" spans="1:13">
      <c r="A111" s="273">
        <v>102</v>
      </c>
      <c r="B111" s="254" t="s">
        <v>108</v>
      </c>
      <c r="C111" s="254">
        <v>2494.9</v>
      </c>
      <c r="D111" s="256">
        <v>2487.6333333333337</v>
      </c>
      <c r="E111" s="256">
        <v>2478.4666666666672</v>
      </c>
      <c r="F111" s="256">
        <v>2462.0333333333333</v>
      </c>
      <c r="G111" s="256">
        <v>2452.8666666666668</v>
      </c>
      <c r="H111" s="256">
        <v>2504.0666666666675</v>
      </c>
      <c r="I111" s="256">
        <v>2513.2333333333345</v>
      </c>
      <c r="J111" s="256">
        <v>2529.6666666666679</v>
      </c>
      <c r="K111" s="254">
        <v>2496.8000000000002</v>
      </c>
      <c r="L111" s="254">
        <v>2471.1999999999998</v>
      </c>
      <c r="M111" s="254">
        <v>12.347390000000001</v>
      </c>
    </row>
    <row r="112" spans="1:13">
      <c r="A112" s="273">
        <v>103</v>
      </c>
      <c r="B112" s="254" t="s">
        <v>116</v>
      </c>
      <c r="C112" s="254">
        <v>647.85</v>
      </c>
      <c r="D112" s="256">
        <v>645.85</v>
      </c>
      <c r="E112" s="256">
        <v>643.20000000000005</v>
      </c>
      <c r="F112" s="256">
        <v>638.55000000000007</v>
      </c>
      <c r="G112" s="256">
        <v>635.90000000000009</v>
      </c>
      <c r="H112" s="256">
        <v>650.5</v>
      </c>
      <c r="I112" s="256">
        <v>653.14999999999986</v>
      </c>
      <c r="J112" s="256">
        <v>657.8</v>
      </c>
      <c r="K112" s="254">
        <v>648.5</v>
      </c>
      <c r="L112" s="254">
        <v>641.20000000000005</v>
      </c>
      <c r="M112" s="254">
        <v>73.585679999999996</v>
      </c>
    </row>
    <row r="113" spans="1:13">
      <c r="A113" s="273">
        <v>104</v>
      </c>
      <c r="B113" s="254" t="s">
        <v>252</v>
      </c>
      <c r="C113" s="254">
        <v>1566.65</v>
      </c>
      <c r="D113" s="256">
        <v>1578.9166666666667</v>
      </c>
      <c r="E113" s="256">
        <v>1545.8333333333335</v>
      </c>
      <c r="F113" s="256">
        <v>1525.0166666666667</v>
      </c>
      <c r="G113" s="256">
        <v>1491.9333333333334</v>
      </c>
      <c r="H113" s="256">
        <v>1599.7333333333336</v>
      </c>
      <c r="I113" s="256">
        <v>1632.8166666666671</v>
      </c>
      <c r="J113" s="256">
        <v>1653.6333333333337</v>
      </c>
      <c r="K113" s="254">
        <v>1612</v>
      </c>
      <c r="L113" s="254">
        <v>1558.1</v>
      </c>
      <c r="M113" s="254">
        <v>6.1893000000000002</v>
      </c>
    </row>
    <row r="114" spans="1:13">
      <c r="A114" s="273">
        <v>105</v>
      </c>
      <c r="B114" s="254" t="s">
        <v>117</v>
      </c>
      <c r="C114" s="254">
        <v>621.25</v>
      </c>
      <c r="D114" s="256">
        <v>621.7833333333333</v>
      </c>
      <c r="E114" s="256">
        <v>616.71666666666658</v>
      </c>
      <c r="F114" s="256">
        <v>612.18333333333328</v>
      </c>
      <c r="G114" s="256">
        <v>607.11666666666656</v>
      </c>
      <c r="H114" s="256">
        <v>626.31666666666661</v>
      </c>
      <c r="I114" s="256">
        <v>631.38333333333321</v>
      </c>
      <c r="J114" s="256">
        <v>635.91666666666663</v>
      </c>
      <c r="K114" s="254">
        <v>626.85</v>
      </c>
      <c r="L114" s="254">
        <v>617.25</v>
      </c>
      <c r="M114" s="254">
        <v>9.4316600000000008</v>
      </c>
    </row>
    <row r="115" spans="1:13">
      <c r="A115" s="273">
        <v>106</v>
      </c>
      <c r="B115" s="254" t="s">
        <v>380</v>
      </c>
      <c r="C115" s="254">
        <v>688.9</v>
      </c>
      <c r="D115" s="256">
        <v>689</v>
      </c>
      <c r="E115" s="256">
        <v>677.15</v>
      </c>
      <c r="F115" s="256">
        <v>665.4</v>
      </c>
      <c r="G115" s="256">
        <v>653.54999999999995</v>
      </c>
      <c r="H115" s="256">
        <v>700.75</v>
      </c>
      <c r="I115" s="256">
        <v>712.59999999999991</v>
      </c>
      <c r="J115" s="256">
        <v>724.35</v>
      </c>
      <c r="K115" s="254">
        <v>700.85</v>
      </c>
      <c r="L115" s="254">
        <v>677.25</v>
      </c>
      <c r="M115" s="254">
        <v>9.3324700000000007</v>
      </c>
    </row>
    <row r="116" spans="1:13">
      <c r="A116" s="273">
        <v>107</v>
      </c>
      <c r="B116" s="254" t="s">
        <v>119</v>
      </c>
      <c r="C116" s="254">
        <v>54.45</v>
      </c>
      <c r="D116" s="256">
        <v>54.366666666666674</v>
      </c>
      <c r="E116" s="256">
        <v>53.883333333333347</v>
      </c>
      <c r="F116" s="256">
        <v>53.31666666666667</v>
      </c>
      <c r="G116" s="256">
        <v>52.833333333333343</v>
      </c>
      <c r="H116" s="256">
        <v>54.933333333333351</v>
      </c>
      <c r="I116" s="256">
        <v>55.416666666666671</v>
      </c>
      <c r="J116" s="256">
        <v>55.983333333333356</v>
      </c>
      <c r="K116" s="254">
        <v>54.85</v>
      </c>
      <c r="L116" s="254">
        <v>53.8</v>
      </c>
      <c r="M116" s="254">
        <v>530.52247999999997</v>
      </c>
    </row>
    <row r="117" spans="1:13">
      <c r="A117" s="273">
        <v>108</v>
      </c>
      <c r="B117" s="254" t="s">
        <v>126</v>
      </c>
      <c r="C117" s="254">
        <v>203.65</v>
      </c>
      <c r="D117" s="256">
        <v>203.48333333333335</v>
      </c>
      <c r="E117" s="256">
        <v>202.8666666666667</v>
      </c>
      <c r="F117" s="256">
        <v>202.08333333333334</v>
      </c>
      <c r="G117" s="256">
        <v>201.4666666666667</v>
      </c>
      <c r="H117" s="256">
        <v>204.26666666666671</v>
      </c>
      <c r="I117" s="256">
        <v>204.88333333333338</v>
      </c>
      <c r="J117" s="256">
        <v>205.66666666666671</v>
      </c>
      <c r="K117" s="254">
        <v>204.1</v>
      </c>
      <c r="L117" s="254">
        <v>202.7</v>
      </c>
      <c r="M117" s="254">
        <v>102.48249</v>
      </c>
    </row>
    <row r="118" spans="1:13">
      <c r="A118" s="273">
        <v>109</v>
      </c>
      <c r="B118" s="254" t="s">
        <v>115</v>
      </c>
      <c r="C118" s="254">
        <v>272.39999999999998</v>
      </c>
      <c r="D118" s="256">
        <v>269.74999999999994</v>
      </c>
      <c r="E118" s="256">
        <v>262.7999999999999</v>
      </c>
      <c r="F118" s="256">
        <v>253.19999999999993</v>
      </c>
      <c r="G118" s="256">
        <v>246.24999999999989</v>
      </c>
      <c r="H118" s="256">
        <v>279.34999999999991</v>
      </c>
      <c r="I118" s="256">
        <v>286.29999999999995</v>
      </c>
      <c r="J118" s="256">
        <v>295.89999999999992</v>
      </c>
      <c r="K118" s="254">
        <v>276.7</v>
      </c>
      <c r="L118" s="254">
        <v>260.14999999999998</v>
      </c>
      <c r="M118" s="254">
        <v>290.41847000000001</v>
      </c>
    </row>
    <row r="119" spans="1:13">
      <c r="A119" s="273">
        <v>110</v>
      </c>
      <c r="B119" s="254" t="s">
        <v>728</v>
      </c>
      <c r="C119" s="254">
        <v>7251.55</v>
      </c>
      <c r="D119" s="256">
        <v>7272.833333333333</v>
      </c>
      <c r="E119" s="256">
        <v>7168.7166666666662</v>
      </c>
      <c r="F119" s="256">
        <v>7085.8833333333332</v>
      </c>
      <c r="G119" s="256">
        <v>6981.7666666666664</v>
      </c>
      <c r="H119" s="256">
        <v>7355.6666666666661</v>
      </c>
      <c r="I119" s="256">
        <v>7459.7833333333328</v>
      </c>
      <c r="J119" s="256">
        <v>7542.6166666666659</v>
      </c>
      <c r="K119" s="254">
        <v>7376.95</v>
      </c>
      <c r="L119" s="254">
        <v>7190</v>
      </c>
      <c r="M119" s="254">
        <v>0.65676999999999996</v>
      </c>
    </row>
    <row r="120" spans="1:13">
      <c r="A120" s="273">
        <v>111</v>
      </c>
      <c r="B120" s="254" t="s">
        <v>255</v>
      </c>
      <c r="C120" s="254">
        <v>146.75</v>
      </c>
      <c r="D120" s="256">
        <v>145.78333333333333</v>
      </c>
      <c r="E120" s="256">
        <v>144.26666666666665</v>
      </c>
      <c r="F120" s="256">
        <v>141.78333333333333</v>
      </c>
      <c r="G120" s="256">
        <v>140.26666666666665</v>
      </c>
      <c r="H120" s="256">
        <v>148.26666666666665</v>
      </c>
      <c r="I120" s="256">
        <v>149.78333333333336</v>
      </c>
      <c r="J120" s="256">
        <v>152.26666666666665</v>
      </c>
      <c r="K120" s="254">
        <v>147.30000000000001</v>
      </c>
      <c r="L120" s="254">
        <v>143.30000000000001</v>
      </c>
      <c r="M120" s="254">
        <v>34.315519999999999</v>
      </c>
    </row>
    <row r="121" spans="1:13">
      <c r="A121" s="273">
        <v>112</v>
      </c>
      <c r="B121" s="254" t="s">
        <v>125</v>
      </c>
      <c r="C121" s="254">
        <v>108.8</v>
      </c>
      <c r="D121" s="256">
        <v>108.89999999999999</v>
      </c>
      <c r="E121" s="256">
        <v>108.34999999999998</v>
      </c>
      <c r="F121" s="256">
        <v>107.89999999999999</v>
      </c>
      <c r="G121" s="256">
        <v>107.34999999999998</v>
      </c>
      <c r="H121" s="256">
        <v>109.34999999999998</v>
      </c>
      <c r="I121" s="256">
        <v>109.89999999999999</v>
      </c>
      <c r="J121" s="256">
        <v>110.34999999999998</v>
      </c>
      <c r="K121" s="254">
        <v>109.45</v>
      </c>
      <c r="L121" s="254">
        <v>108.45</v>
      </c>
      <c r="M121" s="254">
        <v>62.037190000000002</v>
      </c>
    </row>
    <row r="122" spans="1:13">
      <c r="A122" s="273">
        <v>113</v>
      </c>
      <c r="B122" s="254" t="s">
        <v>750</v>
      </c>
      <c r="C122" s="254">
        <v>2173.6</v>
      </c>
      <c r="D122" s="256">
        <v>2145.5833333333335</v>
      </c>
      <c r="E122" s="256">
        <v>2096.166666666667</v>
      </c>
      <c r="F122" s="256">
        <v>2018.7333333333336</v>
      </c>
      <c r="G122" s="256">
        <v>1969.3166666666671</v>
      </c>
      <c r="H122" s="256">
        <v>2223.0166666666669</v>
      </c>
      <c r="I122" s="256">
        <v>2272.4333333333338</v>
      </c>
      <c r="J122" s="256">
        <v>2349.8666666666668</v>
      </c>
      <c r="K122" s="254">
        <v>2195</v>
      </c>
      <c r="L122" s="254">
        <v>2068.15</v>
      </c>
      <c r="M122" s="254">
        <v>31.50583</v>
      </c>
    </row>
    <row r="123" spans="1:13">
      <c r="A123" s="273">
        <v>114</v>
      </c>
      <c r="B123" s="254" t="s">
        <v>120</v>
      </c>
      <c r="C123" s="254">
        <v>568.25</v>
      </c>
      <c r="D123" s="256">
        <v>568.13333333333333</v>
      </c>
      <c r="E123" s="256">
        <v>564.26666666666665</v>
      </c>
      <c r="F123" s="256">
        <v>560.2833333333333</v>
      </c>
      <c r="G123" s="256">
        <v>556.41666666666663</v>
      </c>
      <c r="H123" s="256">
        <v>572.11666666666667</v>
      </c>
      <c r="I123" s="256">
        <v>575.98333333333323</v>
      </c>
      <c r="J123" s="256">
        <v>579.9666666666667</v>
      </c>
      <c r="K123" s="254">
        <v>572</v>
      </c>
      <c r="L123" s="254">
        <v>564.15</v>
      </c>
      <c r="M123" s="254">
        <v>15.15452</v>
      </c>
    </row>
    <row r="124" spans="1:13">
      <c r="A124" s="273">
        <v>115</v>
      </c>
      <c r="B124" s="254" t="s">
        <v>800</v>
      </c>
      <c r="C124" s="254">
        <v>235.65</v>
      </c>
      <c r="D124" s="256">
        <v>235.23333333333335</v>
      </c>
      <c r="E124" s="256">
        <v>233.76666666666671</v>
      </c>
      <c r="F124" s="256">
        <v>231.88333333333335</v>
      </c>
      <c r="G124" s="256">
        <v>230.41666666666671</v>
      </c>
      <c r="H124" s="256">
        <v>237.1166666666667</v>
      </c>
      <c r="I124" s="256">
        <v>238.58333333333334</v>
      </c>
      <c r="J124" s="256">
        <v>240.4666666666667</v>
      </c>
      <c r="K124" s="254">
        <v>236.7</v>
      </c>
      <c r="L124" s="254">
        <v>233.35</v>
      </c>
      <c r="M124" s="254">
        <v>10.324389999999999</v>
      </c>
    </row>
    <row r="125" spans="1:13">
      <c r="A125" s="273">
        <v>116</v>
      </c>
      <c r="B125" s="254" t="s">
        <v>122</v>
      </c>
      <c r="C125" s="254">
        <v>1020.55</v>
      </c>
      <c r="D125" s="256">
        <v>1019.6833333333334</v>
      </c>
      <c r="E125" s="256">
        <v>1012.8666666666668</v>
      </c>
      <c r="F125" s="256">
        <v>1005.1833333333334</v>
      </c>
      <c r="G125" s="256">
        <v>998.36666666666679</v>
      </c>
      <c r="H125" s="256">
        <v>1027.3666666666668</v>
      </c>
      <c r="I125" s="256">
        <v>1034.1833333333334</v>
      </c>
      <c r="J125" s="256">
        <v>1041.8666666666668</v>
      </c>
      <c r="K125" s="254">
        <v>1026.5</v>
      </c>
      <c r="L125" s="254">
        <v>1012</v>
      </c>
      <c r="M125" s="254">
        <v>19.931260000000002</v>
      </c>
    </row>
    <row r="126" spans="1:13">
      <c r="A126" s="273">
        <v>117</v>
      </c>
      <c r="B126" s="254" t="s">
        <v>256</v>
      </c>
      <c r="C126" s="254">
        <v>5476.65</v>
      </c>
      <c r="D126" s="256">
        <v>5509.7333333333336</v>
      </c>
      <c r="E126" s="256">
        <v>5390.4666666666672</v>
      </c>
      <c r="F126" s="256">
        <v>5304.2833333333338</v>
      </c>
      <c r="G126" s="256">
        <v>5185.0166666666673</v>
      </c>
      <c r="H126" s="256">
        <v>5595.916666666667</v>
      </c>
      <c r="I126" s="256">
        <v>5715.1833333333334</v>
      </c>
      <c r="J126" s="256">
        <v>5801.3666666666668</v>
      </c>
      <c r="K126" s="254">
        <v>5629</v>
      </c>
      <c r="L126" s="254">
        <v>5423.55</v>
      </c>
      <c r="M126" s="254">
        <v>16.422499999999999</v>
      </c>
    </row>
    <row r="127" spans="1:13">
      <c r="A127" s="273">
        <v>118</v>
      </c>
      <c r="B127" s="254" t="s">
        <v>124</v>
      </c>
      <c r="C127" s="254">
        <v>1578.95</v>
      </c>
      <c r="D127" s="256">
        <v>1575</v>
      </c>
      <c r="E127" s="256">
        <v>1565</v>
      </c>
      <c r="F127" s="256">
        <v>1551.05</v>
      </c>
      <c r="G127" s="256">
        <v>1541.05</v>
      </c>
      <c r="H127" s="256">
        <v>1588.95</v>
      </c>
      <c r="I127" s="256">
        <v>1598.95</v>
      </c>
      <c r="J127" s="256">
        <v>1612.9</v>
      </c>
      <c r="K127" s="254">
        <v>1585</v>
      </c>
      <c r="L127" s="254">
        <v>1561.05</v>
      </c>
      <c r="M127" s="254">
        <v>40.583379999999998</v>
      </c>
    </row>
    <row r="128" spans="1:13">
      <c r="A128" s="273">
        <v>119</v>
      </c>
      <c r="B128" s="254" t="s">
        <v>121</v>
      </c>
      <c r="C128" s="254">
        <v>1755.95</v>
      </c>
      <c r="D128" s="256">
        <v>1745.3166666666666</v>
      </c>
      <c r="E128" s="256">
        <v>1730.6333333333332</v>
      </c>
      <c r="F128" s="256">
        <v>1705.3166666666666</v>
      </c>
      <c r="G128" s="256">
        <v>1690.6333333333332</v>
      </c>
      <c r="H128" s="256">
        <v>1770.6333333333332</v>
      </c>
      <c r="I128" s="256">
        <v>1785.3166666666666</v>
      </c>
      <c r="J128" s="256">
        <v>1810.6333333333332</v>
      </c>
      <c r="K128" s="254">
        <v>1760</v>
      </c>
      <c r="L128" s="254">
        <v>1720</v>
      </c>
      <c r="M128" s="254">
        <v>5.45078</v>
      </c>
    </row>
    <row r="129" spans="1:13">
      <c r="A129" s="273">
        <v>120</v>
      </c>
      <c r="B129" s="254" t="s">
        <v>257</v>
      </c>
      <c r="C129" s="254">
        <v>2039.6</v>
      </c>
      <c r="D129" s="256">
        <v>2028.1499999999999</v>
      </c>
      <c r="E129" s="256">
        <v>2011.4499999999998</v>
      </c>
      <c r="F129" s="256">
        <v>1983.3</v>
      </c>
      <c r="G129" s="256">
        <v>1966.6</v>
      </c>
      <c r="H129" s="256">
        <v>2056.2999999999997</v>
      </c>
      <c r="I129" s="256">
        <v>2073</v>
      </c>
      <c r="J129" s="256">
        <v>2101.1499999999996</v>
      </c>
      <c r="K129" s="254">
        <v>2044.85</v>
      </c>
      <c r="L129" s="254">
        <v>2000</v>
      </c>
      <c r="M129" s="254">
        <v>1.4018699999999999</v>
      </c>
    </row>
    <row r="130" spans="1:13">
      <c r="A130" s="273">
        <v>121</v>
      </c>
      <c r="B130" s="254" t="s">
        <v>258</v>
      </c>
      <c r="C130" s="254">
        <v>169.15</v>
      </c>
      <c r="D130" s="256">
        <v>168.73333333333332</v>
      </c>
      <c r="E130" s="256">
        <v>166.11666666666665</v>
      </c>
      <c r="F130" s="256">
        <v>163.08333333333331</v>
      </c>
      <c r="G130" s="256">
        <v>160.46666666666664</v>
      </c>
      <c r="H130" s="256">
        <v>171.76666666666665</v>
      </c>
      <c r="I130" s="256">
        <v>174.38333333333333</v>
      </c>
      <c r="J130" s="256">
        <v>177.41666666666666</v>
      </c>
      <c r="K130" s="254">
        <v>171.35</v>
      </c>
      <c r="L130" s="254">
        <v>165.7</v>
      </c>
      <c r="M130" s="254">
        <v>20.543389999999999</v>
      </c>
    </row>
    <row r="131" spans="1:13">
      <c r="A131" s="273">
        <v>122</v>
      </c>
      <c r="B131" s="254" t="s">
        <v>128</v>
      </c>
      <c r="C131" s="254">
        <v>672.75</v>
      </c>
      <c r="D131" s="256">
        <v>670.73333333333335</v>
      </c>
      <c r="E131" s="256">
        <v>666.4666666666667</v>
      </c>
      <c r="F131" s="256">
        <v>660.18333333333339</v>
      </c>
      <c r="G131" s="256">
        <v>655.91666666666674</v>
      </c>
      <c r="H131" s="256">
        <v>677.01666666666665</v>
      </c>
      <c r="I131" s="256">
        <v>681.2833333333333</v>
      </c>
      <c r="J131" s="256">
        <v>687.56666666666661</v>
      </c>
      <c r="K131" s="254">
        <v>675</v>
      </c>
      <c r="L131" s="254">
        <v>664.45</v>
      </c>
      <c r="M131" s="254">
        <v>54.277169999999998</v>
      </c>
    </row>
    <row r="132" spans="1:13">
      <c r="A132" s="273">
        <v>123</v>
      </c>
      <c r="B132" s="254" t="s">
        <v>127</v>
      </c>
      <c r="C132" s="254">
        <v>394.15</v>
      </c>
      <c r="D132" s="256">
        <v>391.9666666666667</v>
      </c>
      <c r="E132" s="256">
        <v>387.53333333333342</v>
      </c>
      <c r="F132" s="256">
        <v>380.91666666666674</v>
      </c>
      <c r="G132" s="256">
        <v>376.48333333333346</v>
      </c>
      <c r="H132" s="256">
        <v>398.58333333333337</v>
      </c>
      <c r="I132" s="256">
        <v>403.01666666666665</v>
      </c>
      <c r="J132" s="256">
        <v>409.63333333333333</v>
      </c>
      <c r="K132" s="254">
        <v>396.4</v>
      </c>
      <c r="L132" s="254">
        <v>385.35</v>
      </c>
      <c r="M132" s="254">
        <v>59.204459999999997</v>
      </c>
    </row>
    <row r="133" spans="1:13">
      <c r="A133" s="273">
        <v>124</v>
      </c>
      <c r="B133" s="254" t="s">
        <v>129</v>
      </c>
      <c r="C133" s="254">
        <v>3143.1</v>
      </c>
      <c r="D133" s="256">
        <v>3156.4</v>
      </c>
      <c r="E133" s="256">
        <v>3120.8</v>
      </c>
      <c r="F133" s="256">
        <v>3098.5</v>
      </c>
      <c r="G133" s="256">
        <v>3062.9</v>
      </c>
      <c r="H133" s="256">
        <v>3178.7000000000003</v>
      </c>
      <c r="I133" s="256">
        <v>3214.2999999999997</v>
      </c>
      <c r="J133" s="256">
        <v>3236.6000000000004</v>
      </c>
      <c r="K133" s="254">
        <v>3192</v>
      </c>
      <c r="L133" s="254">
        <v>3134.1</v>
      </c>
      <c r="M133" s="254">
        <v>3.5569799999999998</v>
      </c>
    </row>
    <row r="134" spans="1:13">
      <c r="A134" s="273">
        <v>125</v>
      </c>
      <c r="B134" s="254" t="s">
        <v>131</v>
      </c>
      <c r="C134" s="254">
        <v>1731.1</v>
      </c>
      <c r="D134" s="256">
        <v>1730.8</v>
      </c>
      <c r="E134" s="256">
        <v>1721.8</v>
      </c>
      <c r="F134" s="256">
        <v>1712.5</v>
      </c>
      <c r="G134" s="256">
        <v>1703.5</v>
      </c>
      <c r="H134" s="256">
        <v>1740.1</v>
      </c>
      <c r="I134" s="256">
        <v>1749.1</v>
      </c>
      <c r="J134" s="256">
        <v>1758.3999999999999</v>
      </c>
      <c r="K134" s="254">
        <v>1739.8</v>
      </c>
      <c r="L134" s="254">
        <v>1721.5</v>
      </c>
      <c r="M134" s="254">
        <v>18.876709999999999</v>
      </c>
    </row>
    <row r="135" spans="1:13">
      <c r="A135" s="273">
        <v>126</v>
      </c>
      <c r="B135" s="254" t="s">
        <v>132</v>
      </c>
      <c r="C135" s="254">
        <v>93.35</v>
      </c>
      <c r="D135" s="256">
        <v>93.166666666666671</v>
      </c>
      <c r="E135" s="256">
        <v>92.63333333333334</v>
      </c>
      <c r="F135" s="256">
        <v>91.916666666666671</v>
      </c>
      <c r="G135" s="256">
        <v>91.38333333333334</v>
      </c>
      <c r="H135" s="256">
        <v>93.88333333333334</v>
      </c>
      <c r="I135" s="256">
        <v>94.416666666666671</v>
      </c>
      <c r="J135" s="256">
        <v>95.13333333333334</v>
      </c>
      <c r="K135" s="254">
        <v>93.7</v>
      </c>
      <c r="L135" s="254">
        <v>92.45</v>
      </c>
      <c r="M135" s="254">
        <v>87.300929999999994</v>
      </c>
    </row>
    <row r="136" spans="1:13">
      <c r="A136" s="273">
        <v>127</v>
      </c>
      <c r="B136" s="254" t="s">
        <v>259</v>
      </c>
      <c r="C136" s="254">
        <v>2899.9</v>
      </c>
      <c r="D136" s="256">
        <v>2903.7833333333328</v>
      </c>
      <c r="E136" s="256">
        <v>2875.5666666666657</v>
      </c>
      <c r="F136" s="256">
        <v>2851.2333333333327</v>
      </c>
      <c r="G136" s="256">
        <v>2823.0166666666655</v>
      </c>
      <c r="H136" s="256">
        <v>2928.1166666666659</v>
      </c>
      <c r="I136" s="256">
        <v>2956.333333333333</v>
      </c>
      <c r="J136" s="256">
        <v>2980.6666666666661</v>
      </c>
      <c r="K136" s="254">
        <v>2932</v>
      </c>
      <c r="L136" s="254">
        <v>2879.45</v>
      </c>
      <c r="M136" s="254">
        <v>1.4866200000000001</v>
      </c>
    </row>
    <row r="137" spans="1:13">
      <c r="A137" s="273">
        <v>128</v>
      </c>
      <c r="B137" s="254" t="s">
        <v>133</v>
      </c>
      <c r="C137" s="254">
        <v>471.55</v>
      </c>
      <c r="D137" s="256">
        <v>471.08333333333331</v>
      </c>
      <c r="E137" s="256">
        <v>468.26666666666665</v>
      </c>
      <c r="F137" s="256">
        <v>464.98333333333335</v>
      </c>
      <c r="G137" s="256">
        <v>462.16666666666669</v>
      </c>
      <c r="H137" s="256">
        <v>474.36666666666662</v>
      </c>
      <c r="I137" s="256">
        <v>477.18333333333334</v>
      </c>
      <c r="J137" s="256">
        <v>480.46666666666658</v>
      </c>
      <c r="K137" s="254">
        <v>473.9</v>
      </c>
      <c r="L137" s="254">
        <v>467.8</v>
      </c>
      <c r="M137" s="254">
        <v>18.385110000000001</v>
      </c>
    </row>
    <row r="138" spans="1:13">
      <c r="A138" s="273">
        <v>129</v>
      </c>
      <c r="B138" s="254" t="s">
        <v>260</v>
      </c>
      <c r="C138" s="254">
        <v>4046.65</v>
      </c>
      <c r="D138" s="256">
        <v>4042.4500000000003</v>
      </c>
      <c r="E138" s="256">
        <v>4020.2000000000007</v>
      </c>
      <c r="F138" s="256">
        <v>3993.7500000000005</v>
      </c>
      <c r="G138" s="256">
        <v>3971.5000000000009</v>
      </c>
      <c r="H138" s="256">
        <v>4068.9000000000005</v>
      </c>
      <c r="I138" s="256">
        <v>4091.1499999999996</v>
      </c>
      <c r="J138" s="256">
        <v>4117.6000000000004</v>
      </c>
      <c r="K138" s="254">
        <v>4064.7</v>
      </c>
      <c r="L138" s="254">
        <v>4016</v>
      </c>
      <c r="M138" s="254">
        <v>1.50414</v>
      </c>
    </row>
    <row r="139" spans="1:13">
      <c r="A139" s="273">
        <v>130</v>
      </c>
      <c r="B139" s="254" t="s">
        <v>134</v>
      </c>
      <c r="C139" s="254">
        <v>1507.95</v>
      </c>
      <c r="D139" s="256">
        <v>1503.3166666666666</v>
      </c>
      <c r="E139" s="256">
        <v>1492.6333333333332</v>
      </c>
      <c r="F139" s="256">
        <v>1477.3166666666666</v>
      </c>
      <c r="G139" s="256">
        <v>1466.6333333333332</v>
      </c>
      <c r="H139" s="256">
        <v>1518.6333333333332</v>
      </c>
      <c r="I139" s="256">
        <v>1529.3166666666666</v>
      </c>
      <c r="J139" s="256">
        <v>1544.6333333333332</v>
      </c>
      <c r="K139" s="254">
        <v>1514</v>
      </c>
      <c r="L139" s="254">
        <v>1488</v>
      </c>
      <c r="M139" s="254">
        <v>16.05396</v>
      </c>
    </row>
    <row r="140" spans="1:13">
      <c r="A140" s="273">
        <v>131</v>
      </c>
      <c r="B140" s="254" t="s">
        <v>416</v>
      </c>
      <c r="C140" s="254">
        <v>684.85</v>
      </c>
      <c r="D140" s="256">
        <v>686.19999999999993</v>
      </c>
      <c r="E140" s="256">
        <v>679.39999999999986</v>
      </c>
      <c r="F140" s="256">
        <v>673.94999999999993</v>
      </c>
      <c r="G140" s="256">
        <v>667.14999999999986</v>
      </c>
      <c r="H140" s="256">
        <v>691.64999999999986</v>
      </c>
      <c r="I140" s="256">
        <v>698.44999999999982</v>
      </c>
      <c r="J140" s="256">
        <v>703.89999999999986</v>
      </c>
      <c r="K140" s="254">
        <v>693</v>
      </c>
      <c r="L140" s="254">
        <v>680.75</v>
      </c>
      <c r="M140" s="254">
        <v>20.769680000000001</v>
      </c>
    </row>
    <row r="141" spans="1:13">
      <c r="A141" s="273">
        <v>132</v>
      </c>
      <c r="B141" s="254" t="s">
        <v>135</v>
      </c>
      <c r="C141" s="254">
        <v>1157.9000000000001</v>
      </c>
      <c r="D141" s="256">
        <v>1157.9666666666667</v>
      </c>
      <c r="E141" s="256">
        <v>1149.9333333333334</v>
      </c>
      <c r="F141" s="256">
        <v>1141.9666666666667</v>
      </c>
      <c r="G141" s="256">
        <v>1133.9333333333334</v>
      </c>
      <c r="H141" s="256">
        <v>1165.9333333333334</v>
      </c>
      <c r="I141" s="256">
        <v>1173.9666666666667</v>
      </c>
      <c r="J141" s="256">
        <v>1181.9333333333334</v>
      </c>
      <c r="K141" s="254">
        <v>1166</v>
      </c>
      <c r="L141" s="254">
        <v>1150</v>
      </c>
      <c r="M141" s="254">
        <v>7.4432</v>
      </c>
    </row>
    <row r="142" spans="1:13">
      <c r="A142" s="273">
        <v>133</v>
      </c>
      <c r="B142" s="254" t="s">
        <v>146</v>
      </c>
      <c r="C142" s="254">
        <v>80830.350000000006</v>
      </c>
      <c r="D142" s="256">
        <v>81086.03333333334</v>
      </c>
      <c r="E142" s="256">
        <v>80344.31666666668</v>
      </c>
      <c r="F142" s="256">
        <v>79858.28333333334</v>
      </c>
      <c r="G142" s="256">
        <v>79116.56666666668</v>
      </c>
      <c r="H142" s="256">
        <v>81572.06666666668</v>
      </c>
      <c r="I142" s="256">
        <v>82313.783333333326</v>
      </c>
      <c r="J142" s="256">
        <v>82799.81666666668</v>
      </c>
      <c r="K142" s="254">
        <v>81827.75</v>
      </c>
      <c r="L142" s="254">
        <v>80600</v>
      </c>
      <c r="M142" s="254">
        <v>8.0570000000000003E-2</v>
      </c>
    </row>
    <row r="143" spans="1:13">
      <c r="A143" s="273">
        <v>134</v>
      </c>
      <c r="B143" s="254" t="s">
        <v>143</v>
      </c>
      <c r="C143" s="254">
        <v>1155</v>
      </c>
      <c r="D143" s="256">
        <v>1154.8500000000001</v>
      </c>
      <c r="E143" s="256">
        <v>1145.7000000000003</v>
      </c>
      <c r="F143" s="256">
        <v>1136.4000000000001</v>
      </c>
      <c r="G143" s="256">
        <v>1127.2500000000002</v>
      </c>
      <c r="H143" s="256">
        <v>1164.1500000000003</v>
      </c>
      <c r="I143" s="256">
        <v>1173.3000000000004</v>
      </c>
      <c r="J143" s="256">
        <v>1182.6000000000004</v>
      </c>
      <c r="K143" s="254">
        <v>1164</v>
      </c>
      <c r="L143" s="254">
        <v>1145.55</v>
      </c>
      <c r="M143" s="254">
        <v>4.7773500000000002</v>
      </c>
    </row>
    <row r="144" spans="1:13">
      <c r="A144" s="273">
        <v>135</v>
      </c>
      <c r="B144" s="254" t="s">
        <v>137</v>
      </c>
      <c r="C144" s="254">
        <v>160.35</v>
      </c>
      <c r="D144" s="256">
        <v>159.58333333333334</v>
      </c>
      <c r="E144" s="256">
        <v>158.16666666666669</v>
      </c>
      <c r="F144" s="256">
        <v>155.98333333333335</v>
      </c>
      <c r="G144" s="256">
        <v>154.56666666666669</v>
      </c>
      <c r="H144" s="256">
        <v>161.76666666666668</v>
      </c>
      <c r="I144" s="256">
        <v>163.18333333333337</v>
      </c>
      <c r="J144" s="256">
        <v>165.36666666666667</v>
      </c>
      <c r="K144" s="254">
        <v>161</v>
      </c>
      <c r="L144" s="254">
        <v>157.4</v>
      </c>
      <c r="M144" s="254">
        <v>59.997439999999997</v>
      </c>
    </row>
    <row r="145" spans="1:13">
      <c r="A145" s="273">
        <v>136</v>
      </c>
      <c r="B145" s="254" t="s">
        <v>136</v>
      </c>
      <c r="C145" s="254">
        <v>791.75</v>
      </c>
      <c r="D145" s="256">
        <v>789.91666666666663</v>
      </c>
      <c r="E145" s="256">
        <v>786.33333333333326</v>
      </c>
      <c r="F145" s="256">
        <v>780.91666666666663</v>
      </c>
      <c r="G145" s="256">
        <v>777.33333333333326</v>
      </c>
      <c r="H145" s="256">
        <v>795.33333333333326</v>
      </c>
      <c r="I145" s="256">
        <v>798.91666666666652</v>
      </c>
      <c r="J145" s="256">
        <v>804.33333333333326</v>
      </c>
      <c r="K145" s="254">
        <v>793.5</v>
      </c>
      <c r="L145" s="254">
        <v>784.5</v>
      </c>
      <c r="M145" s="254">
        <v>13.204689999999999</v>
      </c>
    </row>
    <row r="146" spans="1:13">
      <c r="A146" s="273">
        <v>137</v>
      </c>
      <c r="B146" s="254" t="s">
        <v>138</v>
      </c>
      <c r="C146" s="254">
        <v>176.65</v>
      </c>
      <c r="D146" s="256">
        <v>175.4</v>
      </c>
      <c r="E146" s="256">
        <v>173.55</v>
      </c>
      <c r="F146" s="256">
        <v>170.45000000000002</v>
      </c>
      <c r="G146" s="256">
        <v>168.60000000000002</v>
      </c>
      <c r="H146" s="256">
        <v>178.5</v>
      </c>
      <c r="I146" s="256">
        <v>180.34999999999997</v>
      </c>
      <c r="J146" s="256">
        <v>183.45</v>
      </c>
      <c r="K146" s="254">
        <v>177.25</v>
      </c>
      <c r="L146" s="254">
        <v>172.3</v>
      </c>
      <c r="M146" s="254">
        <v>60.962670000000003</v>
      </c>
    </row>
    <row r="147" spans="1:13">
      <c r="A147" s="273">
        <v>138</v>
      </c>
      <c r="B147" s="254" t="s">
        <v>139</v>
      </c>
      <c r="C147" s="254">
        <v>530.54999999999995</v>
      </c>
      <c r="D147" s="256">
        <v>527.16666666666663</v>
      </c>
      <c r="E147" s="256">
        <v>522.38333333333321</v>
      </c>
      <c r="F147" s="256">
        <v>514.21666666666658</v>
      </c>
      <c r="G147" s="256">
        <v>509.43333333333317</v>
      </c>
      <c r="H147" s="256">
        <v>535.33333333333326</v>
      </c>
      <c r="I147" s="256">
        <v>540.11666666666679</v>
      </c>
      <c r="J147" s="256">
        <v>548.2833333333333</v>
      </c>
      <c r="K147" s="254">
        <v>531.95000000000005</v>
      </c>
      <c r="L147" s="254">
        <v>519</v>
      </c>
      <c r="M147" s="254">
        <v>23.512879999999999</v>
      </c>
    </row>
    <row r="148" spans="1:13">
      <c r="A148" s="273">
        <v>139</v>
      </c>
      <c r="B148" s="254" t="s">
        <v>140</v>
      </c>
      <c r="C148" s="254">
        <v>7599.45</v>
      </c>
      <c r="D148" s="256">
        <v>7624.1500000000005</v>
      </c>
      <c r="E148" s="256">
        <v>7558.3000000000011</v>
      </c>
      <c r="F148" s="256">
        <v>7517.1500000000005</v>
      </c>
      <c r="G148" s="256">
        <v>7451.3000000000011</v>
      </c>
      <c r="H148" s="256">
        <v>7665.3000000000011</v>
      </c>
      <c r="I148" s="256">
        <v>7731.1500000000015</v>
      </c>
      <c r="J148" s="256">
        <v>7772.3000000000011</v>
      </c>
      <c r="K148" s="254">
        <v>7690</v>
      </c>
      <c r="L148" s="254">
        <v>7583</v>
      </c>
      <c r="M148" s="254">
        <v>4.8418299999999999</v>
      </c>
    </row>
    <row r="149" spans="1:13">
      <c r="A149" s="273">
        <v>140</v>
      </c>
      <c r="B149" s="254" t="s">
        <v>142</v>
      </c>
      <c r="C149" s="254">
        <v>1031.25</v>
      </c>
      <c r="D149" s="256">
        <v>1029.25</v>
      </c>
      <c r="E149" s="256">
        <v>1016</v>
      </c>
      <c r="F149" s="256">
        <v>1000.75</v>
      </c>
      <c r="G149" s="256">
        <v>987.5</v>
      </c>
      <c r="H149" s="256">
        <v>1044.5</v>
      </c>
      <c r="I149" s="256">
        <v>1057.75</v>
      </c>
      <c r="J149" s="256">
        <v>1073</v>
      </c>
      <c r="K149" s="254">
        <v>1042.5</v>
      </c>
      <c r="L149" s="254">
        <v>1014</v>
      </c>
      <c r="M149" s="254">
        <v>9.6074800000000007</v>
      </c>
    </row>
    <row r="150" spans="1:13">
      <c r="A150" s="273">
        <v>141</v>
      </c>
      <c r="B150" s="254" t="s">
        <v>144</v>
      </c>
      <c r="C150" s="254">
        <v>2556.1</v>
      </c>
      <c r="D150" s="256">
        <v>2568.6166666666668</v>
      </c>
      <c r="E150" s="256">
        <v>2539.2333333333336</v>
      </c>
      <c r="F150" s="256">
        <v>2522.3666666666668</v>
      </c>
      <c r="G150" s="256">
        <v>2492.9833333333336</v>
      </c>
      <c r="H150" s="256">
        <v>2585.4833333333336</v>
      </c>
      <c r="I150" s="256">
        <v>2614.8666666666668</v>
      </c>
      <c r="J150" s="256">
        <v>2631.7333333333336</v>
      </c>
      <c r="K150" s="254">
        <v>2598</v>
      </c>
      <c r="L150" s="254">
        <v>2551.75</v>
      </c>
      <c r="M150" s="254">
        <v>3.6493500000000001</v>
      </c>
    </row>
    <row r="151" spans="1:13">
      <c r="A151" s="273">
        <v>142</v>
      </c>
      <c r="B151" s="254" t="s">
        <v>262</v>
      </c>
      <c r="C151" s="254">
        <v>2114.1999999999998</v>
      </c>
      <c r="D151" s="256">
        <v>2141.0333333333333</v>
      </c>
      <c r="E151" s="256">
        <v>2077.1666666666665</v>
      </c>
      <c r="F151" s="256">
        <v>2040.1333333333332</v>
      </c>
      <c r="G151" s="256">
        <v>1976.2666666666664</v>
      </c>
      <c r="H151" s="256">
        <v>2178.0666666666666</v>
      </c>
      <c r="I151" s="256">
        <v>2241.9333333333334</v>
      </c>
      <c r="J151" s="256">
        <v>2278.9666666666667</v>
      </c>
      <c r="K151" s="254">
        <v>2204.9</v>
      </c>
      <c r="L151" s="254">
        <v>2104</v>
      </c>
      <c r="M151" s="254">
        <v>7.6859999999999999</v>
      </c>
    </row>
    <row r="152" spans="1:13">
      <c r="A152" s="273">
        <v>143</v>
      </c>
      <c r="B152" s="254" t="s">
        <v>147</v>
      </c>
      <c r="C152" s="254">
        <v>1558.6</v>
      </c>
      <c r="D152" s="256">
        <v>1535.2</v>
      </c>
      <c r="E152" s="256">
        <v>1505.4</v>
      </c>
      <c r="F152" s="256">
        <v>1452.2</v>
      </c>
      <c r="G152" s="256">
        <v>1422.4</v>
      </c>
      <c r="H152" s="256">
        <v>1588.4</v>
      </c>
      <c r="I152" s="256">
        <v>1618.1999999999998</v>
      </c>
      <c r="J152" s="256">
        <v>1671.4</v>
      </c>
      <c r="K152" s="254">
        <v>1565</v>
      </c>
      <c r="L152" s="254">
        <v>1482</v>
      </c>
      <c r="M152" s="254">
        <v>31.243510000000001</v>
      </c>
    </row>
    <row r="153" spans="1:13">
      <c r="A153" s="273">
        <v>144</v>
      </c>
      <c r="B153" s="254" t="s">
        <v>263</v>
      </c>
      <c r="C153" s="254">
        <v>1157.8</v>
      </c>
      <c r="D153" s="256">
        <v>1157.95</v>
      </c>
      <c r="E153" s="256">
        <v>1149.8500000000001</v>
      </c>
      <c r="F153" s="256">
        <v>1141.9000000000001</v>
      </c>
      <c r="G153" s="256">
        <v>1133.8000000000002</v>
      </c>
      <c r="H153" s="256">
        <v>1165.9000000000001</v>
      </c>
      <c r="I153" s="256">
        <v>1174</v>
      </c>
      <c r="J153" s="256">
        <v>1181.95</v>
      </c>
      <c r="K153" s="254">
        <v>1166.05</v>
      </c>
      <c r="L153" s="254">
        <v>1150</v>
      </c>
      <c r="M153" s="254">
        <v>3.8000500000000001</v>
      </c>
    </row>
    <row r="154" spans="1:13">
      <c r="A154" s="273">
        <v>145</v>
      </c>
      <c r="B154" s="254" t="s">
        <v>152</v>
      </c>
      <c r="C154" s="254">
        <v>175.25</v>
      </c>
      <c r="D154" s="256">
        <v>178.13333333333335</v>
      </c>
      <c r="E154" s="256">
        <v>171.91666666666671</v>
      </c>
      <c r="F154" s="256">
        <v>168.58333333333337</v>
      </c>
      <c r="G154" s="256">
        <v>162.36666666666673</v>
      </c>
      <c r="H154" s="256">
        <v>181.4666666666667</v>
      </c>
      <c r="I154" s="256">
        <v>187.68333333333334</v>
      </c>
      <c r="J154" s="256">
        <v>191.01666666666668</v>
      </c>
      <c r="K154" s="254">
        <v>184.35</v>
      </c>
      <c r="L154" s="254">
        <v>174.8</v>
      </c>
      <c r="M154" s="254">
        <v>253.54320999999999</v>
      </c>
    </row>
    <row r="155" spans="1:13">
      <c r="A155" s="273">
        <v>146</v>
      </c>
      <c r="B155" s="254" t="s">
        <v>153</v>
      </c>
      <c r="C155" s="254">
        <v>118.6</v>
      </c>
      <c r="D155" s="256">
        <v>118.31666666666666</v>
      </c>
      <c r="E155" s="256">
        <v>117.53333333333333</v>
      </c>
      <c r="F155" s="256">
        <v>116.46666666666667</v>
      </c>
      <c r="G155" s="256">
        <v>115.68333333333334</v>
      </c>
      <c r="H155" s="256">
        <v>119.38333333333333</v>
      </c>
      <c r="I155" s="256">
        <v>120.16666666666666</v>
      </c>
      <c r="J155" s="256">
        <v>121.23333333333332</v>
      </c>
      <c r="K155" s="254">
        <v>119.1</v>
      </c>
      <c r="L155" s="254">
        <v>117.25</v>
      </c>
      <c r="M155" s="254">
        <v>164.09169</v>
      </c>
    </row>
    <row r="156" spans="1:13">
      <c r="A156" s="273">
        <v>147</v>
      </c>
      <c r="B156" s="254" t="s">
        <v>437</v>
      </c>
      <c r="C156" s="254">
        <v>3820.45</v>
      </c>
      <c r="D156" s="256">
        <v>3807.2333333333336</v>
      </c>
      <c r="E156" s="256">
        <v>3770.2166666666672</v>
      </c>
      <c r="F156" s="256">
        <v>3719.9833333333336</v>
      </c>
      <c r="G156" s="256">
        <v>3682.9666666666672</v>
      </c>
      <c r="H156" s="256">
        <v>3857.4666666666672</v>
      </c>
      <c r="I156" s="256">
        <v>3894.4833333333336</v>
      </c>
      <c r="J156" s="256">
        <v>3944.7166666666672</v>
      </c>
      <c r="K156" s="254">
        <v>3844.25</v>
      </c>
      <c r="L156" s="254">
        <v>3757</v>
      </c>
      <c r="M156" s="254">
        <v>1.8381000000000001</v>
      </c>
    </row>
    <row r="157" spans="1:13">
      <c r="A157" s="273">
        <v>148</v>
      </c>
      <c r="B157" s="254" t="s">
        <v>151</v>
      </c>
      <c r="C157" s="254">
        <v>17641.349999999999</v>
      </c>
      <c r="D157" s="256">
        <v>17625.55</v>
      </c>
      <c r="E157" s="256">
        <v>17539.099999999999</v>
      </c>
      <c r="F157" s="256">
        <v>17436.849999999999</v>
      </c>
      <c r="G157" s="256">
        <v>17350.399999999998</v>
      </c>
      <c r="H157" s="256">
        <v>17727.8</v>
      </c>
      <c r="I157" s="256">
        <v>17814.250000000004</v>
      </c>
      <c r="J157" s="256">
        <v>17916.5</v>
      </c>
      <c r="K157" s="254">
        <v>17712</v>
      </c>
      <c r="L157" s="254">
        <v>17523.3</v>
      </c>
      <c r="M157" s="254">
        <v>0.34322000000000003</v>
      </c>
    </row>
    <row r="158" spans="1:13">
      <c r="A158" s="273">
        <v>149</v>
      </c>
      <c r="B158" s="254" t="s">
        <v>768</v>
      </c>
      <c r="C158" s="254">
        <v>375.6</v>
      </c>
      <c r="D158" s="256">
        <v>373.63333333333338</v>
      </c>
      <c r="E158" s="256">
        <v>369.96666666666675</v>
      </c>
      <c r="F158" s="256">
        <v>364.33333333333337</v>
      </c>
      <c r="G158" s="256">
        <v>360.66666666666674</v>
      </c>
      <c r="H158" s="256">
        <v>379.26666666666677</v>
      </c>
      <c r="I158" s="256">
        <v>382.93333333333339</v>
      </c>
      <c r="J158" s="256">
        <v>388.56666666666678</v>
      </c>
      <c r="K158" s="254">
        <v>377.3</v>
      </c>
      <c r="L158" s="254">
        <v>368</v>
      </c>
      <c r="M158" s="254">
        <v>5.9361600000000001</v>
      </c>
    </row>
    <row r="159" spans="1:13">
      <c r="A159" s="273">
        <v>150</v>
      </c>
      <c r="B159" s="254" t="s">
        <v>265</v>
      </c>
      <c r="C159" s="254">
        <v>646.70000000000005</v>
      </c>
      <c r="D159" s="256">
        <v>647.91666666666663</v>
      </c>
      <c r="E159" s="256">
        <v>638.83333333333326</v>
      </c>
      <c r="F159" s="256">
        <v>630.96666666666658</v>
      </c>
      <c r="G159" s="256">
        <v>621.88333333333321</v>
      </c>
      <c r="H159" s="256">
        <v>655.7833333333333</v>
      </c>
      <c r="I159" s="256">
        <v>664.86666666666656</v>
      </c>
      <c r="J159" s="256">
        <v>672.73333333333335</v>
      </c>
      <c r="K159" s="254">
        <v>657</v>
      </c>
      <c r="L159" s="254">
        <v>640.04999999999995</v>
      </c>
      <c r="M159" s="254">
        <v>3.4935200000000002</v>
      </c>
    </row>
    <row r="160" spans="1:13">
      <c r="A160" s="273">
        <v>151</v>
      </c>
      <c r="B160" s="254" t="s">
        <v>155</v>
      </c>
      <c r="C160" s="254">
        <v>120.95</v>
      </c>
      <c r="D160" s="256">
        <v>120.43333333333334</v>
      </c>
      <c r="E160" s="256">
        <v>119.41666666666667</v>
      </c>
      <c r="F160" s="256">
        <v>117.88333333333334</v>
      </c>
      <c r="G160" s="256">
        <v>116.86666666666667</v>
      </c>
      <c r="H160" s="256">
        <v>121.96666666666667</v>
      </c>
      <c r="I160" s="256">
        <v>122.98333333333332</v>
      </c>
      <c r="J160" s="256">
        <v>124.51666666666667</v>
      </c>
      <c r="K160" s="254">
        <v>121.45</v>
      </c>
      <c r="L160" s="254">
        <v>118.9</v>
      </c>
      <c r="M160" s="254">
        <v>120.50022</v>
      </c>
    </row>
    <row r="161" spans="1:13">
      <c r="A161" s="273">
        <v>152</v>
      </c>
      <c r="B161" s="254" t="s">
        <v>154</v>
      </c>
      <c r="C161" s="254">
        <v>172.25</v>
      </c>
      <c r="D161" s="256">
        <v>171.96666666666667</v>
      </c>
      <c r="E161" s="256">
        <v>169.43333333333334</v>
      </c>
      <c r="F161" s="256">
        <v>166.61666666666667</v>
      </c>
      <c r="G161" s="256">
        <v>164.08333333333334</v>
      </c>
      <c r="H161" s="256">
        <v>174.78333333333333</v>
      </c>
      <c r="I161" s="256">
        <v>177.31666666666669</v>
      </c>
      <c r="J161" s="256">
        <v>180.13333333333333</v>
      </c>
      <c r="K161" s="254">
        <v>174.5</v>
      </c>
      <c r="L161" s="254">
        <v>169.15</v>
      </c>
      <c r="M161" s="254">
        <v>13.20978</v>
      </c>
    </row>
    <row r="162" spans="1:13">
      <c r="A162" s="273">
        <v>153</v>
      </c>
      <c r="B162" s="254" t="s">
        <v>267</v>
      </c>
      <c r="C162" s="254">
        <v>3005.7</v>
      </c>
      <c r="D162" s="256">
        <v>3009.75</v>
      </c>
      <c r="E162" s="256">
        <v>2970.5</v>
      </c>
      <c r="F162" s="256">
        <v>2935.3</v>
      </c>
      <c r="G162" s="256">
        <v>2896.05</v>
      </c>
      <c r="H162" s="256">
        <v>3044.95</v>
      </c>
      <c r="I162" s="256">
        <v>3084.2</v>
      </c>
      <c r="J162" s="256">
        <v>3119.3999999999996</v>
      </c>
      <c r="K162" s="254">
        <v>3049</v>
      </c>
      <c r="L162" s="254">
        <v>2974.55</v>
      </c>
      <c r="M162" s="254">
        <v>2.0265399999999998</v>
      </c>
    </row>
    <row r="163" spans="1:13">
      <c r="A163" s="273">
        <v>154</v>
      </c>
      <c r="B163" s="254" t="s">
        <v>156</v>
      </c>
      <c r="C163" s="254">
        <v>30221.4</v>
      </c>
      <c r="D163" s="256">
        <v>30094.633333333331</v>
      </c>
      <c r="E163" s="256">
        <v>29894.266666666663</v>
      </c>
      <c r="F163" s="256">
        <v>29567.133333333331</v>
      </c>
      <c r="G163" s="256">
        <v>29366.766666666663</v>
      </c>
      <c r="H163" s="256">
        <v>30421.766666666663</v>
      </c>
      <c r="I163" s="256">
        <v>30622.133333333331</v>
      </c>
      <c r="J163" s="256">
        <v>30949.266666666663</v>
      </c>
      <c r="K163" s="254">
        <v>30295</v>
      </c>
      <c r="L163" s="254">
        <v>29767.5</v>
      </c>
      <c r="M163" s="254">
        <v>0.1812</v>
      </c>
    </row>
    <row r="164" spans="1:13">
      <c r="A164" s="273">
        <v>155</v>
      </c>
      <c r="B164" s="254" t="s">
        <v>158</v>
      </c>
      <c r="C164" s="254">
        <v>223.95</v>
      </c>
      <c r="D164" s="256">
        <v>224.29999999999998</v>
      </c>
      <c r="E164" s="256">
        <v>223.29999999999995</v>
      </c>
      <c r="F164" s="256">
        <v>222.64999999999998</v>
      </c>
      <c r="G164" s="256">
        <v>221.64999999999995</v>
      </c>
      <c r="H164" s="256">
        <v>224.94999999999996</v>
      </c>
      <c r="I164" s="256">
        <v>225.95000000000002</v>
      </c>
      <c r="J164" s="256">
        <v>226.59999999999997</v>
      </c>
      <c r="K164" s="254">
        <v>225.3</v>
      </c>
      <c r="L164" s="254">
        <v>223.65</v>
      </c>
      <c r="M164" s="254">
        <v>34.074489999999997</v>
      </c>
    </row>
    <row r="165" spans="1:13">
      <c r="A165" s="273">
        <v>156</v>
      </c>
      <c r="B165" s="254" t="s">
        <v>269</v>
      </c>
      <c r="C165" s="254">
        <v>5704.8</v>
      </c>
      <c r="D165" s="256">
        <v>5722.8833333333341</v>
      </c>
      <c r="E165" s="256">
        <v>5669.8166666666684</v>
      </c>
      <c r="F165" s="256">
        <v>5634.8333333333339</v>
      </c>
      <c r="G165" s="256">
        <v>5581.7666666666682</v>
      </c>
      <c r="H165" s="256">
        <v>5757.8666666666686</v>
      </c>
      <c r="I165" s="256">
        <v>5810.9333333333343</v>
      </c>
      <c r="J165" s="256">
        <v>5845.9166666666688</v>
      </c>
      <c r="K165" s="254">
        <v>5775.95</v>
      </c>
      <c r="L165" s="254">
        <v>5687.9</v>
      </c>
      <c r="M165" s="254">
        <v>0.36995</v>
      </c>
    </row>
    <row r="166" spans="1:13">
      <c r="A166" s="273">
        <v>157</v>
      </c>
      <c r="B166" s="254" t="s">
        <v>160</v>
      </c>
      <c r="C166" s="254">
        <v>2267.15</v>
      </c>
      <c r="D166" s="256">
        <v>2243.6166666666663</v>
      </c>
      <c r="E166" s="256">
        <v>2204.2333333333327</v>
      </c>
      <c r="F166" s="256">
        <v>2141.3166666666662</v>
      </c>
      <c r="G166" s="256">
        <v>2101.9333333333325</v>
      </c>
      <c r="H166" s="256">
        <v>2306.5333333333328</v>
      </c>
      <c r="I166" s="256">
        <v>2345.916666666667</v>
      </c>
      <c r="J166" s="256">
        <v>2408.833333333333</v>
      </c>
      <c r="K166" s="254">
        <v>2283</v>
      </c>
      <c r="L166" s="254">
        <v>2180.6999999999998</v>
      </c>
      <c r="M166" s="254">
        <v>15.24994</v>
      </c>
    </row>
    <row r="167" spans="1:13">
      <c r="A167" s="273">
        <v>158</v>
      </c>
      <c r="B167" s="254" t="s">
        <v>157</v>
      </c>
      <c r="C167" s="254">
        <v>2408.6999999999998</v>
      </c>
      <c r="D167" s="256">
        <v>2420.4500000000003</v>
      </c>
      <c r="E167" s="256">
        <v>2392.6500000000005</v>
      </c>
      <c r="F167" s="256">
        <v>2376.6000000000004</v>
      </c>
      <c r="G167" s="256">
        <v>2348.8000000000006</v>
      </c>
      <c r="H167" s="256">
        <v>2436.5000000000005</v>
      </c>
      <c r="I167" s="256">
        <v>2464.3000000000006</v>
      </c>
      <c r="J167" s="256">
        <v>2480.3500000000004</v>
      </c>
      <c r="K167" s="254">
        <v>2448.25</v>
      </c>
      <c r="L167" s="254">
        <v>2404.4</v>
      </c>
      <c r="M167" s="254">
        <v>5.2042000000000002</v>
      </c>
    </row>
    <row r="168" spans="1:13">
      <c r="A168" s="273">
        <v>159</v>
      </c>
      <c r="B168" s="254" t="s">
        <v>446</v>
      </c>
      <c r="C168" s="254">
        <v>1980.35</v>
      </c>
      <c r="D168" s="256">
        <v>1987.45</v>
      </c>
      <c r="E168" s="256">
        <v>1962.9</v>
      </c>
      <c r="F168" s="256">
        <v>1945.45</v>
      </c>
      <c r="G168" s="256">
        <v>1920.9</v>
      </c>
      <c r="H168" s="256">
        <v>2004.9</v>
      </c>
      <c r="I168" s="256">
        <v>2029.4499999999998</v>
      </c>
      <c r="J168" s="256">
        <v>2046.9</v>
      </c>
      <c r="K168" s="254">
        <v>2012</v>
      </c>
      <c r="L168" s="254">
        <v>1970</v>
      </c>
      <c r="M168" s="254">
        <v>1.5206599999999999</v>
      </c>
    </row>
    <row r="169" spans="1:13">
      <c r="A169" s="273">
        <v>160</v>
      </c>
      <c r="B169" s="254" t="s">
        <v>159</v>
      </c>
      <c r="C169" s="254">
        <v>123.15</v>
      </c>
      <c r="D169" s="256">
        <v>122.61666666666667</v>
      </c>
      <c r="E169" s="256">
        <v>121.78333333333335</v>
      </c>
      <c r="F169" s="256">
        <v>120.41666666666667</v>
      </c>
      <c r="G169" s="256">
        <v>119.58333333333334</v>
      </c>
      <c r="H169" s="256">
        <v>123.98333333333335</v>
      </c>
      <c r="I169" s="256">
        <v>124.81666666666666</v>
      </c>
      <c r="J169" s="256">
        <v>126.18333333333335</v>
      </c>
      <c r="K169" s="254">
        <v>123.45</v>
      </c>
      <c r="L169" s="254">
        <v>121.25</v>
      </c>
      <c r="M169" s="254">
        <v>60.173960000000001</v>
      </c>
    </row>
    <row r="170" spans="1:13">
      <c r="A170" s="273">
        <v>161</v>
      </c>
      <c r="B170" s="254" t="s">
        <v>162</v>
      </c>
      <c r="C170" s="254">
        <v>230.3</v>
      </c>
      <c r="D170" s="256">
        <v>229.85000000000002</v>
      </c>
      <c r="E170" s="256">
        <v>228.80000000000004</v>
      </c>
      <c r="F170" s="256">
        <v>227.3</v>
      </c>
      <c r="G170" s="256">
        <v>226.25000000000003</v>
      </c>
      <c r="H170" s="256">
        <v>231.35000000000005</v>
      </c>
      <c r="I170" s="256">
        <v>232.4</v>
      </c>
      <c r="J170" s="256">
        <v>233.90000000000006</v>
      </c>
      <c r="K170" s="254">
        <v>230.9</v>
      </c>
      <c r="L170" s="254">
        <v>228.35</v>
      </c>
      <c r="M170" s="254">
        <v>38.526679999999999</v>
      </c>
    </row>
    <row r="171" spans="1:13">
      <c r="A171" s="273">
        <v>162</v>
      </c>
      <c r="B171" s="254" t="s">
        <v>270</v>
      </c>
      <c r="C171" s="254">
        <v>289.25</v>
      </c>
      <c r="D171" s="256">
        <v>288.56666666666666</v>
      </c>
      <c r="E171" s="256">
        <v>286.68333333333334</v>
      </c>
      <c r="F171" s="256">
        <v>284.11666666666667</v>
      </c>
      <c r="G171" s="256">
        <v>282.23333333333335</v>
      </c>
      <c r="H171" s="256">
        <v>291.13333333333333</v>
      </c>
      <c r="I171" s="256">
        <v>293.01666666666665</v>
      </c>
      <c r="J171" s="256">
        <v>295.58333333333331</v>
      </c>
      <c r="K171" s="254">
        <v>290.45</v>
      </c>
      <c r="L171" s="254">
        <v>286</v>
      </c>
      <c r="M171" s="254">
        <v>3.93214</v>
      </c>
    </row>
    <row r="172" spans="1:13">
      <c r="A172" s="273">
        <v>163</v>
      </c>
      <c r="B172" s="254" t="s">
        <v>271</v>
      </c>
      <c r="C172" s="254">
        <v>13600.75</v>
      </c>
      <c r="D172" s="256">
        <v>13620.4</v>
      </c>
      <c r="E172" s="256">
        <v>13540.8</v>
      </c>
      <c r="F172" s="256">
        <v>13480.85</v>
      </c>
      <c r="G172" s="256">
        <v>13401.25</v>
      </c>
      <c r="H172" s="256">
        <v>13680.349999999999</v>
      </c>
      <c r="I172" s="256">
        <v>13759.95</v>
      </c>
      <c r="J172" s="256">
        <v>13819.899999999998</v>
      </c>
      <c r="K172" s="254">
        <v>13700</v>
      </c>
      <c r="L172" s="254">
        <v>13560.45</v>
      </c>
      <c r="M172" s="254">
        <v>0.17022999999999999</v>
      </c>
    </row>
    <row r="173" spans="1:13">
      <c r="A173" s="273">
        <v>164</v>
      </c>
      <c r="B173" s="254" t="s">
        <v>161</v>
      </c>
      <c r="C173" s="254">
        <v>42.3</v>
      </c>
      <c r="D173" s="256">
        <v>42.233333333333334</v>
      </c>
      <c r="E173" s="256">
        <v>42.016666666666666</v>
      </c>
      <c r="F173" s="256">
        <v>41.733333333333334</v>
      </c>
      <c r="G173" s="256">
        <v>41.516666666666666</v>
      </c>
      <c r="H173" s="256">
        <v>42.516666666666666</v>
      </c>
      <c r="I173" s="256">
        <v>42.733333333333334</v>
      </c>
      <c r="J173" s="256">
        <v>43.016666666666666</v>
      </c>
      <c r="K173" s="254">
        <v>42.45</v>
      </c>
      <c r="L173" s="254">
        <v>41.95</v>
      </c>
      <c r="M173" s="254">
        <v>502.76083</v>
      </c>
    </row>
    <row r="174" spans="1:13">
      <c r="A174" s="273">
        <v>165</v>
      </c>
      <c r="B174" s="254" t="s">
        <v>165</v>
      </c>
      <c r="C174" s="254">
        <v>213.85</v>
      </c>
      <c r="D174" s="256">
        <v>213.04999999999998</v>
      </c>
      <c r="E174" s="256">
        <v>211.94999999999996</v>
      </c>
      <c r="F174" s="256">
        <v>210.04999999999998</v>
      </c>
      <c r="G174" s="256">
        <v>208.94999999999996</v>
      </c>
      <c r="H174" s="256">
        <v>214.94999999999996</v>
      </c>
      <c r="I174" s="256">
        <v>216.04999999999998</v>
      </c>
      <c r="J174" s="256">
        <v>217.94999999999996</v>
      </c>
      <c r="K174" s="254">
        <v>214.15</v>
      </c>
      <c r="L174" s="254">
        <v>211.15</v>
      </c>
      <c r="M174" s="254">
        <v>42.895809999999997</v>
      </c>
    </row>
    <row r="175" spans="1:13">
      <c r="A175" s="273">
        <v>166</v>
      </c>
      <c r="B175" s="254" t="s">
        <v>166</v>
      </c>
      <c r="C175" s="254">
        <v>145.85</v>
      </c>
      <c r="D175" s="256">
        <v>145.58333333333334</v>
      </c>
      <c r="E175" s="256">
        <v>144.86666666666667</v>
      </c>
      <c r="F175" s="256">
        <v>143.88333333333333</v>
      </c>
      <c r="G175" s="256">
        <v>143.16666666666666</v>
      </c>
      <c r="H175" s="256">
        <v>146.56666666666669</v>
      </c>
      <c r="I175" s="256">
        <v>147.28333333333333</v>
      </c>
      <c r="J175" s="256">
        <v>148.26666666666671</v>
      </c>
      <c r="K175" s="254">
        <v>146.30000000000001</v>
      </c>
      <c r="L175" s="254">
        <v>144.6</v>
      </c>
      <c r="M175" s="254">
        <v>18.606750000000002</v>
      </c>
    </row>
    <row r="176" spans="1:13">
      <c r="A176" s="273">
        <v>167</v>
      </c>
      <c r="B176" s="254" t="s">
        <v>167</v>
      </c>
      <c r="C176" s="254">
        <v>2150.1999999999998</v>
      </c>
      <c r="D176" s="256">
        <v>2145.0833333333335</v>
      </c>
      <c r="E176" s="256">
        <v>2136.6166666666668</v>
      </c>
      <c r="F176" s="256">
        <v>2123.0333333333333</v>
      </c>
      <c r="G176" s="256">
        <v>2114.5666666666666</v>
      </c>
      <c r="H176" s="256">
        <v>2158.666666666667</v>
      </c>
      <c r="I176" s="256">
        <v>2167.1333333333332</v>
      </c>
      <c r="J176" s="256">
        <v>2180.7166666666672</v>
      </c>
      <c r="K176" s="254">
        <v>2153.5500000000002</v>
      </c>
      <c r="L176" s="254">
        <v>2131.5</v>
      </c>
      <c r="M176" s="254">
        <v>54.006039999999999</v>
      </c>
    </row>
    <row r="177" spans="1:13">
      <c r="A177" s="273">
        <v>168</v>
      </c>
      <c r="B177" s="254" t="s">
        <v>792</v>
      </c>
      <c r="C177" s="254">
        <v>988.35</v>
      </c>
      <c r="D177" s="256">
        <v>986.91666666666663</v>
      </c>
      <c r="E177" s="256">
        <v>979.43333333333328</v>
      </c>
      <c r="F177" s="256">
        <v>970.51666666666665</v>
      </c>
      <c r="G177" s="256">
        <v>963.0333333333333</v>
      </c>
      <c r="H177" s="256">
        <v>995.83333333333326</v>
      </c>
      <c r="I177" s="256">
        <v>1003.3166666666666</v>
      </c>
      <c r="J177" s="256">
        <v>1012.2333333333332</v>
      </c>
      <c r="K177" s="254">
        <v>994.4</v>
      </c>
      <c r="L177" s="254">
        <v>978</v>
      </c>
      <c r="M177" s="254">
        <v>16.975999999999999</v>
      </c>
    </row>
    <row r="178" spans="1:13">
      <c r="A178" s="273">
        <v>169</v>
      </c>
      <c r="B178" s="254" t="s">
        <v>274</v>
      </c>
      <c r="C178" s="254">
        <v>1009.85</v>
      </c>
      <c r="D178" s="256">
        <v>1010.2000000000002</v>
      </c>
      <c r="E178" s="256">
        <v>1005.4500000000003</v>
      </c>
      <c r="F178" s="256">
        <v>1001.0500000000001</v>
      </c>
      <c r="G178" s="256">
        <v>996.30000000000018</v>
      </c>
      <c r="H178" s="256">
        <v>1014.6000000000004</v>
      </c>
      <c r="I178" s="256">
        <v>1019.3500000000001</v>
      </c>
      <c r="J178" s="256">
        <v>1023.7500000000005</v>
      </c>
      <c r="K178" s="254">
        <v>1014.95</v>
      </c>
      <c r="L178" s="254">
        <v>1005.8</v>
      </c>
      <c r="M178" s="254">
        <v>4.3192899999999996</v>
      </c>
    </row>
    <row r="179" spans="1:13">
      <c r="A179" s="273">
        <v>170</v>
      </c>
      <c r="B179" s="254" t="s">
        <v>172</v>
      </c>
      <c r="C179" s="254">
        <v>7493.2</v>
      </c>
      <c r="D179" s="256">
        <v>7492.7</v>
      </c>
      <c r="E179" s="256">
        <v>7438.65</v>
      </c>
      <c r="F179" s="256">
        <v>7384.0999999999995</v>
      </c>
      <c r="G179" s="256">
        <v>7330.0499999999993</v>
      </c>
      <c r="H179" s="256">
        <v>7547.25</v>
      </c>
      <c r="I179" s="256">
        <v>7601.3000000000011</v>
      </c>
      <c r="J179" s="256">
        <v>7655.85</v>
      </c>
      <c r="K179" s="254">
        <v>7546.75</v>
      </c>
      <c r="L179" s="254">
        <v>7438.15</v>
      </c>
      <c r="M179" s="254">
        <v>0.80625999999999998</v>
      </c>
    </row>
    <row r="180" spans="1:13">
      <c r="A180" s="273">
        <v>171</v>
      </c>
      <c r="B180" s="254" t="s">
        <v>462</v>
      </c>
      <c r="C180" s="254">
        <v>7747.55</v>
      </c>
      <c r="D180" s="256">
        <v>7721.5166666666664</v>
      </c>
      <c r="E180" s="256">
        <v>7666.0333333333328</v>
      </c>
      <c r="F180" s="256">
        <v>7584.5166666666664</v>
      </c>
      <c r="G180" s="256">
        <v>7529.0333333333328</v>
      </c>
      <c r="H180" s="256">
        <v>7803.0333333333328</v>
      </c>
      <c r="I180" s="256">
        <v>7858.5166666666664</v>
      </c>
      <c r="J180" s="256">
        <v>7940.0333333333328</v>
      </c>
      <c r="K180" s="254">
        <v>7777</v>
      </c>
      <c r="L180" s="254">
        <v>7640</v>
      </c>
      <c r="M180" s="254">
        <v>9.783E-2</v>
      </c>
    </row>
    <row r="181" spans="1:13">
      <c r="A181" s="273">
        <v>172</v>
      </c>
      <c r="B181" s="254" t="s">
        <v>170</v>
      </c>
      <c r="C181" s="254">
        <v>26987.599999999999</v>
      </c>
      <c r="D181" s="256">
        <v>27062.533333333336</v>
      </c>
      <c r="E181" s="256">
        <v>26875.066666666673</v>
      </c>
      <c r="F181" s="256">
        <v>26762.533333333336</v>
      </c>
      <c r="G181" s="256">
        <v>26575.066666666673</v>
      </c>
      <c r="H181" s="256">
        <v>27175.066666666673</v>
      </c>
      <c r="I181" s="256">
        <v>27362.53333333334</v>
      </c>
      <c r="J181" s="256">
        <v>27475.066666666673</v>
      </c>
      <c r="K181" s="254">
        <v>27250</v>
      </c>
      <c r="L181" s="254">
        <v>26950</v>
      </c>
      <c r="M181" s="254">
        <v>0.25474999999999998</v>
      </c>
    </row>
    <row r="182" spans="1:13">
      <c r="A182" s="273">
        <v>173</v>
      </c>
      <c r="B182" s="254" t="s">
        <v>173</v>
      </c>
      <c r="C182" s="254">
        <v>1374.55</v>
      </c>
      <c r="D182" s="256">
        <v>1371.6833333333334</v>
      </c>
      <c r="E182" s="256">
        <v>1365.3666666666668</v>
      </c>
      <c r="F182" s="256">
        <v>1356.1833333333334</v>
      </c>
      <c r="G182" s="256">
        <v>1349.8666666666668</v>
      </c>
      <c r="H182" s="256">
        <v>1380.8666666666668</v>
      </c>
      <c r="I182" s="256">
        <v>1387.1833333333334</v>
      </c>
      <c r="J182" s="256">
        <v>1396.3666666666668</v>
      </c>
      <c r="K182" s="254">
        <v>1378</v>
      </c>
      <c r="L182" s="254">
        <v>1362.5</v>
      </c>
      <c r="M182" s="254">
        <v>5.82247</v>
      </c>
    </row>
    <row r="183" spans="1:13">
      <c r="A183" s="273">
        <v>174</v>
      </c>
      <c r="B183" s="254" t="s">
        <v>171</v>
      </c>
      <c r="C183" s="254">
        <v>2027.9</v>
      </c>
      <c r="D183" s="256">
        <v>2032.6333333333332</v>
      </c>
      <c r="E183" s="256">
        <v>2017.2666666666664</v>
      </c>
      <c r="F183" s="256">
        <v>2006.6333333333332</v>
      </c>
      <c r="G183" s="256">
        <v>1991.2666666666664</v>
      </c>
      <c r="H183" s="256">
        <v>2043.2666666666664</v>
      </c>
      <c r="I183" s="256">
        <v>2058.6333333333332</v>
      </c>
      <c r="J183" s="256">
        <v>2069.2666666666664</v>
      </c>
      <c r="K183" s="254">
        <v>2048</v>
      </c>
      <c r="L183" s="254">
        <v>2022</v>
      </c>
      <c r="M183" s="254">
        <v>2.6774800000000001</v>
      </c>
    </row>
    <row r="184" spans="1:13">
      <c r="A184" s="273">
        <v>175</v>
      </c>
      <c r="B184" s="254" t="s">
        <v>169</v>
      </c>
      <c r="C184" s="254">
        <v>432.65</v>
      </c>
      <c r="D184" s="256">
        <v>430.4666666666667</v>
      </c>
      <c r="E184" s="256">
        <v>426.43333333333339</v>
      </c>
      <c r="F184" s="256">
        <v>420.2166666666667</v>
      </c>
      <c r="G184" s="256">
        <v>416.18333333333339</v>
      </c>
      <c r="H184" s="256">
        <v>436.68333333333339</v>
      </c>
      <c r="I184" s="256">
        <v>440.7166666666667</v>
      </c>
      <c r="J184" s="256">
        <v>446.93333333333339</v>
      </c>
      <c r="K184" s="254">
        <v>434.5</v>
      </c>
      <c r="L184" s="254">
        <v>424.25</v>
      </c>
      <c r="M184" s="254">
        <v>164.83761000000001</v>
      </c>
    </row>
    <row r="185" spans="1:13">
      <c r="A185" s="273">
        <v>176</v>
      </c>
      <c r="B185" s="254" t="s">
        <v>168</v>
      </c>
      <c r="C185" s="254">
        <v>125.6</v>
      </c>
      <c r="D185" s="256">
        <v>125.39999999999999</v>
      </c>
      <c r="E185" s="256">
        <v>123.99999999999999</v>
      </c>
      <c r="F185" s="256">
        <v>122.39999999999999</v>
      </c>
      <c r="G185" s="256">
        <v>120.99999999999999</v>
      </c>
      <c r="H185" s="256">
        <v>126.99999999999999</v>
      </c>
      <c r="I185" s="256">
        <v>128.39999999999998</v>
      </c>
      <c r="J185" s="256">
        <v>130</v>
      </c>
      <c r="K185" s="254">
        <v>126.8</v>
      </c>
      <c r="L185" s="254">
        <v>123.8</v>
      </c>
      <c r="M185" s="254">
        <v>413.71708000000001</v>
      </c>
    </row>
    <row r="186" spans="1:13">
      <c r="A186" s="273">
        <v>177</v>
      </c>
      <c r="B186" s="254" t="s">
        <v>175</v>
      </c>
      <c r="C186" s="254">
        <v>680.2</v>
      </c>
      <c r="D186" s="256">
        <v>681.25</v>
      </c>
      <c r="E186" s="256">
        <v>677.55</v>
      </c>
      <c r="F186" s="256">
        <v>674.9</v>
      </c>
      <c r="G186" s="256">
        <v>671.19999999999993</v>
      </c>
      <c r="H186" s="256">
        <v>683.9</v>
      </c>
      <c r="I186" s="256">
        <v>687.6</v>
      </c>
      <c r="J186" s="256">
        <v>690.25</v>
      </c>
      <c r="K186" s="254">
        <v>684.95</v>
      </c>
      <c r="L186" s="254">
        <v>678.6</v>
      </c>
      <c r="M186" s="254">
        <v>16.00769</v>
      </c>
    </row>
    <row r="187" spans="1:13">
      <c r="A187" s="273">
        <v>178</v>
      </c>
      <c r="B187" s="254" t="s">
        <v>176</v>
      </c>
      <c r="C187" s="254">
        <v>525.95000000000005</v>
      </c>
      <c r="D187" s="256">
        <v>528.44999999999993</v>
      </c>
      <c r="E187" s="256">
        <v>522.49999999999989</v>
      </c>
      <c r="F187" s="256">
        <v>519.04999999999995</v>
      </c>
      <c r="G187" s="256">
        <v>513.09999999999991</v>
      </c>
      <c r="H187" s="256">
        <v>531.89999999999986</v>
      </c>
      <c r="I187" s="256">
        <v>537.84999999999991</v>
      </c>
      <c r="J187" s="256">
        <v>541.29999999999984</v>
      </c>
      <c r="K187" s="254">
        <v>534.4</v>
      </c>
      <c r="L187" s="254">
        <v>525</v>
      </c>
      <c r="M187" s="254">
        <v>11.72866</v>
      </c>
    </row>
    <row r="188" spans="1:13">
      <c r="A188" s="273">
        <v>179</v>
      </c>
      <c r="B188" s="254" t="s">
        <v>275</v>
      </c>
      <c r="C188" s="254">
        <v>587.45000000000005</v>
      </c>
      <c r="D188" s="256">
        <v>588.91666666666663</v>
      </c>
      <c r="E188" s="256">
        <v>583.93333333333328</v>
      </c>
      <c r="F188" s="256">
        <v>580.41666666666663</v>
      </c>
      <c r="G188" s="256">
        <v>575.43333333333328</v>
      </c>
      <c r="H188" s="256">
        <v>592.43333333333328</v>
      </c>
      <c r="I188" s="256">
        <v>597.41666666666663</v>
      </c>
      <c r="J188" s="256">
        <v>600.93333333333328</v>
      </c>
      <c r="K188" s="254">
        <v>593.9</v>
      </c>
      <c r="L188" s="254">
        <v>585.4</v>
      </c>
      <c r="M188" s="254">
        <v>1.8413600000000001</v>
      </c>
    </row>
    <row r="189" spans="1:13">
      <c r="A189" s="273">
        <v>180</v>
      </c>
      <c r="B189" s="254" t="s">
        <v>188</v>
      </c>
      <c r="C189" s="254">
        <v>611.35</v>
      </c>
      <c r="D189" s="256">
        <v>612.7833333333333</v>
      </c>
      <c r="E189" s="256">
        <v>607.66666666666663</v>
      </c>
      <c r="F189" s="256">
        <v>603.98333333333335</v>
      </c>
      <c r="G189" s="256">
        <v>598.86666666666667</v>
      </c>
      <c r="H189" s="256">
        <v>616.46666666666658</v>
      </c>
      <c r="I189" s="256">
        <v>621.58333333333337</v>
      </c>
      <c r="J189" s="256">
        <v>625.26666666666654</v>
      </c>
      <c r="K189" s="254">
        <v>617.9</v>
      </c>
      <c r="L189" s="254">
        <v>609.1</v>
      </c>
      <c r="M189" s="254">
        <v>17.115919999999999</v>
      </c>
    </row>
    <row r="190" spans="1:13">
      <c r="A190" s="273">
        <v>181</v>
      </c>
      <c r="B190" s="254" t="s">
        <v>177</v>
      </c>
      <c r="C190" s="254">
        <v>773.45</v>
      </c>
      <c r="D190" s="256">
        <v>771.94999999999993</v>
      </c>
      <c r="E190" s="256">
        <v>762.89999999999986</v>
      </c>
      <c r="F190" s="256">
        <v>752.34999999999991</v>
      </c>
      <c r="G190" s="256">
        <v>743.29999999999984</v>
      </c>
      <c r="H190" s="256">
        <v>782.49999999999989</v>
      </c>
      <c r="I190" s="256">
        <v>791.54999999999984</v>
      </c>
      <c r="J190" s="256">
        <v>802.09999999999991</v>
      </c>
      <c r="K190" s="254">
        <v>781</v>
      </c>
      <c r="L190" s="254">
        <v>761.4</v>
      </c>
      <c r="M190" s="254">
        <v>55.985129999999998</v>
      </c>
    </row>
    <row r="191" spans="1:13">
      <c r="A191" s="273">
        <v>182</v>
      </c>
      <c r="B191" s="254" t="s">
        <v>183</v>
      </c>
      <c r="C191" s="254">
        <v>3321</v>
      </c>
      <c r="D191" s="256">
        <v>3332.3333333333335</v>
      </c>
      <c r="E191" s="256">
        <v>3290.666666666667</v>
      </c>
      <c r="F191" s="256">
        <v>3260.3333333333335</v>
      </c>
      <c r="G191" s="256">
        <v>3218.666666666667</v>
      </c>
      <c r="H191" s="256">
        <v>3362.666666666667</v>
      </c>
      <c r="I191" s="256">
        <v>3404.3333333333339</v>
      </c>
      <c r="J191" s="256">
        <v>3434.666666666667</v>
      </c>
      <c r="K191" s="254">
        <v>3374</v>
      </c>
      <c r="L191" s="254">
        <v>3302</v>
      </c>
      <c r="M191" s="254">
        <v>19.728580000000001</v>
      </c>
    </row>
    <row r="192" spans="1:13">
      <c r="A192" s="273">
        <v>183</v>
      </c>
      <c r="B192" s="254" t="s">
        <v>782</v>
      </c>
      <c r="C192" s="254">
        <v>766.3</v>
      </c>
      <c r="D192" s="256">
        <v>767.6</v>
      </c>
      <c r="E192" s="256">
        <v>763.7</v>
      </c>
      <c r="F192" s="256">
        <v>761.1</v>
      </c>
      <c r="G192" s="256">
        <v>757.2</v>
      </c>
      <c r="H192" s="256">
        <v>770.2</v>
      </c>
      <c r="I192" s="256">
        <v>774.09999999999991</v>
      </c>
      <c r="J192" s="256">
        <v>776.7</v>
      </c>
      <c r="K192" s="254">
        <v>771.5</v>
      </c>
      <c r="L192" s="254">
        <v>765</v>
      </c>
      <c r="M192" s="254">
        <v>10.20895</v>
      </c>
    </row>
    <row r="193" spans="1:13">
      <c r="A193" s="273">
        <v>184</v>
      </c>
      <c r="B193" s="254" t="s">
        <v>178</v>
      </c>
      <c r="C193" s="254">
        <v>4379.05</v>
      </c>
      <c r="D193" s="256">
        <v>4396.9333333333334</v>
      </c>
      <c r="E193" s="256">
        <v>4328.416666666667</v>
      </c>
      <c r="F193" s="256">
        <v>4277.7833333333338</v>
      </c>
      <c r="G193" s="256">
        <v>4209.2666666666673</v>
      </c>
      <c r="H193" s="256">
        <v>4447.5666666666666</v>
      </c>
      <c r="I193" s="256">
        <v>4516.083333333333</v>
      </c>
      <c r="J193" s="256">
        <v>4566.7166666666662</v>
      </c>
      <c r="K193" s="254">
        <v>4465.45</v>
      </c>
      <c r="L193" s="254">
        <v>4346.3</v>
      </c>
      <c r="M193" s="254">
        <v>2.3046000000000002</v>
      </c>
    </row>
    <row r="194" spans="1:13">
      <c r="A194" s="273">
        <v>185</v>
      </c>
      <c r="B194" s="254" t="s">
        <v>179</v>
      </c>
      <c r="C194" s="254">
        <v>346.1</v>
      </c>
      <c r="D194" s="256">
        <v>346.73333333333335</v>
      </c>
      <c r="E194" s="256">
        <v>343.36666666666667</v>
      </c>
      <c r="F194" s="256">
        <v>340.63333333333333</v>
      </c>
      <c r="G194" s="256">
        <v>337.26666666666665</v>
      </c>
      <c r="H194" s="256">
        <v>349.4666666666667</v>
      </c>
      <c r="I194" s="256">
        <v>352.83333333333337</v>
      </c>
      <c r="J194" s="256">
        <v>355.56666666666672</v>
      </c>
      <c r="K194" s="254">
        <v>350.1</v>
      </c>
      <c r="L194" s="254">
        <v>344</v>
      </c>
      <c r="M194" s="254">
        <v>183.99524</v>
      </c>
    </row>
    <row r="195" spans="1:13">
      <c r="A195" s="273">
        <v>186</v>
      </c>
      <c r="B195" s="254" t="s">
        <v>181</v>
      </c>
      <c r="C195" s="254">
        <v>125.9</v>
      </c>
      <c r="D195" s="256">
        <v>124.85000000000001</v>
      </c>
      <c r="E195" s="256">
        <v>122.80000000000001</v>
      </c>
      <c r="F195" s="256">
        <v>119.7</v>
      </c>
      <c r="G195" s="256">
        <v>117.65</v>
      </c>
      <c r="H195" s="256">
        <v>127.95000000000002</v>
      </c>
      <c r="I195" s="256">
        <v>130</v>
      </c>
      <c r="J195" s="256">
        <v>133.10000000000002</v>
      </c>
      <c r="K195" s="254">
        <v>126.9</v>
      </c>
      <c r="L195" s="254">
        <v>121.75</v>
      </c>
      <c r="M195" s="254">
        <v>616.06668999999999</v>
      </c>
    </row>
    <row r="196" spans="1:13">
      <c r="A196" s="273">
        <v>187</v>
      </c>
      <c r="B196" s="245" t="s">
        <v>182</v>
      </c>
      <c r="C196" s="245">
        <v>1156.8499999999999</v>
      </c>
      <c r="D196" s="280">
        <v>1151.55</v>
      </c>
      <c r="E196" s="280">
        <v>1141.3</v>
      </c>
      <c r="F196" s="280">
        <v>1125.75</v>
      </c>
      <c r="G196" s="280">
        <v>1115.5</v>
      </c>
      <c r="H196" s="280">
        <v>1167.0999999999999</v>
      </c>
      <c r="I196" s="280">
        <v>1177.3499999999999</v>
      </c>
      <c r="J196" s="280">
        <v>1192.8999999999999</v>
      </c>
      <c r="K196" s="245">
        <v>1161.8</v>
      </c>
      <c r="L196" s="245">
        <v>1136</v>
      </c>
      <c r="M196" s="245">
        <v>76.799000000000007</v>
      </c>
    </row>
    <row r="197" spans="1:13">
      <c r="A197" s="273">
        <v>188</v>
      </c>
      <c r="B197" s="245" t="s">
        <v>184</v>
      </c>
      <c r="C197" s="245">
        <v>1074.6500000000001</v>
      </c>
      <c r="D197" s="280">
        <v>1080.2666666666667</v>
      </c>
      <c r="E197" s="280">
        <v>1065.5833333333333</v>
      </c>
      <c r="F197" s="280">
        <v>1056.5166666666667</v>
      </c>
      <c r="G197" s="280">
        <v>1041.8333333333333</v>
      </c>
      <c r="H197" s="280">
        <v>1089.3333333333333</v>
      </c>
      <c r="I197" s="280">
        <v>1104.0166666666667</v>
      </c>
      <c r="J197" s="280">
        <v>1113.0833333333333</v>
      </c>
      <c r="K197" s="245">
        <v>1094.95</v>
      </c>
      <c r="L197" s="245">
        <v>1071.2</v>
      </c>
      <c r="M197" s="245">
        <v>25.973590000000002</v>
      </c>
    </row>
    <row r="198" spans="1:13">
      <c r="A198" s="273">
        <v>189</v>
      </c>
      <c r="B198" s="245" t="s">
        <v>164</v>
      </c>
      <c r="C198" s="245">
        <v>1033.1500000000001</v>
      </c>
      <c r="D198" s="280">
        <v>1025.8166666666666</v>
      </c>
      <c r="E198" s="280">
        <v>1012.6333333333332</v>
      </c>
      <c r="F198" s="280">
        <v>992.11666666666656</v>
      </c>
      <c r="G198" s="280">
        <v>978.93333333333317</v>
      </c>
      <c r="H198" s="280">
        <v>1046.3333333333333</v>
      </c>
      <c r="I198" s="280">
        <v>1059.5166666666667</v>
      </c>
      <c r="J198" s="280">
        <v>1080.0333333333333</v>
      </c>
      <c r="K198" s="245">
        <v>1039</v>
      </c>
      <c r="L198" s="245">
        <v>1005.3</v>
      </c>
      <c r="M198" s="245">
        <v>3.1682899999999998</v>
      </c>
    </row>
    <row r="199" spans="1:13">
      <c r="A199" s="273">
        <v>190</v>
      </c>
      <c r="B199" s="245" t="s">
        <v>185</v>
      </c>
      <c r="C199" s="245">
        <v>1749.9</v>
      </c>
      <c r="D199" s="280">
        <v>1751.9333333333334</v>
      </c>
      <c r="E199" s="280">
        <v>1740.9666666666667</v>
      </c>
      <c r="F199" s="280">
        <v>1732.0333333333333</v>
      </c>
      <c r="G199" s="280">
        <v>1721.0666666666666</v>
      </c>
      <c r="H199" s="280">
        <v>1760.8666666666668</v>
      </c>
      <c r="I199" s="280">
        <v>1771.8333333333335</v>
      </c>
      <c r="J199" s="280">
        <v>1780.7666666666669</v>
      </c>
      <c r="K199" s="245">
        <v>1762.9</v>
      </c>
      <c r="L199" s="245">
        <v>1743</v>
      </c>
      <c r="M199" s="245">
        <v>6.32904</v>
      </c>
    </row>
    <row r="200" spans="1:13">
      <c r="A200" s="273">
        <v>191</v>
      </c>
      <c r="B200" s="245" t="s">
        <v>186</v>
      </c>
      <c r="C200" s="245">
        <v>2938.85</v>
      </c>
      <c r="D200" s="280">
        <v>2949.8166666666671</v>
      </c>
      <c r="E200" s="280">
        <v>2917.5333333333342</v>
      </c>
      <c r="F200" s="280">
        <v>2896.2166666666672</v>
      </c>
      <c r="G200" s="280">
        <v>2863.9333333333343</v>
      </c>
      <c r="H200" s="280">
        <v>2971.1333333333341</v>
      </c>
      <c r="I200" s="280">
        <v>3003.416666666667</v>
      </c>
      <c r="J200" s="280">
        <v>3024.733333333334</v>
      </c>
      <c r="K200" s="245">
        <v>2982.1</v>
      </c>
      <c r="L200" s="245">
        <v>2928.5</v>
      </c>
      <c r="M200" s="245">
        <v>1.1503300000000001</v>
      </c>
    </row>
    <row r="201" spans="1:13">
      <c r="A201" s="273">
        <v>192</v>
      </c>
      <c r="B201" s="245" t="s">
        <v>187</v>
      </c>
      <c r="C201" s="245">
        <v>468.9</v>
      </c>
      <c r="D201" s="280">
        <v>467.63333333333338</v>
      </c>
      <c r="E201" s="280">
        <v>463.26666666666677</v>
      </c>
      <c r="F201" s="280">
        <v>457.63333333333338</v>
      </c>
      <c r="G201" s="280">
        <v>453.26666666666677</v>
      </c>
      <c r="H201" s="280">
        <v>473.26666666666677</v>
      </c>
      <c r="I201" s="280">
        <v>477.63333333333344</v>
      </c>
      <c r="J201" s="280">
        <v>483.26666666666677</v>
      </c>
      <c r="K201" s="245">
        <v>472</v>
      </c>
      <c r="L201" s="245">
        <v>462</v>
      </c>
      <c r="M201" s="245">
        <v>13.483700000000001</v>
      </c>
    </row>
    <row r="202" spans="1:13">
      <c r="A202" s="273">
        <v>193</v>
      </c>
      <c r="B202" s="245" t="s">
        <v>492</v>
      </c>
      <c r="C202" s="245">
        <v>901.95</v>
      </c>
      <c r="D202" s="280">
        <v>906.31666666666661</v>
      </c>
      <c r="E202" s="280">
        <v>891.63333333333321</v>
      </c>
      <c r="F202" s="280">
        <v>881.31666666666661</v>
      </c>
      <c r="G202" s="280">
        <v>866.63333333333321</v>
      </c>
      <c r="H202" s="280">
        <v>916.63333333333321</v>
      </c>
      <c r="I202" s="280">
        <v>931.31666666666661</v>
      </c>
      <c r="J202" s="280">
        <v>941.63333333333321</v>
      </c>
      <c r="K202" s="245">
        <v>921</v>
      </c>
      <c r="L202" s="245">
        <v>896</v>
      </c>
      <c r="M202" s="245">
        <v>13.164859999999999</v>
      </c>
    </row>
    <row r="203" spans="1:13">
      <c r="A203" s="273">
        <v>194</v>
      </c>
      <c r="B203" s="245" t="s">
        <v>193</v>
      </c>
      <c r="C203" s="245">
        <v>807.6</v>
      </c>
      <c r="D203" s="280">
        <v>805.45000000000016</v>
      </c>
      <c r="E203" s="280">
        <v>800.20000000000027</v>
      </c>
      <c r="F203" s="280">
        <v>792.80000000000007</v>
      </c>
      <c r="G203" s="280">
        <v>787.55000000000018</v>
      </c>
      <c r="H203" s="280">
        <v>812.85000000000036</v>
      </c>
      <c r="I203" s="280">
        <v>818.10000000000014</v>
      </c>
      <c r="J203" s="280">
        <v>825.50000000000045</v>
      </c>
      <c r="K203" s="245">
        <v>810.7</v>
      </c>
      <c r="L203" s="245">
        <v>798.05</v>
      </c>
      <c r="M203" s="245">
        <v>18.126380000000001</v>
      </c>
    </row>
    <row r="204" spans="1:13">
      <c r="A204" s="273">
        <v>195</v>
      </c>
      <c r="B204" s="245" t="s">
        <v>191</v>
      </c>
      <c r="C204" s="245">
        <v>6719.85</v>
      </c>
      <c r="D204" s="280">
        <v>6734.7833333333328</v>
      </c>
      <c r="E204" s="280">
        <v>6679.5666666666657</v>
      </c>
      <c r="F204" s="280">
        <v>6639.2833333333328</v>
      </c>
      <c r="G204" s="280">
        <v>6584.0666666666657</v>
      </c>
      <c r="H204" s="280">
        <v>6775.0666666666657</v>
      </c>
      <c r="I204" s="280">
        <v>6830.2833333333328</v>
      </c>
      <c r="J204" s="280">
        <v>6870.5666666666657</v>
      </c>
      <c r="K204" s="245">
        <v>6790</v>
      </c>
      <c r="L204" s="245">
        <v>6694.5</v>
      </c>
      <c r="M204" s="245">
        <v>1.3401400000000001</v>
      </c>
    </row>
    <row r="205" spans="1:13">
      <c r="A205" s="273">
        <v>196</v>
      </c>
      <c r="B205" s="245" t="s">
        <v>192</v>
      </c>
      <c r="C205" s="245">
        <v>38.9</v>
      </c>
      <c r="D205" s="280">
        <v>38.983333333333334</v>
      </c>
      <c r="E205" s="280">
        <v>38.616666666666667</v>
      </c>
      <c r="F205" s="280">
        <v>38.333333333333336</v>
      </c>
      <c r="G205" s="280">
        <v>37.966666666666669</v>
      </c>
      <c r="H205" s="280">
        <v>39.266666666666666</v>
      </c>
      <c r="I205" s="280">
        <v>39.63333333333334</v>
      </c>
      <c r="J205" s="280">
        <v>39.916666666666664</v>
      </c>
      <c r="K205" s="245">
        <v>39.35</v>
      </c>
      <c r="L205" s="245">
        <v>38.700000000000003</v>
      </c>
      <c r="M205" s="245">
        <v>109.31085</v>
      </c>
    </row>
    <row r="206" spans="1:13">
      <c r="A206" s="273">
        <v>197</v>
      </c>
      <c r="B206" s="245" t="s">
        <v>189</v>
      </c>
      <c r="C206" s="245">
        <v>1448.45</v>
      </c>
      <c r="D206" s="280">
        <v>1451.2833333333335</v>
      </c>
      <c r="E206" s="280">
        <v>1441.2166666666672</v>
      </c>
      <c r="F206" s="280">
        <v>1433.9833333333336</v>
      </c>
      <c r="G206" s="280">
        <v>1423.9166666666672</v>
      </c>
      <c r="H206" s="280">
        <v>1458.5166666666671</v>
      </c>
      <c r="I206" s="280">
        <v>1468.5833333333333</v>
      </c>
      <c r="J206" s="280">
        <v>1475.8166666666671</v>
      </c>
      <c r="K206" s="245">
        <v>1461.35</v>
      </c>
      <c r="L206" s="245">
        <v>1444.05</v>
      </c>
      <c r="M206" s="245">
        <v>2.39832</v>
      </c>
    </row>
    <row r="207" spans="1:13">
      <c r="A207" s="273">
        <v>198</v>
      </c>
      <c r="B207" s="245" t="s">
        <v>141</v>
      </c>
      <c r="C207" s="245">
        <v>660.85</v>
      </c>
      <c r="D207" s="280">
        <v>663.63333333333333</v>
      </c>
      <c r="E207" s="280">
        <v>657.26666666666665</v>
      </c>
      <c r="F207" s="280">
        <v>653.68333333333328</v>
      </c>
      <c r="G207" s="280">
        <v>647.31666666666661</v>
      </c>
      <c r="H207" s="280">
        <v>667.2166666666667</v>
      </c>
      <c r="I207" s="280">
        <v>673.58333333333326</v>
      </c>
      <c r="J207" s="280">
        <v>677.16666666666674</v>
      </c>
      <c r="K207" s="245">
        <v>670</v>
      </c>
      <c r="L207" s="245">
        <v>660.05</v>
      </c>
      <c r="M207" s="245">
        <v>9.6831999999999994</v>
      </c>
    </row>
    <row r="208" spans="1:13">
      <c r="A208" s="273">
        <v>199</v>
      </c>
      <c r="B208" s="245" t="s">
        <v>277</v>
      </c>
      <c r="C208" s="245">
        <v>261.95</v>
      </c>
      <c r="D208" s="280">
        <v>263.59999999999997</v>
      </c>
      <c r="E208" s="280">
        <v>259.34999999999991</v>
      </c>
      <c r="F208" s="280">
        <v>256.74999999999994</v>
      </c>
      <c r="G208" s="280">
        <v>252.49999999999989</v>
      </c>
      <c r="H208" s="280">
        <v>266.19999999999993</v>
      </c>
      <c r="I208" s="280">
        <v>270.45000000000005</v>
      </c>
      <c r="J208" s="280">
        <v>273.04999999999995</v>
      </c>
      <c r="K208" s="245">
        <v>267.85000000000002</v>
      </c>
      <c r="L208" s="245">
        <v>261</v>
      </c>
      <c r="M208" s="245">
        <v>7.6031000000000004</v>
      </c>
    </row>
    <row r="209" spans="1:13">
      <c r="A209" s="273">
        <v>200</v>
      </c>
      <c r="B209" s="245" t="s">
        <v>504</v>
      </c>
      <c r="C209" s="245">
        <v>713.15</v>
      </c>
      <c r="D209" s="280">
        <v>717.7166666666667</v>
      </c>
      <c r="E209" s="280">
        <v>704.43333333333339</v>
      </c>
      <c r="F209" s="280">
        <v>695.7166666666667</v>
      </c>
      <c r="G209" s="280">
        <v>682.43333333333339</v>
      </c>
      <c r="H209" s="280">
        <v>726.43333333333339</v>
      </c>
      <c r="I209" s="280">
        <v>739.7166666666667</v>
      </c>
      <c r="J209" s="280">
        <v>748.43333333333339</v>
      </c>
      <c r="K209" s="245">
        <v>731</v>
      </c>
      <c r="L209" s="245">
        <v>709</v>
      </c>
      <c r="M209" s="245">
        <v>3.3147199999999999</v>
      </c>
    </row>
    <row r="210" spans="1:13">
      <c r="A210" s="273">
        <v>201</v>
      </c>
      <c r="B210" s="245" t="s">
        <v>194</v>
      </c>
      <c r="C210" s="245">
        <v>272.45</v>
      </c>
      <c r="D210" s="280">
        <v>269.48333333333329</v>
      </c>
      <c r="E210" s="280">
        <v>265.61666666666656</v>
      </c>
      <c r="F210" s="280">
        <v>258.78333333333325</v>
      </c>
      <c r="G210" s="280">
        <v>254.91666666666652</v>
      </c>
      <c r="H210" s="280">
        <v>276.31666666666661</v>
      </c>
      <c r="I210" s="280">
        <v>280.18333333333328</v>
      </c>
      <c r="J210" s="280">
        <v>287.01666666666665</v>
      </c>
      <c r="K210" s="245">
        <v>273.35000000000002</v>
      </c>
      <c r="L210" s="245">
        <v>262.64999999999998</v>
      </c>
      <c r="M210" s="245">
        <v>94.319130000000001</v>
      </c>
    </row>
    <row r="211" spans="1:13">
      <c r="A211" s="273">
        <v>202</v>
      </c>
      <c r="B211" s="245" t="s">
        <v>118</v>
      </c>
      <c r="C211" s="245">
        <v>9.1</v>
      </c>
      <c r="D211" s="280">
        <v>9</v>
      </c>
      <c r="E211" s="280">
        <v>8.6</v>
      </c>
      <c r="F211" s="280">
        <v>8.1</v>
      </c>
      <c r="G211" s="280">
        <v>7.6999999999999993</v>
      </c>
      <c r="H211" s="280">
        <v>9.5</v>
      </c>
      <c r="I211" s="280">
        <v>9.8999999999999986</v>
      </c>
      <c r="J211" s="280">
        <v>10.4</v>
      </c>
      <c r="K211" s="245">
        <v>9.4</v>
      </c>
      <c r="L211" s="245">
        <v>8.5</v>
      </c>
      <c r="M211" s="245">
        <v>4323.7191000000003</v>
      </c>
    </row>
    <row r="212" spans="1:13">
      <c r="A212" s="273">
        <v>203</v>
      </c>
      <c r="B212" s="245" t="s">
        <v>195</v>
      </c>
      <c r="C212" s="245">
        <v>1014.6</v>
      </c>
      <c r="D212" s="280">
        <v>1017.2833333333334</v>
      </c>
      <c r="E212" s="280">
        <v>1010.1166666666668</v>
      </c>
      <c r="F212" s="280">
        <v>1005.6333333333333</v>
      </c>
      <c r="G212" s="280">
        <v>998.4666666666667</v>
      </c>
      <c r="H212" s="280">
        <v>1021.7666666666669</v>
      </c>
      <c r="I212" s="280">
        <v>1028.9333333333336</v>
      </c>
      <c r="J212" s="280">
        <v>1033.416666666667</v>
      </c>
      <c r="K212" s="245">
        <v>1024.45</v>
      </c>
      <c r="L212" s="245">
        <v>1012.8</v>
      </c>
      <c r="M212" s="245">
        <v>5.0899799999999997</v>
      </c>
    </row>
    <row r="213" spans="1:13">
      <c r="A213" s="273">
        <v>204</v>
      </c>
      <c r="B213" s="245" t="s">
        <v>510</v>
      </c>
      <c r="C213" s="245">
        <v>2263.9</v>
      </c>
      <c r="D213" s="280">
        <v>2257.9666666666667</v>
      </c>
      <c r="E213" s="280">
        <v>2242.3833333333332</v>
      </c>
      <c r="F213" s="280">
        <v>2220.8666666666663</v>
      </c>
      <c r="G213" s="280">
        <v>2205.2833333333328</v>
      </c>
      <c r="H213" s="280">
        <v>2279.4833333333336</v>
      </c>
      <c r="I213" s="280">
        <v>2295.0666666666666</v>
      </c>
      <c r="J213" s="280">
        <v>2316.5833333333339</v>
      </c>
      <c r="K213" s="245">
        <v>2273.5500000000002</v>
      </c>
      <c r="L213" s="245">
        <v>2236.4499999999998</v>
      </c>
      <c r="M213" s="245">
        <v>1.1478200000000001</v>
      </c>
    </row>
    <row r="214" spans="1:13">
      <c r="A214" s="273">
        <v>205</v>
      </c>
      <c r="B214" s="245" t="s">
        <v>196</v>
      </c>
      <c r="C214" s="280">
        <v>536.35</v>
      </c>
      <c r="D214" s="280">
        <v>538.26666666666665</v>
      </c>
      <c r="E214" s="280">
        <v>533.63333333333333</v>
      </c>
      <c r="F214" s="280">
        <v>530.91666666666663</v>
      </c>
      <c r="G214" s="280">
        <v>526.2833333333333</v>
      </c>
      <c r="H214" s="280">
        <v>540.98333333333335</v>
      </c>
      <c r="I214" s="280">
        <v>545.61666666666656</v>
      </c>
      <c r="J214" s="280">
        <v>548.33333333333337</v>
      </c>
      <c r="K214" s="280">
        <v>542.9</v>
      </c>
      <c r="L214" s="280">
        <v>535.54999999999995</v>
      </c>
      <c r="M214" s="280">
        <v>34.391689999999997</v>
      </c>
    </row>
    <row r="215" spans="1:13">
      <c r="A215" s="273">
        <v>206</v>
      </c>
      <c r="B215" s="245" t="s">
        <v>197</v>
      </c>
      <c r="C215" s="280">
        <v>13.45</v>
      </c>
      <c r="D215" s="280">
        <v>13.516666666666666</v>
      </c>
      <c r="E215" s="280">
        <v>13.383333333333331</v>
      </c>
      <c r="F215" s="280">
        <v>13.316666666666665</v>
      </c>
      <c r="G215" s="280">
        <v>13.18333333333333</v>
      </c>
      <c r="H215" s="280">
        <v>13.583333333333332</v>
      </c>
      <c r="I215" s="280">
        <v>13.716666666666665</v>
      </c>
      <c r="J215" s="280">
        <v>13.783333333333333</v>
      </c>
      <c r="K215" s="280">
        <v>13.65</v>
      </c>
      <c r="L215" s="280">
        <v>13.45</v>
      </c>
      <c r="M215" s="280">
        <v>700.53301999999996</v>
      </c>
    </row>
    <row r="216" spans="1:13">
      <c r="A216" s="273">
        <v>207</v>
      </c>
      <c r="B216" s="245" t="s">
        <v>198</v>
      </c>
      <c r="C216" s="280">
        <v>218.85</v>
      </c>
      <c r="D216" s="280">
        <v>218.6</v>
      </c>
      <c r="E216" s="280">
        <v>217.5</v>
      </c>
      <c r="F216" s="280">
        <v>216.15</v>
      </c>
      <c r="G216" s="280">
        <v>215.05</v>
      </c>
      <c r="H216" s="280">
        <v>219.95</v>
      </c>
      <c r="I216" s="280">
        <v>221.04999999999995</v>
      </c>
      <c r="J216" s="280">
        <v>222.39999999999998</v>
      </c>
      <c r="K216" s="280">
        <v>219.7</v>
      </c>
      <c r="L216" s="280">
        <v>217.25</v>
      </c>
      <c r="M216" s="280">
        <v>44.749699999999997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0"/>
      <c r="B1" s="540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44383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51"/>
      <c r="L9" s="258"/>
      <c r="M9" s="259"/>
    </row>
    <row r="10" spans="1:15" ht="42.75" customHeight="1">
      <c r="A10" s="532"/>
      <c r="B10" s="534"/>
      <c r="C10" s="539" t="s">
        <v>23</v>
      </c>
      <c r="D10" s="539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1" t="s">
        <v>284</v>
      </c>
      <c r="C11" s="419">
        <v>23949.65</v>
      </c>
      <c r="D11" s="420">
        <v>24109.883333333331</v>
      </c>
      <c r="E11" s="420">
        <v>23744.766666666663</v>
      </c>
      <c r="F11" s="420">
        <v>23539.883333333331</v>
      </c>
      <c r="G11" s="420">
        <v>23174.766666666663</v>
      </c>
      <c r="H11" s="420">
        <v>24314.766666666663</v>
      </c>
      <c r="I11" s="420">
        <v>24679.883333333331</v>
      </c>
      <c r="J11" s="420">
        <v>24884.766666666663</v>
      </c>
      <c r="K11" s="419">
        <v>24475</v>
      </c>
      <c r="L11" s="419">
        <v>23905</v>
      </c>
      <c r="M11" s="419">
        <v>5.9970000000000002E-2</v>
      </c>
    </row>
    <row r="12" spans="1:15" ht="12" customHeight="1">
      <c r="A12" s="245">
        <v>2</v>
      </c>
      <c r="B12" s="421" t="s">
        <v>763</v>
      </c>
      <c r="C12" s="419">
        <v>1773.75</v>
      </c>
      <c r="D12" s="420">
        <v>1778.5833333333333</v>
      </c>
      <c r="E12" s="420">
        <v>1756.1666666666665</v>
      </c>
      <c r="F12" s="420">
        <v>1738.5833333333333</v>
      </c>
      <c r="G12" s="420">
        <v>1716.1666666666665</v>
      </c>
      <c r="H12" s="420">
        <v>1796.1666666666665</v>
      </c>
      <c r="I12" s="420">
        <v>1818.583333333333</v>
      </c>
      <c r="J12" s="420">
        <v>1836.1666666666665</v>
      </c>
      <c r="K12" s="419">
        <v>1801</v>
      </c>
      <c r="L12" s="419">
        <v>1761</v>
      </c>
      <c r="M12" s="419">
        <v>0.99622999999999995</v>
      </c>
    </row>
    <row r="13" spans="1:15" ht="12" customHeight="1">
      <c r="A13" s="245">
        <v>3</v>
      </c>
      <c r="B13" s="421" t="s">
        <v>793</v>
      </c>
      <c r="C13" s="419">
        <v>1914.75</v>
      </c>
      <c r="D13" s="420">
        <v>1909.25</v>
      </c>
      <c r="E13" s="420">
        <v>1875.5</v>
      </c>
      <c r="F13" s="420">
        <v>1836.25</v>
      </c>
      <c r="G13" s="420">
        <v>1802.5</v>
      </c>
      <c r="H13" s="420">
        <v>1948.5</v>
      </c>
      <c r="I13" s="420">
        <v>1982.25</v>
      </c>
      <c r="J13" s="420">
        <v>2021.5</v>
      </c>
      <c r="K13" s="419">
        <v>1943</v>
      </c>
      <c r="L13" s="419">
        <v>1870</v>
      </c>
      <c r="M13" s="419">
        <v>0.35464000000000001</v>
      </c>
    </row>
    <row r="14" spans="1:15" ht="12" customHeight="1">
      <c r="A14" s="245">
        <v>4</v>
      </c>
      <c r="B14" s="421" t="s">
        <v>38</v>
      </c>
      <c r="C14" s="419">
        <v>1982.75</v>
      </c>
      <c r="D14" s="420">
        <v>1988.1166666666668</v>
      </c>
      <c r="E14" s="420">
        <v>1969.6333333333337</v>
      </c>
      <c r="F14" s="420">
        <v>1956.5166666666669</v>
      </c>
      <c r="G14" s="420">
        <v>1938.0333333333338</v>
      </c>
      <c r="H14" s="420">
        <v>2001.2333333333336</v>
      </c>
      <c r="I14" s="420">
        <v>2019.7166666666667</v>
      </c>
      <c r="J14" s="420">
        <v>2032.8333333333335</v>
      </c>
      <c r="K14" s="419">
        <v>2006.6</v>
      </c>
      <c r="L14" s="419">
        <v>1975</v>
      </c>
      <c r="M14" s="419">
        <v>3.2854700000000001</v>
      </c>
    </row>
    <row r="15" spans="1:15" ht="12" customHeight="1">
      <c r="A15" s="245">
        <v>5</v>
      </c>
      <c r="B15" s="421" t="s">
        <v>285</v>
      </c>
      <c r="C15" s="419">
        <v>2150.0500000000002</v>
      </c>
      <c r="D15" s="420">
        <v>2148.6</v>
      </c>
      <c r="E15" s="420">
        <v>2127.6</v>
      </c>
      <c r="F15" s="420">
        <v>2105.15</v>
      </c>
      <c r="G15" s="420">
        <v>2084.15</v>
      </c>
      <c r="H15" s="420">
        <v>2171.0499999999997</v>
      </c>
      <c r="I15" s="420">
        <v>2192.0499999999997</v>
      </c>
      <c r="J15" s="420">
        <v>2214.4999999999995</v>
      </c>
      <c r="K15" s="419">
        <v>2169.6</v>
      </c>
      <c r="L15" s="419">
        <v>2126.15</v>
      </c>
      <c r="M15" s="419">
        <v>0.35632000000000003</v>
      </c>
    </row>
    <row r="16" spans="1:15" ht="12" customHeight="1">
      <c r="A16" s="245">
        <v>6</v>
      </c>
      <c r="B16" s="421" t="s">
        <v>286</v>
      </c>
      <c r="C16" s="419">
        <v>1617.85</v>
      </c>
      <c r="D16" s="420">
        <v>1622</v>
      </c>
      <c r="E16" s="420">
        <v>1596.05</v>
      </c>
      <c r="F16" s="420">
        <v>1574.25</v>
      </c>
      <c r="G16" s="420">
        <v>1548.3</v>
      </c>
      <c r="H16" s="420">
        <v>1643.8</v>
      </c>
      <c r="I16" s="420">
        <v>1669.7499999999998</v>
      </c>
      <c r="J16" s="420">
        <v>1691.55</v>
      </c>
      <c r="K16" s="419">
        <v>1647.95</v>
      </c>
      <c r="L16" s="419">
        <v>1600.2</v>
      </c>
      <c r="M16" s="419">
        <v>0.85541</v>
      </c>
    </row>
    <row r="17" spans="1:13" ht="12" customHeight="1">
      <c r="A17" s="245">
        <v>7</v>
      </c>
      <c r="B17" s="421" t="s">
        <v>222</v>
      </c>
      <c r="C17" s="419">
        <v>1030.3499999999999</v>
      </c>
      <c r="D17" s="420">
        <v>1033.2</v>
      </c>
      <c r="E17" s="420">
        <v>1018.9000000000001</v>
      </c>
      <c r="F17" s="420">
        <v>1007.45</v>
      </c>
      <c r="G17" s="420">
        <v>993.15000000000009</v>
      </c>
      <c r="H17" s="420">
        <v>1044.6500000000001</v>
      </c>
      <c r="I17" s="420">
        <v>1058.9499999999998</v>
      </c>
      <c r="J17" s="420">
        <v>1070.4000000000001</v>
      </c>
      <c r="K17" s="419">
        <v>1047.5</v>
      </c>
      <c r="L17" s="419">
        <v>1021.75</v>
      </c>
      <c r="M17" s="419">
        <v>6.5641800000000003</v>
      </c>
    </row>
    <row r="18" spans="1:13" ht="12" customHeight="1">
      <c r="A18" s="245">
        <v>8</v>
      </c>
      <c r="B18" s="421" t="s">
        <v>716</v>
      </c>
      <c r="C18" s="419">
        <v>740.75</v>
      </c>
      <c r="D18" s="420">
        <v>738.85</v>
      </c>
      <c r="E18" s="420">
        <v>733.7</v>
      </c>
      <c r="F18" s="420">
        <v>726.65</v>
      </c>
      <c r="G18" s="420">
        <v>721.5</v>
      </c>
      <c r="H18" s="420">
        <v>745.90000000000009</v>
      </c>
      <c r="I18" s="420">
        <v>751.05</v>
      </c>
      <c r="J18" s="420">
        <v>758.10000000000014</v>
      </c>
      <c r="K18" s="419">
        <v>744</v>
      </c>
      <c r="L18" s="419">
        <v>731.8</v>
      </c>
      <c r="M18" s="419">
        <v>5.2351700000000001</v>
      </c>
    </row>
    <row r="19" spans="1:13" ht="12" customHeight="1">
      <c r="A19" s="245">
        <v>9</v>
      </c>
      <c r="B19" s="421" t="s">
        <v>717</v>
      </c>
      <c r="C19" s="419">
        <v>861.2</v>
      </c>
      <c r="D19" s="420">
        <v>865.76666666666677</v>
      </c>
      <c r="E19" s="420">
        <v>852.03333333333353</v>
      </c>
      <c r="F19" s="420">
        <v>842.86666666666679</v>
      </c>
      <c r="G19" s="420">
        <v>829.13333333333355</v>
      </c>
      <c r="H19" s="420">
        <v>874.93333333333351</v>
      </c>
      <c r="I19" s="420">
        <v>888.66666666666686</v>
      </c>
      <c r="J19" s="420">
        <v>897.83333333333348</v>
      </c>
      <c r="K19" s="419">
        <v>879.5</v>
      </c>
      <c r="L19" s="419">
        <v>856.6</v>
      </c>
      <c r="M19" s="419">
        <v>10.44502</v>
      </c>
    </row>
    <row r="20" spans="1:13" ht="12" customHeight="1">
      <c r="A20" s="245">
        <v>10</v>
      </c>
      <c r="B20" s="421" t="s">
        <v>287</v>
      </c>
      <c r="C20" s="419">
        <v>2678.6</v>
      </c>
      <c r="D20" s="420">
        <v>2689.1666666666665</v>
      </c>
      <c r="E20" s="420">
        <v>2649.4333333333329</v>
      </c>
      <c r="F20" s="420">
        <v>2620.2666666666664</v>
      </c>
      <c r="G20" s="420">
        <v>2580.5333333333328</v>
      </c>
      <c r="H20" s="420">
        <v>2718.333333333333</v>
      </c>
      <c r="I20" s="420">
        <v>2758.0666666666666</v>
      </c>
      <c r="J20" s="420">
        <v>2787.2333333333331</v>
      </c>
      <c r="K20" s="419">
        <v>2728.9</v>
      </c>
      <c r="L20" s="419">
        <v>2660</v>
      </c>
      <c r="M20" s="419">
        <v>0.26773000000000002</v>
      </c>
    </row>
    <row r="21" spans="1:13" ht="12" customHeight="1">
      <c r="A21" s="245">
        <v>11</v>
      </c>
      <c r="B21" s="421" t="s">
        <v>288</v>
      </c>
      <c r="C21" s="419">
        <v>16809.75</v>
      </c>
      <c r="D21" s="420">
        <v>16795</v>
      </c>
      <c r="E21" s="420">
        <v>16720</v>
      </c>
      <c r="F21" s="420">
        <v>16630.25</v>
      </c>
      <c r="G21" s="420">
        <v>16555.25</v>
      </c>
      <c r="H21" s="420">
        <v>16884.75</v>
      </c>
      <c r="I21" s="420">
        <v>16959.75</v>
      </c>
      <c r="J21" s="420">
        <v>17049.5</v>
      </c>
      <c r="K21" s="419">
        <v>16870</v>
      </c>
      <c r="L21" s="419">
        <v>16705.25</v>
      </c>
      <c r="M21" s="419">
        <v>5.6489999999999999E-2</v>
      </c>
    </row>
    <row r="22" spans="1:13" ht="12" customHeight="1">
      <c r="A22" s="245">
        <v>12</v>
      </c>
      <c r="B22" s="421" t="s">
        <v>40</v>
      </c>
      <c r="C22" s="419">
        <v>1394.35</v>
      </c>
      <c r="D22" s="420">
        <v>1396.3</v>
      </c>
      <c r="E22" s="420">
        <v>1348.6499999999999</v>
      </c>
      <c r="F22" s="420">
        <v>1302.9499999999998</v>
      </c>
      <c r="G22" s="420">
        <v>1255.2999999999997</v>
      </c>
      <c r="H22" s="420">
        <v>1442</v>
      </c>
      <c r="I22" s="420">
        <v>1489.65</v>
      </c>
      <c r="J22" s="420">
        <v>1535.3500000000001</v>
      </c>
      <c r="K22" s="419">
        <v>1443.95</v>
      </c>
      <c r="L22" s="419">
        <v>1350.6</v>
      </c>
      <c r="M22" s="419">
        <v>122.39845</v>
      </c>
    </row>
    <row r="23" spans="1:13">
      <c r="A23" s="245">
        <v>13</v>
      </c>
      <c r="B23" s="421" t="s">
        <v>289</v>
      </c>
      <c r="C23" s="419">
        <v>964.55</v>
      </c>
      <c r="D23" s="420">
        <v>976.36666666666667</v>
      </c>
      <c r="E23" s="420">
        <v>952.73333333333335</v>
      </c>
      <c r="F23" s="420">
        <v>940.91666666666663</v>
      </c>
      <c r="G23" s="420">
        <v>917.2833333333333</v>
      </c>
      <c r="H23" s="420">
        <v>988.18333333333339</v>
      </c>
      <c r="I23" s="420">
        <v>1011.8166666666668</v>
      </c>
      <c r="J23" s="420">
        <v>1023.6333333333334</v>
      </c>
      <c r="K23" s="419">
        <v>1000</v>
      </c>
      <c r="L23" s="419">
        <v>964.55</v>
      </c>
      <c r="M23" s="419">
        <v>1.6326499999999999</v>
      </c>
    </row>
    <row r="24" spans="1:13">
      <c r="A24" s="245">
        <v>14</v>
      </c>
      <c r="B24" s="421" t="s">
        <v>41</v>
      </c>
      <c r="C24" s="419">
        <v>710.05</v>
      </c>
      <c r="D24" s="420">
        <v>711.35</v>
      </c>
      <c r="E24" s="420">
        <v>701.7</v>
      </c>
      <c r="F24" s="420">
        <v>693.35</v>
      </c>
      <c r="G24" s="420">
        <v>683.7</v>
      </c>
      <c r="H24" s="420">
        <v>719.7</v>
      </c>
      <c r="I24" s="420">
        <v>729.34999999999991</v>
      </c>
      <c r="J24" s="420">
        <v>737.7</v>
      </c>
      <c r="K24" s="419">
        <v>721</v>
      </c>
      <c r="L24" s="419">
        <v>703</v>
      </c>
      <c r="M24" s="419">
        <v>111.05134</v>
      </c>
    </row>
    <row r="25" spans="1:13">
      <c r="A25" s="245">
        <v>15</v>
      </c>
      <c r="B25" s="421" t="s">
        <v>804</v>
      </c>
      <c r="C25" s="419">
        <v>874.5</v>
      </c>
      <c r="D25" s="420">
        <v>874.5</v>
      </c>
      <c r="E25" s="420">
        <v>874.5</v>
      </c>
      <c r="F25" s="420">
        <v>874.5</v>
      </c>
      <c r="G25" s="420">
        <v>874.5</v>
      </c>
      <c r="H25" s="420">
        <v>874.5</v>
      </c>
      <c r="I25" s="420">
        <v>874.5</v>
      </c>
      <c r="J25" s="420">
        <v>874.5</v>
      </c>
      <c r="K25" s="419">
        <v>874.5</v>
      </c>
      <c r="L25" s="419">
        <v>874.5</v>
      </c>
      <c r="M25" s="419">
        <v>0.64444000000000001</v>
      </c>
    </row>
    <row r="26" spans="1:13">
      <c r="A26" s="245">
        <v>16</v>
      </c>
      <c r="B26" s="421" t="s">
        <v>290</v>
      </c>
      <c r="C26" s="419">
        <v>908.4</v>
      </c>
      <c r="D26" s="420">
        <v>908.4</v>
      </c>
      <c r="E26" s="420">
        <v>908.4</v>
      </c>
      <c r="F26" s="420">
        <v>908.4</v>
      </c>
      <c r="G26" s="420">
        <v>908.4</v>
      </c>
      <c r="H26" s="420">
        <v>908.4</v>
      </c>
      <c r="I26" s="420">
        <v>908.4</v>
      </c>
      <c r="J26" s="420">
        <v>908.4</v>
      </c>
      <c r="K26" s="419">
        <v>908.4</v>
      </c>
      <c r="L26" s="419">
        <v>908.4</v>
      </c>
      <c r="M26" s="419">
        <v>0.51017000000000001</v>
      </c>
    </row>
    <row r="27" spans="1:13">
      <c r="A27" s="245">
        <v>17</v>
      </c>
      <c r="B27" s="421" t="s">
        <v>223</v>
      </c>
      <c r="C27" s="419">
        <v>115.55</v>
      </c>
      <c r="D27" s="420">
        <v>116.85000000000001</v>
      </c>
      <c r="E27" s="420">
        <v>114.00000000000001</v>
      </c>
      <c r="F27" s="420">
        <v>112.45</v>
      </c>
      <c r="G27" s="420">
        <v>109.60000000000001</v>
      </c>
      <c r="H27" s="420">
        <v>118.40000000000002</v>
      </c>
      <c r="I27" s="420">
        <v>121.25000000000001</v>
      </c>
      <c r="J27" s="420">
        <v>122.80000000000003</v>
      </c>
      <c r="K27" s="419">
        <v>119.7</v>
      </c>
      <c r="L27" s="419">
        <v>115.3</v>
      </c>
      <c r="M27" s="419">
        <v>37.041809999999998</v>
      </c>
    </row>
    <row r="28" spans="1:13">
      <c r="A28" s="245">
        <v>18</v>
      </c>
      <c r="B28" s="421" t="s">
        <v>224</v>
      </c>
      <c r="C28" s="419">
        <v>219.05</v>
      </c>
      <c r="D28" s="420">
        <v>217.80000000000004</v>
      </c>
      <c r="E28" s="420">
        <v>214.45000000000007</v>
      </c>
      <c r="F28" s="420">
        <v>209.85000000000002</v>
      </c>
      <c r="G28" s="420">
        <v>206.50000000000006</v>
      </c>
      <c r="H28" s="420">
        <v>222.40000000000009</v>
      </c>
      <c r="I28" s="420">
        <v>225.75000000000006</v>
      </c>
      <c r="J28" s="420">
        <v>230.35000000000011</v>
      </c>
      <c r="K28" s="419">
        <v>221.15</v>
      </c>
      <c r="L28" s="419">
        <v>213.2</v>
      </c>
      <c r="M28" s="419">
        <v>29.507339999999999</v>
      </c>
    </row>
    <row r="29" spans="1:13">
      <c r="A29" s="245">
        <v>19</v>
      </c>
      <c r="B29" s="421" t="s">
        <v>291</v>
      </c>
      <c r="C29" s="419">
        <v>409.25</v>
      </c>
      <c r="D29" s="420">
        <v>411.55</v>
      </c>
      <c r="E29" s="420">
        <v>405.20000000000005</v>
      </c>
      <c r="F29" s="420">
        <v>401.15000000000003</v>
      </c>
      <c r="G29" s="420">
        <v>394.80000000000007</v>
      </c>
      <c r="H29" s="420">
        <v>415.6</v>
      </c>
      <c r="I29" s="420">
        <v>421.95000000000005</v>
      </c>
      <c r="J29" s="420">
        <v>426</v>
      </c>
      <c r="K29" s="419">
        <v>417.9</v>
      </c>
      <c r="L29" s="419">
        <v>407.5</v>
      </c>
      <c r="M29" s="419">
        <v>3.63537</v>
      </c>
    </row>
    <row r="30" spans="1:13">
      <c r="A30" s="245">
        <v>20</v>
      </c>
      <c r="B30" s="421" t="s">
        <v>292</v>
      </c>
      <c r="C30" s="419">
        <v>349.4</v>
      </c>
      <c r="D30" s="420">
        <v>352.04999999999995</v>
      </c>
      <c r="E30" s="420">
        <v>344.39999999999992</v>
      </c>
      <c r="F30" s="420">
        <v>339.4</v>
      </c>
      <c r="G30" s="420">
        <v>331.74999999999994</v>
      </c>
      <c r="H30" s="420">
        <v>357.0499999999999</v>
      </c>
      <c r="I30" s="420">
        <v>364.7</v>
      </c>
      <c r="J30" s="420">
        <v>369.69999999999987</v>
      </c>
      <c r="K30" s="419">
        <v>359.7</v>
      </c>
      <c r="L30" s="419">
        <v>347.05</v>
      </c>
      <c r="M30" s="419">
        <v>2.4857200000000002</v>
      </c>
    </row>
    <row r="31" spans="1:13">
      <c r="A31" s="245">
        <v>21</v>
      </c>
      <c r="B31" s="421" t="s">
        <v>718</v>
      </c>
      <c r="C31" s="419">
        <v>4542.6000000000004</v>
      </c>
      <c r="D31" s="420">
        <v>4552.2</v>
      </c>
      <c r="E31" s="420">
        <v>4490.3999999999996</v>
      </c>
      <c r="F31" s="420">
        <v>4438.2</v>
      </c>
      <c r="G31" s="420">
        <v>4376.3999999999996</v>
      </c>
      <c r="H31" s="420">
        <v>4604.3999999999996</v>
      </c>
      <c r="I31" s="420">
        <v>4666.2000000000007</v>
      </c>
      <c r="J31" s="420">
        <v>4718.3999999999996</v>
      </c>
      <c r="K31" s="419">
        <v>4614</v>
      </c>
      <c r="L31" s="419">
        <v>4500</v>
      </c>
      <c r="M31" s="419">
        <v>1.34815</v>
      </c>
    </row>
    <row r="32" spans="1:13">
      <c r="A32" s="245">
        <v>22</v>
      </c>
      <c r="B32" s="421" t="s">
        <v>225</v>
      </c>
      <c r="C32" s="419">
        <v>2153.1999999999998</v>
      </c>
      <c r="D32" s="420">
        <v>2150.75</v>
      </c>
      <c r="E32" s="420">
        <v>2126.5</v>
      </c>
      <c r="F32" s="420">
        <v>2099.8000000000002</v>
      </c>
      <c r="G32" s="420">
        <v>2075.5500000000002</v>
      </c>
      <c r="H32" s="420">
        <v>2177.4499999999998</v>
      </c>
      <c r="I32" s="420">
        <v>2201.6999999999998</v>
      </c>
      <c r="J32" s="420">
        <v>2228.3999999999996</v>
      </c>
      <c r="K32" s="419">
        <v>2175</v>
      </c>
      <c r="L32" s="419">
        <v>2124.0500000000002</v>
      </c>
      <c r="M32" s="419">
        <v>1.13089</v>
      </c>
    </row>
    <row r="33" spans="1:13">
      <c r="A33" s="245">
        <v>23</v>
      </c>
      <c r="B33" s="421" t="s">
        <v>293</v>
      </c>
      <c r="C33" s="419">
        <v>2354.3000000000002</v>
      </c>
      <c r="D33" s="420">
        <v>2348.35</v>
      </c>
      <c r="E33" s="420">
        <v>2326.9499999999998</v>
      </c>
      <c r="F33" s="420">
        <v>2299.6</v>
      </c>
      <c r="G33" s="420">
        <v>2278.1999999999998</v>
      </c>
      <c r="H33" s="420">
        <v>2375.6999999999998</v>
      </c>
      <c r="I33" s="420">
        <v>2397.1000000000004</v>
      </c>
      <c r="J33" s="420">
        <v>2424.4499999999998</v>
      </c>
      <c r="K33" s="419">
        <v>2369.75</v>
      </c>
      <c r="L33" s="419">
        <v>2321</v>
      </c>
      <c r="M33" s="419">
        <v>0.15179999999999999</v>
      </c>
    </row>
    <row r="34" spans="1:13">
      <c r="A34" s="245">
        <v>24</v>
      </c>
      <c r="B34" s="421" t="s">
        <v>719</v>
      </c>
      <c r="C34" s="419">
        <v>128.1</v>
      </c>
      <c r="D34" s="420">
        <v>128.13333333333333</v>
      </c>
      <c r="E34" s="420">
        <v>126.21666666666664</v>
      </c>
      <c r="F34" s="420">
        <v>124.33333333333331</v>
      </c>
      <c r="G34" s="420">
        <v>122.41666666666663</v>
      </c>
      <c r="H34" s="420">
        <v>130.01666666666665</v>
      </c>
      <c r="I34" s="420">
        <v>131.93333333333334</v>
      </c>
      <c r="J34" s="420">
        <v>133.81666666666666</v>
      </c>
      <c r="K34" s="419">
        <v>130.05000000000001</v>
      </c>
      <c r="L34" s="419">
        <v>126.25</v>
      </c>
      <c r="M34" s="419">
        <v>8.2240599999999997</v>
      </c>
    </row>
    <row r="35" spans="1:13">
      <c r="A35" s="245">
        <v>25</v>
      </c>
      <c r="B35" s="421" t="s">
        <v>294</v>
      </c>
      <c r="C35" s="419">
        <v>993.05</v>
      </c>
      <c r="D35" s="420">
        <v>999.23333333333323</v>
      </c>
      <c r="E35" s="420">
        <v>981.76666666666642</v>
      </c>
      <c r="F35" s="420">
        <v>970.48333333333323</v>
      </c>
      <c r="G35" s="420">
        <v>953.01666666666642</v>
      </c>
      <c r="H35" s="420">
        <v>1010.5166666666664</v>
      </c>
      <c r="I35" s="420">
        <v>1027.9833333333333</v>
      </c>
      <c r="J35" s="420">
        <v>1039.2666666666664</v>
      </c>
      <c r="K35" s="419">
        <v>1016.7</v>
      </c>
      <c r="L35" s="419">
        <v>987.95</v>
      </c>
      <c r="M35" s="419">
        <v>8.0753400000000006</v>
      </c>
    </row>
    <row r="36" spans="1:13">
      <c r="A36" s="245">
        <v>26</v>
      </c>
      <c r="B36" s="421" t="s">
        <v>226</v>
      </c>
      <c r="C36" s="419">
        <v>3247.8</v>
      </c>
      <c r="D36" s="420">
        <v>3228.4166666666665</v>
      </c>
      <c r="E36" s="420">
        <v>3198.4333333333329</v>
      </c>
      <c r="F36" s="420">
        <v>3149.0666666666666</v>
      </c>
      <c r="G36" s="420">
        <v>3119.083333333333</v>
      </c>
      <c r="H36" s="420">
        <v>3277.7833333333328</v>
      </c>
      <c r="I36" s="420">
        <v>3307.7666666666664</v>
      </c>
      <c r="J36" s="420">
        <v>3357.1333333333328</v>
      </c>
      <c r="K36" s="419">
        <v>3258.4</v>
      </c>
      <c r="L36" s="419">
        <v>3179.05</v>
      </c>
      <c r="M36" s="419">
        <v>1.33768</v>
      </c>
    </row>
    <row r="37" spans="1:13">
      <c r="A37" s="245">
        <v>27</v>
      </c>
      <c r="B37" s="421" t="s">
        <v>720</v>
      </c>
      <c r="C37" s="419">
        <v>3732.75</v>
      </c>
      <c r="D37" s="420">
        <v>3729.8666666666668</v>
      </c>
      <c r="E37" s="420">
        <v>3674.4833333333336</v>
      </c>
      <c r="F37" s="420">
        <v>3616.2166666666667</v>
      </c>
      <c r="G37" s="420">
        <v>3560.8333333333335</v>
      </c>
      <c r="H37" s="420">
        <v>3788.1333333333337</v>
      </c>
      <c r="I37" s="420">
        <v>3843.5166666666669</v>
      </c>
      <c r="J37" s="420">
        <v>3901.7833333333338</v>
      </c>
      <c r="K37" s="419">
        <v>3785.25</v>
      </c>
      <c r="L37" s="419">
        <v>3671.6</v>
      </c>
      <c r="M37" s="419">
        <v>0.87941000000000003</v>
      </c>
    </row>
    <row r="38" spans="1:13">
      <c r="A38" s="245">
        <v>28</v>
      </c>
      <c r="B38" s="421" t="s">
        <v>778</v>
      </c>
      <c r="C38" s="419">
        <v>27.05</v>
      </c>
      <c r="D38" s="420">
        <v>27.183333333333334</v>
      </c>
      <c r="E38" s="420">
        <v>26.616666666666667</v>
      </c>
      <c r="F38" s="420">
        <v>26.183333333333334</v>
      </c>
      <c r="G38" s="420">
        <v>25.616666666666667</v>
      </c>
      <c r="H38" s="420">
        <v>27.616666666666667</v>
      </c>
      <c r="I38" s="420">
        <v>28.183333333333337</v>
      </c>
      <c r="J38" s="420">
        <v>28.616666666666667</v>
      </c>
      <c r="K38" s="419">
        <v>27.75</v>
      </c>
      <c r="L38" s="419">
        <v>26.75</v>
      </c>
      <c r="M38" s="419">
        <v>88.290369999999996</v>
      </c>
    </row>
    <row r="39" spans="1:13">
      <c r="A39" s="245">
        <v>29</v>
      </c>
      <c r="B39" s="421" t="s">
        <v>44</v>
      </c>
      <c r="C39" s="419">
        <v>749.75</v>
      </c>
      <c r="D39" s="420">
        <v>750.2166666666667</v>
      </c>
      <c r="E39" s="420">
        <v>746.78333333333342</v>
      </c>
      <c r="F39" s="420">
        <v>743.81666666666672</v>
      </c>
      <c r="G39" s="420">
        <v>740.38333333333344</v>
      </c>
      <c r="H39" s="420">
        <v>753.18333333333339</v>
      </c>
      <c r="I39" s="420">
        <v>756.61666666666679</v>
      </c>
      <c r="J39" s="420">
        <v>759.58333333333337</v>
      </c>
      <c r="K39" s="419">
        <v>753.65</v>
      </c>
      <c r="L39" s="419">
        <v>747.25</v>
      </c>
      <c r="M39" s="419">
        <v>7.3243200000000002</v>
      </c>
    </row>
    <row r="40" spans="1:13">
      <c r="A40" s="245">
        <v>30</v>
      </c>
      <c r="B40" s="421" t="s">
        <v>296</v>
      </c>
      <c r="C40" s="419">
        <v>3045.05</v>
      </c>
      <c r="D40" s="420">
        <v>3037.1333333333332</v>
      </c>
      <c r="E40" s="420">
        <v>2977.2666666666664</v>
      </c>
      <c r="F40" s="420">
        <v>2909.4833333333331</v>
      </c>
      <c r="G40" s="420">
        <v>2849.6166666666663</v>
      </c>
      <c r="H40" s="420">
        <v>3104.9166666666665</v>
      </c>
      <c r="I40" s="420">
        <v>3164.7833333333333</v>
      </c>
      <c r="J40" s="420">
        <v>3232.5666666666666</v>
      </c>
      <c r="K40" s="419">
        <v>3097</v>
      </c>
      <c r="L40" s="419">
        <v>2969.35</v>
      </c>
      <c r="M40" s="419">
        <v>3.3988200000000002</v>
      </c>
    </row>
    <row r="41" spans="1:13">
      <c r="A41" s="245">
        <v>31</v>
      </c>
      <c r="B41" s="421" t="s">
        <v>45</v>
      </c>
      <c r="C41" s="419">
        <v>340.3</v>
      </c>
      <c r="D41" s="420">
        <v>341.68333333333334</v>
      </c>
      <c r="E41" s="420">
        <v>338.11666666666667</v>
      </c>
      <c r="F41" s="420">
        <v>335.93333333333334</v>
      </c>
      <c r="G41" s="420">
        <v>332.36666666666667</v>
      </c>
      <c r="H41" s="420">
        <v>343.86666666666667</v>
      </c>
      <c r="I41" s="420">
        <v>347.43333333333339</v>
      </c>
      <c r="J41" s="420">
        <v>349.61666666666667</v>
      </c>
      <c r="K41" s="419">
        <v>345.25</v>
      </c>
      <c r="L41" s="419">
        <v>339.5</v>
      </c>
      <c r="M41" s="419">
        <v>14.03833</v>
      </c>
    </row>
    <row r="42" spans="1:13">
      <c r="A42" s="245">
        <v>32</v>
      </c>
      <c r="B42" s="421" t="s">
        <v>892</v>
      </c>
      <c r="C42" s="419">
        <v>886.2</v>
      </c>
      <c r="D42" s="420">
        <v>891.2833333333333</v>
      </c>
      <c r="E42" s="420">
        <v>876.76666666666665</v>
      </c>
      <c r="F42" s="420">
        <v>867.33333333333337</v>
      </c>
      <c r="G42" s="420">
        <v>852.81666666666672</v>
      </c>
      <c r="H42" s="420">
        <v>900.71666666666658</v>
      </c>
      <c r="I42" s="420">
        <v>915.23333333333323</v>
      </c>
      <c r="J42" s="420">
        <v>924.66666666666652</v>
      </c>
      <c r="K42" s="419">
        <v>905.8</v>
      </c>
      <c r="L42" s="419">
        <v>881.85</v>
      </c>
      <c r="M42" s="419">
        <v>4.15707</v>
      </c>
    </row>
    <row r="43" spans="1:13">
      <c r="A43" s="245">
        <v>33</v>
      </c>
      <c r="B43" s="421" t="s">
        <v>46</v>
      </c>
      <c r="C43" s="419">
        <v>3718.1</v>
      </c>
      <c r="D43" s="420">
        <v>3727.9166666666665</v>
      </c>
      <c r="E43" s="420">
        <v>3692.8833333333332</v>
      </c>
      <c r="F43" s="420">
        <v>3667.6666666666665</v>
      </c>
      <c r="G43" s="420">
        <v>3632.6333333333332</v>
      </c>
      <c r="H43" s="420">
        <v>3753.1333333333332</v>
      </c>
      <c r="I43" s="420">
        <v>3788.166666666667</v>
      </c>
      <c r="J43" s="420">
        <v>3813.3833333333332</v>
      </c>
      <c r="K43" s="419">
        <v>3762.95</v>
      </c>
      <c r="L43" s="419">
        <v>3702.7</v>
      </c>
      <c r="M43" s="419">
        <v>4.4454500000000001</v>
      </c>
    </row>
    <row r="44" spans="1:13">
      <c r="A44" s="245">
        <v>34</v>
      </c>
      <c r="B44" s="421" t="s">
        <v>47</v>
      </c>
      <c r="C44" s="419">
        <v>228.8</v>
      </c>
      <c r="D44" s="420">
        <v>228.65</v>
      </c>
      <c r="E44" s="420">
        <v>227.4</v>
      </c>
      <c r="F44" s="420">
        <v>226</v>
      </c>
      <c r="G44" s="420">
        <v>224.75</v>
      </c>
      <c r="H44" s="420">
        <v>230.05</v>
      </c>
      <c r="I44" s="420">
        <v>231.3</v>
      </c>
      <c r="J44" s="420">
        <v>232.70000000000002</v>
      </c>
      <c r="K44" s="419">
        <v>229.9</v>
      </c>
      <c r="L44" s="419">
        <v>227.25</v>
      </c>
      <c r="M44" s="419">
        <v>19.537330000000001</v>
      </c>
    </row>
    <row r="45" spans="1:13">
      <c r="A45" s="245">
        <v>35</v>
      </c>
      <c r="B45" s="421" t="s">
        <v>893</v>
      </c>
      <c r="C45" s="419">
        <v>357.45</v>
      </c>
      <c r="D45" s="420">
        <v>355.66666666666669</v>
      </c>
      <c r="E45" s="420">
        <v>347.33333333333337</v>
      </c>
      <c r="F45" s="420">
        <v>337.2166666666667</v>
      </c>
      <c r="G45" s="420">
        <v>328.88333333333338</v>
      </c>
      <c r="H45" s="420">
        <v>365.78333333333336</v>
      </c>
      <c r="I45" s="420">
        <v>374.11666666666673</v>
      </c>
      <c r="J45" s="420">
        <v>384.23333333333335</v>
      </c>
      <c r="K45" s="419">
        <v>364</v>
      </c>
      <c r="L45" s="419">
        <v>345.55</v>
      </c>
      <c r="M45" s="419">
        <v>4.8938300000000003</v>
      </c>
    </row>
    <row r="46" spans="1:13">
      <c r="A46" s="245">
        <v>36</v>
      </c>
      <c r="B46" s="421" t="s">
        <v>48</v>
      </c>
      <c r="C46" s="419">
        <v>124.9</v>
      </c>
      <c r="D46" s="420">
        <v>124.41666666666667</v>
      </c>
      <c r="E46" s="420">
        <v>123.48333333333335</v>
      </c>
      <c r="F46" s="420">
        <v>122.06666666666668</v>
      </c>
      <c r="G46" s="420">
        <v>121.13333333333335</v>
      </c>
      <c r="H46" s="420">
        <v>125.83333333333334</v>
      </c>
      <c r="I46" s="420">
        <v>126.76666666666665</v>
      </c>
      <c r="J46" s="420">
        <v>128.18333333333334</v>
      </c>
      <c r="K46" s="419">
        <v>125.35</v>
      </c>
      <c r="L46" s="419">
        <v>123</v>
      </c>
      <c r="M46" s="419">
        <v>117.45126999999999</v>
      </c>
    </row>
    <row r="47" spans="1:13">
      <c r="A47" s="245">
        <v>37</v>
      </c>
      <c r="B47" s="421" t="s">
        <v>297</v>
      </c>
      <c r="C47" s="419">
        <v>115.25</v>
      </c>
      <c r="D47" s="420">
        <v>114.96666666666665</v>
      </c>
      <c r="E47" s="420">
        <v>112.2833333333333</v>
      </c>
      <c r="F47" s="420">
        <v>109.31666666666665</v>
      </c>
      <c r="G47" s="420">
        <v>106.6333333333333</v>
      </c>
      <c r="H47" s="420">
        <v>117.93333333333331</v>
      </c>
      <c r="I47" s="420">
        <v>120.61666666666667</v>
      </c>
      <c r="J47" s="420">
        <v>123.58333333333331</v>
      </c>
      <c r="K47" s="419">
        <v>117.65</v>
      </c>
      <c r="L47" s="419">
        <v>112</v>
      </c>
      <c r="M47" s="419">
        <v>60.580019999999998</v>
      </c>
    </row>
    <row r="48" spans="1:13">
      <c r="A48" s="245">
        <v>38</v>
      </c>
      <c r="B48" s="421" t="s">
        <v>50</v>
      </c>
      <c r="C48" s="419">
        <v>3014.8</v>
      </c>
      <c r="D48" s="420">
        <v>3023.9666666666667</v>
      </c>
      <c r="E48" s="420">
        <v>2997.9333333333334</v>
      </c>
      <c r="F48" s="420">
        <v>2981.0666666666666</v>
      </c>
      <c r="G48" s="420">
        <v>2955.0333333333333</v>
      </c>
      <c r="H48" s="420">
        <v>3040.8333333333335</v>
      </c>
      <c r="I48" s="420">
        <v>3066.8666666666672</v>
      </c>
      <c r="J48" s="420">
        <v>3083.7333333333336</v>
      </c>
      <c r="K48" s="419">
        <v>3050</v>
      </c>
      <c r="L48" s="419">
        <v>3007.1</v>
      </c>
      <c r="M48" s="419">
        <v>8.6334300000000006</v>
      </c>
    </row>
    <row r="49" spans="1:13">
      <c r="A49" s="245">
        <v>39</v>
      </c>
      <c r="B49" s="421" t="s">
        <v>298</v>
      </c>
      <c r="C49" s="419">
        <v>154.94999999999999</v>
      </c>
      <c r="D49" s="420">
        <v>155.01666666666665</v>
      </c>
      <c r="E49" s="420">
        <v>153.68333333333331</v>
      </c>
      <c r="F49" s="420">
        <v>152.41666666666666</v>
      </c>
      <c r="G49" s="420">
        <v>151.08333333333331</v>
      </c>
      <c r="H49" s="420">
        <v>156.2833333333333</v>
      </c>
      <c r="I49" s="420">
        <v>157.61666666666667</v>
      </c>
      <c r="J49" s="420">
        <v>158.8833333333333</v>
      </c>
      <c r="K49" s="419">
        <v>156.35</v>
      </c>
      <c r="L49" s="419">
        <v>153.75</v>
      </c>
      <c r="M49" s="419">
        <v>4.2706799999999996</v>
      </c>
    </row>
    <row r="50" spans="1:13">
      <c r="A50" s="245">
        <v>40</v>
      </c>
      <c r="B50" s="421" t="s">
        <v>299</v>
      </c>
      <c r="C50" s="419">
        <v>3592.2</v>
      </c>
      <c r="D50" s="420">
        <v>3599.6333333333332</v>
      </c>
      <c r="E50" s="420">
        <v>3582.5666666666666</v>
      </c>
      <c r="F50" s="420">
        <v>3572.9333333333334</v>
      </c>
      <c r="G50" s="420">
        <v>3555.8666666666668</v>
      </c>
      <c r="H50" s="420">
        <v>3609.2666666666664</v>
      </c>
      <c r="I50" s="420">
        <v>3626.333333333333</v>
      </c>
      <c r="J50" s="420">
        <v>3635.9666666666662</v>
      </c>
      <c r="K50" s="419">
        <v>3616.7</v>
      </c>
      <c r="L50" s="419">
        <v>3590</v>
      </c>
      <c r="M50" s="419">
        <v>0.12328</v>
      </c>
    </row>
    <row r="51" spans="1:13">
      <c r="A51" s="245">
        <v>41</v>
      </c>
      <c r="B51" s="421" t="s">
        <v>300</v>
      </c>
      <c r="C51" s="419">
        <v>2044.1</v>
      </c>
      <c r="D51" s="420">
        <v>2041.7</v>
      </c>
      <c r="E51" s="420">
        <v>2018.4</v>
      </c>
      <c r="F51" s="420">
        <v>1992.7</v>
      </c>
      <c r="G51" s="420">
        <v>1969.4</v>
      </c>
      <c r="H51" s="420">
        <v>2067.4</v>
      </c>
      <c r="I51" s="420">
        <v>2090.6999999999998</v>
      </c>
      <c r="J51" s="420">
        <v>2116.4</v>
      </c>
      <c r="K51" s="419">
        <v>2065</v>
      </c>
      <c r="L51" s="419">
        <v>2016</v>
      </c>
      <c r="M51" s="419">
        <v>1.5924199999999999</v>
      </c>
    </row>
    <row r="52" spans="1:13">
      <c r="A52" s="245">
        <v>42</v>
      </c>
      <c r="B52" s="421" t="s">
        <v>301</v>
      </c>
      <c r="C52" s="419">
        <v>9291.5</v>
      </c>
      <c r="D52" s="420">
        <v>9348.3833333333332</v>
      </c>
      <c r="E52" s="420">
        <v>9144.1166666666668</v>
      </c>
      <c r="F52" s="420">
        <v>8996.7333333333336</v>
      </c>
      <c r="G52" s="420">
        <v>8792.4666666666672</v>
      </c>
      <c r="H52" s="420">
        <v>9495.7666666666664</v>
      </c>
      <c r="I52" s="420">
        <v>9700.0333333333328</v>
      </c>
      <c r="J52" s="420">
        <v>9847.4166666666661</v>
      </c>
      <c r="K52" s="419">
        <v>9552.65</v>
      </c>
      <c r="L52" s="419">
        <v>9201</v>
      </c>
      <c r="M52" s="419">
        <v>0.28193000000000001</v>
      </c>
    </row>
    <row r="53" spans="1:13">
      <c r="A53" s="245">
        <v>43</v>
      </c>
      <c r="B53" s="421" t="s">
        <v>52</v>
      </c>
      <c r="C53" s="419">
        <v>1002.6</v>
      </c>
      <c r="D53" s="420">
        <v>1001.3333333333334</v>
      </c>
      <c r="E53" s="420">
        <v>995.9666666666667</v>
      </c>
      <c r="F53" s="420">
        <v>989.33333333333337</v>
      </c>
      <c r="G53" s="420">
        <v>983.9666666666667</v>
      </c>
      <c r="H53" s="420">
        <v>1007.9666666666667</v>
      </c>
      <c r="I53" s="420">
        <v>1013.3333333333333</v>
      </c>
      <c r="J53" s="420">
        <v>1019.9666666666667</v>
      </c>
      <c r="K53" s="419">
        <v>1006.7</v>
      </c>
      <c r="L53" s="419">
        <v>994.7</v>
      </c>
      <c r="M53" s="419">
        <v>14.792310000000001</v>
      </c>
    </row>
    <row r="54" spans="1:13">
      <c r="A54" s="245">
        <v>44</v>
      </c>
      <c r="B54" s="421" t="s">
        <v>302</v>
      </c>
      <c r="C54" s="419">
        <v>654.9</v>
      </c>
      <c r="D54" s="420">
        <v>630.0333333333333</v>
      </c>
      <c r="E54" s="420">
        <v>595.11666666666656</v>
      </c>
      <c r="F54" s="420">
        <v>535.33333333333326</v>
      </c>
      <c r="G54" s="420">
        <v>500.41666666666652</v>
      </c>
      <c r="H54" s="420">
        <v>689.81666666666661</v>
      </c>
      <c r="I54" s="420">
        <v>724.73333333333335</v>
      </c>
      <c r="J54" s="420">
        <v>784.51666666666665</v>
      </c>
      <c r="K54" s="419">
        <v>664.95</v>
      </c>
      <c r="L54" s="419">
        <v>570.25</v>
      </c>
      <c r="M54" s="419">
        <v>82.539720000000003</v>
      </c>
    </row>
    <row r="55" spans="1:13">
      <c r="A55" s="245">
        <v>45</v>
      </c>
      <c r="B55" s="421" t="s">
        <v>227</v>
      </c>
      <c r="C55" s="419">
        <v>3360.65</v>
      </c>
      <c r="D55" s="420">
        <v>3365.65</v>
      </c>
      <c r="E55" s="420">
        <v>3336.3</v>
      </c>
      <c r="F55" s="420">
        <v>3311.9500000000003</v>
      </c>
      <c r="G55" s="420">
        <v>3282.6000000000004</v>
      </c>
      <c r="H55" s="420">
        <v>3390</v>
      </c>
      <c r="I55" s="420">
        <v>3419.3499999999995</v>
      </c>
      <c r="J55" s="420">
        <v>3443.7</v>
      </c>
      <c r="K55" s="419">
        <v>3395</v>
      </c>
      <c r="L55" s="419">
        <v>3341.3</v>
      </c>
      <c r="M55" s="419">
        <v>3.7987000000000002</v>
      </c>
    </row>
    <row r="56" spans="1:13">
      <c r="A56" s="245">
        <v>46</v>
      </c>
      <c r="B56" s="421" t="s">
        <v>54</v>
      </c>
      <c r="C56" s="419">
        <v>760.35</v>
      </c>
      <c r="D56" s="420">
        <v>758.58333333333337</v>
      </c>
      <c r="E56" s="420">
        <v>755.16666666666674</v>
      </c>
      <c r="F56" s="420">
        <v>749.98333333333335</v>
      </c>
      <c r="G56" s="420">
        <v>746.56666666666672</v>
      </c>
      <c r="H56" s="420">
        <v>763.76666666666677</v>
      </c>
      <c r="I56" s="420">
        <v>767.18333333333351</v>
      </c>
      <c r="J56" s="420">
        <v>772.36666666666679</v>
      </c>
      <c r="K56" s="419">
        <v>762</v>
      </c>
      <c r="L56" s="419">
        <v>753.4</v>
      </c>
      <c r="M56" s="419">
        <v>46.800890000000003</v>
      </c>
    </row>
    <row r="57" spans="1:13">
      <c r="A57" s="245">
        <v>47</v>
      </c>
      <c r="B57" s="421" t="s">
        <v>303</v>
      </c>
      <c r="C57" s="419">
        <v>2602.4</v>
      </c>
      <c r="D57" s="420">
        <v>2626.7999999999997</v>
      </c>
      <c r="E57" s="420">
        <v>2565.5999999999995</v>
      </c>
      <c r="F57" s="420">
        <v>2528.7999999999997</v>
      </c>
      <c r="G57" s="420">
        <v>2467.5999999999995</v>
      </c>
      <c r="H57" s="420">
        <v>2663.5999999999995</v>
      </c>
      <c r="I57" s="420">
        <v>2724.7999999999993</v>
      </c>
      <c r="J57" s="420">
        <v>2761.5999999999995</v>
      </c>
      <c r="K57" s="419">
        <v>2688</v>
      </c>
      <c r="L57" s="419">
        <v>2590</v>
      </c>
      <c r="M57" s="419">
        <v>0.50085999999999997</v>
      </c>
    </row>
    <row r="58" spans="1:13">
      <c r="A58" s="245">
        <v>48</v>
      </c>
      <c r="B58" s="421" t="s">
        <v>304</v>
      </c>
      <c r="C58" s="419">
        <v>1329.8</v>
      </c>
      <c r="D58" s="420">
        <v>1336.6666666666665</v>
      </c>
      <c r="E58" s="420">
        <v>1318.4833333333331</v>
      </c>
      <c r="F58" s="420">
        <v>1307.1666666666665</v>
      </c>
      <c r="G58" s="420">
        <v>1288.9833333333331</v>
      </c>
      <c r="H58" s="420">
        <v>1347.9833333333331</v>
      </c>
      <c r="I58" s="420">
        <v>1366.1666666666665</v>
      </c>
      <c r="J58" s="420">
        <v>1377.4833333333331</v>
      </c>
      <c r="K58" s="419">
        <v>1354.85</v>
      </c>
      <c r="L58" s="419">
        <v>1325.35</v>
      </c>
      <c r="M58" s="419">
        <v>2.71746</v>
      </c>
    </row>
    <row r="59" spans="1:13">
      <c r="A59" s="245">
        <v>49</v>
      </c>
      <c r="B59" s="421" t="s">
        <v>305</v>
      </c>
      <c r="C59" s="419">
        <v>975.25</v>
      </c>
      <c r="D59" s="420">
        <v>982.05000000000007</v>
      </c>
      <c r="E59" s="420">
        <v>958.20000000000016</v>
      </c>
      <c r="F59" s="420">
        <v>941.15000000000009</v>
      </c>
      <c r="G59" s="420">
        <v>917.30000000000018</v>
      </c>
      <c r="H59" s="420">
        <v>999.10000000000014</v>
      </c>
      <c r="I59" s="420">
        <v>1022.95</v>
      </c>
      <c r="J59" s="420">
        <v>1040</v>
      </c>
      <c r="K59" s="419">
        <v>1005.9</v>
      </c>
      <c r="L59" s="419">
        <v>965</v>
      </c>
      <c r="M59" s="419">
        <v>24.5106</v>
      </c>
    </row>
    <row r="60" spans="1:13" ht="12" customHeight="1">
      <c r="A60" s="245">
        <v>50</v>
      </c>
      <c r="B60" s="421" t="s">
        <v>55</v>
      </c>
      <c r="C60" s="419">
        <v>4201.5</v>
      </c>
      <c r="D60" s="420">
        <v>4212.75</v>
      </c>
      <c r="E60" s="420">
        <v>4175.6000000000004</v>
      </c>
      <c r="F60" s="420">
        <v>4149.7000000000007</v>
      </c>
      <c r="G60" s="420">
        <v>4112.5500000000011</v>
      </c>
      <c r="H60" s="420">
        <v>4238.6499999999996</v>
      </c>
      <c r="I60" s="420">
        <v>4275.7999999999993</v>
      </c>
      <c r="J60" s="420">
        <v>4301.6999999999989</v>
      </c>
      <c r="K60" s="419">
        <v>4249.8999999999996</v>
      </c>
      <c r="L60" s="419">
        <v>4186.8500000000004</v>
      </c>
      <c r="M60" s="419">
        <v>3.7570299999999999</v>
      </c>
    </row>
    <row r="61" spans="1:13">
      <c r="A61" s="245">
        <v>51</v>
      </c>
      <c r="B61" s="421" t="s">
        <v>306</v>
      </c>
      <c r="C61" s="419">
        <v>290.64999999999998</v>
      </c>
      <c r="D61" s="420">
        <v>290.06666666666666</v>
      </c>
      <c r="E61" s="420">
        <v>285.13333333333333</v>
      </c>
      <c r="F61" s="420">
        <v>279.61666666666667</v>
      </c>
      <c r="G61" s="420">
        <v>274.68333333333334</v>
      </c>
      <c r="H61" s="420">
        <v>295.58333333333331</v>
      </c>
      <c r="I61" s="420">
        <v>300.51666666666659</v>
      </c>
      <c r="J61" s="420">
        <v>306.0333333333333</v>
      </c>
      <c r="K61" s="419">
        <v>295</v>
      </c>
      <c r="L61" s="419">
        <v>284.55</v>
      </c>
      <c r="M61" s="419">
        <v>6.9972700000000003</v>
      </c>
    </row>
    <row r="62" spans="1:13">
      <c r="A62" s="245">
        <v>52</v>
      </c>
      <c r="B62" s="421" t="s">
        <v>307</v>
      </c>
      <c r="C62" s="419">
        <v>1050.2</v>
      </c>
      <c r="D62" s="420">
        <v>1051.2833333333333</v>
      </c>
      <c r="E62" s="420">
        <v>1037.0166666666667</v>
      </c>
      <c r="F62" s="420">
        <v>1023.8333333333333</v>
      </c>
      <c r="G62" s="420">
        <v>1009.5666666666666</v>
      </c>
      <c r="H62" s="420">
        <v>1064.4666666666667</v>
      </c>
      <c r="I62" s="420">
        <v>1078.7333333333331</v>
      </c>
      <c r="J62" s="420">
        <v>1091.9166666666667</v>
      </c>
      <c r="K62" s="419">
        <v>1065.55</v>
      </c>
      <c r="L62" s="419">
        <v>1038.0999999999999</v>
      </c>
      <c r="M62" s="419">
        <v>0.83479999999999999</v>
      </c>
    </row>
    <row r="63" spans="1:13">
      <c r="A63" s="245">
        <v>53</v>
      </c>
      <c r="B63" s="421" t="s">
        <v>58</v>
      </c>
      <c r="C63" s="419">
        <v>6072.7</v>
      </c>
      <c r="D63" s="420">
        <v>6058.2333333333336</v>
      </c>
      <c r="E63" s="420">
        <v>6020.5166666666673</v>
      </c>
      <c r="F63" s="420">
        <v>5968.3333333333339</v>
      </c>
      <c r="G63" s="420">
        <v>5930.6166666666677</v>
      </c>
      <c r="H63" s="420">
        <v>6110.416666666667</v>
      </c>
      <c r="I63" s="420">
        <v>6148.1333333333341</v>
      </c>
      <c r="J63" s="420">
        <v>6200.3166666666666</v>
      </c>
      <c r="K63" s="419">
        <v>6095.95</v>
      </c>
      <c r="L63" s="419">
        <v>6006.05</v>
      </c>
      <c r="M63" s="419">
        <v>8.6317900000000005</v>
      </c>
    </row>
    <row r="64" spans="1:13">
      <c r="A64" s="245">
        <v>54</v>
      </c>
      <c r="B64" s="421" t="s">
        <v>57</v>
      </c>
      <c r="C64" s="419">
        <v>11923.1</v>
      </c>
      <c r="D64" s="420">
        <v>11888.033333333333</v>
      </c>
      <c r="E64" s="420">
        <v>11834.066666666666</v>
      </c>
      <c r="F64" s="420">
        <v>11745.033333333333</v>
      </c>
      <c r="G64" s="420">
        <v>11691.066666666666</v>
      </c>
      <c r="H64" s="420">
        <v>11977.066666666666</v>
      </c>
      <c r="I64" s="420">
        <v>12031.033333333333</v>
      </c>
      <c r="J64" s="420">
        <v>12120.066666666666</v>
      </c>
      <c r="K64" s="419">
        <v>11942</v>
      </c>
      <c r="L64" s="419">
        <v>11799</v>
      </c>
      <c r="M64" s="419">
        <v>1.5586899999999999</v>
      </c>
    </row>
    <row r="65" spans="1:13">
      <c r="A65" s="245">
        <v>55</v>
      </c>
      <c r="B65" s="421" t="s">
        <v>228</v>
      </c>
      <c r="C65" s="419">
        <v>3750.75</v>
      </c>
      <c r="D65" s="420">
        <v>3735.4</v>
      </c>
      <c r="E65" s="420">
        <v>3691.3500000000004</v>
      </c>
      <c r="F65" s="420">
        <v>3631.9500000000003</v>
      </c>
      <c r="G65" s="420">
        <v>3587.9000000000005</v>
      </c>
      <c r="H65" s="420">
        <v>3794.8</v>
      </c>
      <c r="I65" s="420">
        <v>3838.8500000000004</v>
      </c>
      <c r="J65" s="420">
        <v>3898.25</v>
      </c>
      <c r="K65" s="419">
        <v>3779.45</v>
      </c>
      <c r="L65" s="419">
        <v>3676</v>
      </c>
      <c r="M65" s="419">
        <v>0.41327000000000003</v>
      </c>
    </row>
    <row r="66" spans="1:13">
      <c r="A66" s="245">
        <v>56</v>
      </c>
      <c r="B66" s="421" t="s">
        <v>894</v>
      </c>
      <c r="C66" s="419">
        <v>2818</v>
      </c>
      <c r="D66" s="420">
        <v>2823.0166666666664</v>
      </c>
      <c r="E66" s="420">
        <v>2790.9833333333327</v>
      </c>
      <c r="F66" s="420">
        <v>2763.9666666666662</v>
      </c>
      <c r="G66" s="420">
        <v>2731.9333333333325</v>
      </c>
      <c r="H66" s="420">
        <v>2850.0333333333328</v>
      </c>
      <c r="I66" s="420">
        <v>2882.0666666666666</v>
      </c>
      <c r="J66" s="420">
        <v>2909.083333333333</v>
      </c>
      <c r="K66" s="419">
        <v>2855.05</v>
      </c>
      <c r="L66" s="419">
        <v>2796</v>
      </c>
      <c r="M66" s="419">
        <v>0.61821999999999999</v>
      </c>
    </row>
    <row r="67" spans="1:13">
      <c r="A67" s="245">
        <v>57</v>
      </c>
      <c r="B67" s="421" t="s">
        <v>59</v>
      </c>
      <c r="C67" s="419">
        <v>2292.5500000000002</v>
      </c>
      <c r="D67" s="420">
        <v>2304.75</v>
      </c>
      <c r="E67" s="420">
        <v>2272.5</v>
      </c>
      <c r="F67" s="420">
        <v>2252.4499999999998</v>
      </c>
      <c r="G67" s="420">
        <v>2220.1999999999998</v>
      </c>
      <c r="H67" s="420">
        <v>2324.8000000000002</v>
      </c>
      <c r="I67" s="420">
        <v>2357.0500000000002</v>
      </c>
      <c r="J67" s="420">
        <v>2377.1000000000004</v>
      </c>
      <c r="K67" s="419">
        <v>2337</v>
      </c>
      <c r="L67" s="419">
        <v>2284.6999999999998</v>
      </c>
      <c r="M67" s="419">
        <v>3.09619</v>
      </c>
    </row>
    <row r="68" spans="1:13">
      <c r="A68" s="245">
        <v>58</v>
      </c>
      <c r="B68" s="421" t="s">
        <v>308</v>
      </c>
      <c r="C68" s="419">
        <v>139.85</v>
      </c>
      <c r="D68" s="420">
        <v>140.1</v>
      </c>
      <c r="E68" s="420">
        <v>138.89999999999998</v>
      </c>
      <c r="F68" s="420">
        <v>137.94999999999999</v>
      </c>
      <c r="G68" s="420">
        <v>136.74999999999997</v>
      </c>
      <c r="H68" s="420">
        <v>141.04999999999998</v>
      </c>
      <c r="I68" s="420">
        <v>142.24999999999997</v>
      </c>
      <c r="J68" s="420">
        <v>143.19999999999999</v>
      </c>
      <c r="K68" s="419">
        <v>141.30000000000001</v>
      </c>
      <c r="L68" s="419">
        <v>139.15</v>
      </c>
      <c r="M68" s="419">
        <v>3.0821999999999998</v>
      </c>
    </row>
    <row r="69" spans="1:13">
      <c r="A69" s="245">
        <v>59</v>
      </c>
      <c r="B69" s="421" t="s">
        <v>309</v>
      </c>
      <c r="C69" s="419">
        <v>354.25</v>
      </c>
      <c r="D69" s="420">
        <v>356.9666666666667</v>
      </c>
      <c r="E69" s="420">
        <v>349.28333333333342</v>
      </c>
      <c r="F69" s="420">
        <v>344.31666666666672</v>
      </c>
      <c r="G69" s="420">
        <v>336.63333333333344</v>
      </c>
      <c r="H69" s="420">
        <v>361.93333333333339</v>
      </c>
      <c r="I69" s="420">
        <v>369.61666666666667</v>
      </c>
      <c r="J69" s="420">
        <v>374.58333333333337</v>
      </c>
      <c r="K69" s="419">
        <v>364.65</v>
      </c>
      <c r="L69" s="419">
        <v>352</v>
      </c>
      <c r="M69" s="419">
        <v>6.4862599999999997</v>
      </c>
    </row>
    <row r="70" spans="1:13">
      <c r="A70" s="245">
        <v>60</v>
      </c>
      <c r="B70" s="421" t="s">
        <v>229</v>
      </c>
      <c r="C70" s="419">
        <v>322.55</v>
      </c>
      <c r="D70" s="420">
        <v>323.26666666666665</v>
      </c>
      <c r="E70" s="420">
        <v>320.33333333333331</v>
      </c>
      <c r="F70" s="420">
        <v>318.11666666666667</v>
      </c>
      <c r="G70" s="420">
        <v>315.18333333333334</v>
      </c>
      <c r="H70" s="420">
        <v>325.48333333333329</v>
      </c>
      <c r="I70" s="420">
        <v>328.41666666666669</v>
      </c>
      <c r="J70" s="420">
        <v>330.63333333333327</v>
      </c>
      <c r="K70" s="419">
        <v>326.2</v>
      </c>
      <c r="L70" s="419">
        <v>321.05</v>
      </c>
      <c r="M70" s="419">
        <v>29.763760000000001</v>
      </c>
    </row>
    <row r="71" spans="1:13">
      <c r="A71" s="245">
        <v>61</v>
      </c>
      <c r="B71" s="421" t="s">
        <v>60</v>
      </c>
      <c r="C71" s="419">
        <v>86.35</v>
      </c>
      <c r="D71" s="420">
        <v>85.916666666666671</v>
      </c>
      <c r="E71" s="420">
        <v>85.033333333333346</v>
      </c>
      <c r="F71" s="420">
        <v>83.716666666666669</v>
      </c>
      <c r="G71" s="420">
        <v>82.833333333333343</v>
      </c>
      <c r="H71" s="420">
        <v>87.233333333333348</v>
      </c>
      <c r="I71" s="420">
        <v>88.116666666666674</v>
      </c>
      <c r="J71" s="420">
        <v>89.433333333333351</v>
      </c>
      <c r="K71" s="419">
        <v>86.8</v>
      </c>
      <c r="L71" s="419">
        <v>84.6</v>
      </c>
      <c r="M71" s="419">
        <v>313.09296999999998</v>
      </c>
    </row>
    <row r="72" spans="1:13">
      <c r="A72" s="245">
        <v>62</v>
      </c>
      <c r="B72" s="421" t="s">
        <v>61</v>
      </c>
      <c r="C72" s="419">
        <v>76.95</v>
      </c>
      <c r="D72" s="420">
        <v>77.216666666666669</v>
      </c>
      <c r="E72" s="420">
        <v>76.583333333333343</v>
      </c>
      <c r="F72" s="420">
        <v>76.216666666666669</v>
      </c>
      <c r="G72" s="420">
        <v>75.583333333333343</v>
      </c>
      <c r="H72" s="420">
        <v>77.583333333333343</v>
      </c>
      <c r="I72" s="420">
        <v>78.216666666666669</v>
      </c>
      <c r="J72" s="420">
        <v>78.583333333333343</v>
      </c>
      <c r="K72" s="419">
        <v>77.849999999999994</v>
      </c>
      <c r="L72" s="419">
        <v>76.849999999999994</v>
      </c>
      <c r="M72" s="419">
        <v>24.515750000000001</v>
      </c>
    </row>
    <row r="73" spans="1:13">
      <c r="A73" s="245">
        <v>63</v>
      </c>
      <c r="B73" s="421" t="s">
        <v>310</v>
      </c>
      <c r="C73" s="419">
        <v>25.35</v>
      </c>
      <c r="D73" s="420">
        <v>25.483333333333334</v>
      </c>
      <c r="E73" s="420">
        <v>25.166666666666668</v>
      </c>
      <c r="F73" s="420">
        <v>24.983333333333334</v>
      </c>
      <c r="G73" s="420">
        <v>24.666666666666668</v>
      </c>
      <c r="H73" s="420">
        <v>25.666666666666668</v>
      </c>
      <c r="I73" s="420">
        <v>25.983333333333331</v>
      </c>
      <c r="J73" s="420">
        <v>26.166666666666668</v>
      </c>
      <c r="K73" s="419">
        <v>25.8</v>
      </c>
      <c r="L73" s="419">
        <v>25.3</v>
      </c>
      <c r="M73" s="419">
        <v>32.533709999999999</v>
      </c>
    </row>
    <row r="74" spans="1:13">
      <c r="A74" s="245">
        <v>64</v>
      </c>
      <c r="B74" s="421" t="s">
        <v>62</v>
      </c>
      <c r="C74" s="419">
        <v>1579.25</v>
      </c>
      <c r="D74" s="420">
        <v>1586.0833333333333</v>
      </c>
      <c r="E74" s="420">
        <v>1569.2166666666665</v>
      </c>
      <c r="F74" s="420">
        <v>1559.1833333333332</v>
      </c>
      <c r="G74" s="420">
        <v>1542.3166666666664</v>
      </c>
      <c r="H74" s="420">
        <v>1596.1166666666666</v>
      </c>
      <c r="I74" s="420">
        <v>1612.9833333333333</v>
      </c>
      <c r="J74" s="420">
        <v>1623.0166666666667</v>
      </c>
      <c r="K74" s="419">
        <v>1602.95</v>
      </c>
      <c r="L74" s="419">
        <v>1576.05</v>
      </c>
      <c r="M74" s="419">
        <v>2.9757500000000001</v>
      </c>
    </row>
    <row r="75" spans="1:13">
      <c r="A75" s="245">
        <v>65</v>
      </c>
      <c r="B75" s="421" t="s">
        <v>311</v>
      </c>
      <c r="C75" s="419">
        <v>5641.95</v>
      </c>
      <c r="D75" s="420">
        <v>5656.1000000000013</v>
      </c>
      <c r="E75" s="420">
        <v>5596.2000000000025</v>
      </c>
      <c r="F75" s="420">
        <v>5550.4500000000016</v>
      </c>
      <c r="G75" s="420">
        <v>5490.5500000000029</v>
      </c>
      <c r="H75" s="420">
        <v>5701.8500000000022</v>
      </c>
      <c r="I75" s="420">
        <v>5761.7500000000018</v>
      </c>
      <c r="J75" s="420">
        <v>5807.5000000000018</v>
      </c>
      <c r="K75" s="419">
        <v>5716</v>
      </c>
      <c r="L75" s="419">
        <v>5610.35</v>
      </c>
      <c r="M75" s="419">
        <v>0.17527000000000001</v>
      </c>
    </row>
    <row r="76" spans="1:13" s="13" customFormat="1">
      <c r="A76" s="245">
        <v>66</v>
      </c>
      <c r="B76" s="421" t="s">
        <v>65</v>
      </c>
      <c r="C76" s="419">
        <v>816.55</v>
      </c>
      <c r="D76" s="420">
        <v>816.4666666666667</v>
      </c>
      <c r="E76" s="420">
        <v>807.93333333333339</v>
      </c>
      <c r="F76" s="420">
        <v>799.31666666666672</v>
      </c>
      <c r="G76" s="420">
        <v>790.78333333333342</v>
      </c>
      <c r="H76" s="420">
        <v>825.08333333333337</v>
      </c>
      <c r="I76" s="420">
        <v>833.61666666666667</v>
      </c>
      <c r="J76" s="420">
        <v>842.23333333333335</v>
      </c>
      <c r="K76" s="419">
        <v>825</v>
      </c>
      <c r="L76" s="419">
        <v>807.85</v>
      </c>
      <c r="M76" s="419">
        <v>9.0890199999999997</v>
      </c>
    </row>
    <row r="77" spans="1:13" s="13" customFormat="1">
      <c r="A77" s="245">
        <v>67</v>
      </c>
      <c r="B77" s="421" t="s">
        <v>312</v>
      </c>
      <c r="C77" s="419">
        <v>369.05</v>
      </c>
      <c r="D77" s="420">
        <v>370.36666666666662</v>
      </c>
      <c r="E77" s="420">
        <v>366.73333333333323</v>
      </c>
      <c r="F77" s="420">
        <v>364.41666666666663</v>
      </c>
      <c r="G77" s="420">
        <v>360.78333333333325</v>
      </c>
      <c r="H77" s="420">
        <v>372.68333333333322</v>
      </c>
      <c r="I77" s="420">
        <v>376.31666666666655</v>
      </c>
      <c r="J77" s="420">
        <v>378.63333333333321</v>
      </c>
      <c r="K77" s="419">
        <v>374</v>
      </c>
      <c r="L77" s="419">
        <v>368.05</v>
      </c>
      <c r="M77" s="419">
        <v>2.8885399999999999</v>
      </c>
    </row>
    <row r="78" spans="1:13" s="13" customFormat="1">
      <c r="A78" s="245">
        <v>68</v>
      </c>
      <c r="B78" s="421" t="s">
        <v>64</v>
      </c>
      <c r="C78" s="419">
        <v>179.2</v>
      </c>
      <c r="D78" s="420">
        <v>179.93333333333331</v>
      </c>
      <c r="E78" s="420">
        <v>177.86666666666662</v>
      </c>
      <c r="F78" s="420">
        <v>176.5333333333333</v>
      </c>
      <c r="G78" s="420">
        <v>174.46666666666661</v>
      </c>
      <c r="H78" s="420">
        <v>181.26666666666662</v>
      </c>
      <c r="I78" s="420">
        <v>183.33333333333329</v>
      </c>
      <c r="J78" s="420">
        <v>184.66666666666663</v>
      </c>
      <c r="K78" s="419">
        <v>182</v>
      </c>
      <c r="L78" s="419">
        <v>178.6</v>
      </c>
      <c r="M78" s="419">
        <v>76.618560000000002</v>
      </c>
    </row>
    <row r="79" spans="1:13" s="13" customFormat="1">
      <c r="A79" s="245">
        <v>69</v>
      </c>
      <c r="B79" s="421" t="s">
        <v>66</v>
      </c>
      <c r="C79" s="419">
        <v>770.9</v>
      </c>
      <c r="D79" s="420">
        <v>771.95000000000016</v>
      </c>
      <c r="E79" s="420">
        <v>764.40000000000032</v>
      </c>
      <c r="F79" s="420">
        <v>757.9000000000002</v>
      </c>
      <c r="G79" s="420">
        <v>750.35000000000036</v>
      </c>
      <c r="H79" s="420">
        <v>778.45000000000027</v>
      </c>
      <c r="I79" s="420">
        <v>786.00000000000023</v>
      </c>
      <c r="J79" s="420">
        <v>792.50000000000023</v>
      </c>
      <c r="K79" s="419">
        <v>779.5</v>
      </c>
      <c r="L79" s="419">
        <v>765.45</v>
      </c>
      <c r="M79" s="419">
        <v>8.1769300000000005</v>
      </c>
    </row>
    <row r="80" spans="1:13" s="13" customFormat="1">
      <c r="A80" s="245">
        <v>70</v>
      </c>
      <c r="B80" s="421" t="s">
        <v>69</v>
      </c>
      <c r="C80" s="419">
        <v>65.95</v>
      </c>
      <c r="D80" s="420">
        <v>66.05</v>
      </c>
      <c r="E80" s="420">
        <v>65.55</v>
      </c>
      <c r="F80" s="420">
        <v>65.150000000000006</v>
      </c>
      <c r="G80" s="420">
        <v>64.650000000000006</v>
      </c>
      <c r="H80" s="420">
        <v>66.449999999999989</v>
      </c>
      <c r="I80" s="420">
        <v>66.949999999999989</v>
      </c>
      <c r="J80" s="420">
        <v>67.34999999999998</v>
      </c>
      <c r="K80" s="419">
        <v>66.55</v>
      </c>
      <c r="L80" s="419">
        <v>65.650000000000006</v>
      </c>
      <c r="M80" s="419">
        <v>322.39917000000003</v>
      </c>
    </row>
    <row r="81" spans="1:13" s="13" customFormat="1">
      <c r="A81" s="245">
        <v>71</v>
      </c>
      <c r="B81" s="421" t="s">
        <v>73</v>
      </c>
      <c r="C81" s="419">
        <v>459.7</v>
      </c>
      <c r="D81" s="420">
        <v>461.90000000000003</v>
      </c>
      <c r="E81" s="420">
        <v>456.30000000000007</v>
      </c>
      <c r="F81" s="420">
        <v>452.90000000000003</v>
      </c>
      <c r="G81" s="420">
        <v>447.30000000000007</v>
      </c>
      <c r="H81" s="420">
        <v>465.30000000000007</v>
      </c>
      <c r="I81" s="420">
        <v>470.90000000000009</v>
      </c>
      <c r="J81" s="420">
        <v>474.30000000000007</v>
      </c>
      <c r="K81" s="419">
        <v>467.5</v>
      </c>
      <c r="L81" s="419">
        <v>458.5</v>
      </c>
      <c r="M81" s="419">
        <v>55.950870000000002</v>
      </c>
    </row>
    <row r="82" spans="1:13" s="13" customFormat="1">
      <c r="A82" s="245">
        <v>72</v>
      </c>
      <c r="B82" s="421" t="s">
        <v>721</v>
      </c>
      <c r="C82" s="419">
        <v>13458.6</v>
      </c>
      <c r="D82" s="420">
        <v>13588.199999999999</v>
      </c>
      <c r="E82" s="420">
        <v>13276.399999999998</v>
      </c>
      <c r="F82" s="420">
        <v>13094.199999999999</v>
      </c>
      <c r="G82" s="420">
        <v>12782.399999999998</v>
      </c>
      <c r="H82" s="420">
        <v>13770.399999999998</v>
      </c>
      <c r="I82" s="420">
        <v>14082.199999999997</v>
      </c>
      <c r="J82" s="420">
        <v>14264.399999999998</v>
      </c>
      <c r="K82" s="419">
        <v>13900</v>
      </c>
      <c r="L82" s="419">
        <v>13406</v>
      </c>
      <c r="M82" s="419">
        <v>5.0130000000000001E-2</v>
      </c>
    </row>
    <row r="83" spans="1:13" s="13" customFormat="1">
      <c r="A83" s="245">
        <v>73</v>
      </c>
      <c r="B83" s="421" t="s">
        <v>68</v>
      </c>
      <c r="C83" s="419">
        <v>523.95000000000005</v>
      </c>
      <c r="D83" s="420">
        <v>525.25</v>
      </c>
      <c r="E83" s="420">
        <v>522</v>
      </c>
      <c r="F83" s="420">
        <v>520.04999999999995</v>
      </c>
      <c r="G83" s="420">
        <v>516.79999999999995</v>
      </c>
      <c r="H83" s="420">
        <v>527.20000000000005</v>
      </c>
      <c r="I83" s="420">
        <v>530.45000000000005</v>
      </c>
      <c r="J83" s="420">
        <v>532.40000000000009</v>
      </c>
      <c r="K83" s="419">
        <v>528.5</v>
      </c>
      <c r="L83" s="419">
        <v>523.29999999999995</v>
      </c>
      <c r="M83" s="419">
        <v>62.561279999999996</v>
      </c>
    </row>
    <row r="84" spans="1:13" s="13" customFormat="1">
      <c r="A84" s="245">
        <v>74</v>
      </c>
      <c r="B84" s="421" t="s">
        <v>70</v>
      </c>
      <c r="C84" s="419">
        <v>403.4</v>
      </c>
      <c r="D84" s="420">
        <v>405.16666666666669</v>
      </c>
      <c r="E84" s="420">
        <v>400.73333333333335</v>
      </c>
      <c r="F84" s="420">
        <v>398.06666666666666</v>
      </c>
      <c r="G84" s="420">
        <v>393.63333333333333</v>
      </c>
      <c r="H84" s="420">
        <v>407.83333333333337</v>
      </c>
      <c r="I84" s="420">
        <v>412.26666666666665</v>
      </c>
      <c r="J84" s="420">
        <v>414.93333333333339</v>
      </c>
      <c r="K84" s="419">
        <v>409.6</v>
      </c>
      <c r="L84" s="419">
        <v>402.5</v>
      </c>
      <c r="M84" s="419">
        <v>12.25126</v>
      </c>
    </row>
    <row r="85" spans="1:13" s="13" customFormat="1">
      <c r="A85" s="245">
        <v>75</v>
      </c>
      <c r="B85" s="421" t="s">
        <v>313</v>
      </c>
      <c r="C85" s="419">
        <v>1220.7</v>
      </c>
      <c r="D85" s="420">
        <v>1223.7333333333333</v>
      </c>
      <c r="E85" s="420">
        <v>1211.9666666666667</v>
      </c>
      <c r="F85" s="420">
        <v>1203.2333333333333</v>
      </c>
      <c r="G85" s="420">
        <v>1191.4666666666667</v>
      </c>
      <c r="H85" s="420">
        <v>1232.4666666666667</v>
      </c>
      <c r="I85" s="420">
        <v>1244.2333333333336</v>
      </c>
      <c r="J85" s="420">
        <v>1252.9666666666667</v>
      </c>
      <c r="K85" s="419">
        <v>1235.5</v>
      </c>
      <c r="L85" s="419">
        <v>1215</v>
      </c>
      <c r="M85" s="419">
        <v>0.74009999999999998</v>
      </c>
    </row>
    <row r="86" spans="1:13" s="13" customFormat="1">
      <c r="A86" s="245">
        <v>76</v>
      </c>
      <c r="B86" s="421" t="s">
        <v>314</v>
      </c>
      <c r="C86" s="419">
        <v>390.35</v>
      </c>
      <c r="D86" s="420">
        <v>392.91666666666669</v>
      </c>
      <c r="E86" s="420">
        <v>386.33333333333337</v>
      </c>
      <c r="F86" s="420">
        <v>382.31666666666666</v>
      </c>
      <c r="G86" s="420">
        <v>375.73333333333335</v>
      </c>
      <c r="H86" s="420">
        <v>396.93333333333339</v>
      </c>
      <c r="I86" s="420">
        <v>403.51666666666677</v>
      </c>
      <c r="J86" s="420">
        <v>407.53333333333342</v>
      </c>
      <c r="K86" s="419">
        <v>399.5</v>
      </c>
      <c r="L86" s="419">
        <v>388.9</v>
      </c>
      <c r="M86" s="419">
        <v>13.23776</v>
      </c>
    </row>
    <row r="87" spans="1:13" s="13" customFormat="1">
      <c r="A87" s="245">
        <v>77</v>
      </c>
      <c r="B87" s="421" t="s">
        <v>315</v>
      </c>
      <c r="C87" s="419">
        <v>114.35</v>
      </c>
      <c r="D87" s="420">
        <v>112.7</v>
      </c>
      <c r="E87" s="420">
        <v>110.2</v>
      </c>
      <c r="F87" s="420">
        <v>106.05</v>
      </c>
      <c r="G87" s="420">
        <v>103.55</v>
      </c>
      <c r="H87" s="420">
        <v>116.85000000000001</v>
      </c>
      <c r="I87" s="420">
        <v>119.35000000000001</v>
      </c>
      <c r="J87" s="420">
        <v>123.50000000000001</v>
      </c>
      <c r="K87" s="419">
        <v>115.2</v>
      </c>
      <c r="L87" s="419">
        <v>108.55</v>
      </c>
      <c r="M87" s="419">
        <v>10.48943</v>
      </c>
    </row>
    <row r="88" spans="1:13" s="13" customFormat="1">
      <c r="A88" s="245">
        <v>78</v>
      </c>
      <c r="B88" s="421" t="s">
        <v>316</v>
      </c>
      <c r="C88" s="419">
        <v>5906.45</v>
      </c>
      <c r="D88" s="420">
        <v>5915.4833333333336</v>
      </c>
      <c r="E88" s="420">
        <v>5855.9666666666672</v>
      </c>
      <c r="F88" s="420">
        <v>5805.4833333333336</v>
      </c>
      <c r="G88" s="420">
        <v>5745.9666666666672</v>
      </c>
      <c r="H88" s="420">
        <v>5965.9666666666672</v>
      </c>
      <c r="I88" s="420">
        <v>6025.4833333333336</v>
      </c>
      <c r="J88" s="420">
        <v>6075.9666666666672</v>
      </c>
      <c r="K88" s="419">
        <v>5975</v>
      </c>
      <c r="L88" s="419">
        <v>5865</v>
      </c>
      <c r="M88" s="419">
        <v>0.40093000000000001</v>
      </c>
    </row>
    <row r="89" spans="1:13" s="13" customFormat="1">
      <c r="A89" s="245">
        <v>79</v>
      </c>
      <c r="B89" s="421" t="s">
        <v>317</v>
      </c>
      <c r="C89" s="419">
        <v>872.55</v>
      </c>
      <c r="D89" s="420">
        <v>858.06666666666661</v>
      </c>
      <c r="E89" s="420">
        <v>839.48333333333323</v>
      </c>
      <c r="F89" s="420">
        <v>806.41666666666663</v>
      </c>
      <c r="G89" s="420">
        <v>787.83333333333326</v>
      </c>
      <c r="H89" s="420">
        <v>891.13333333333321</v>
      </c>
      <c r="I89" s="420">
        <v>909.7166666666667</v>
      </c>
      <c r="J89" s="420">
        <v>942.78333333333319</v>
      </c>
      <c r="K89" s="419">
        <v>876.65</v>
      </c>
      <c r="L89" s="419">
        <v>825</v>
      </c>
      <c r="M89" s="419">
        <v>5.4065099999999999</v>
      </c>
    </row>
    <row r="90" spans="1:13" s="13" customFormat="1">
      <c r="A90" s="245">
        <v>80</v>
      </c>
      <c r="B90" s="421" t="s">
        <v>230</v>
      </c>
      <c r="C90" s="419">
        <v>1317.5</v>
      </c>
      <c r="D90" s="420">
        <v>1318.3166666666668</v>
      </c>
      <c r="E90" s="420">
        <v>1301.8333333333337</v>
      </c>
      <c r="F90" s="420">
        <v>1286.166666666667</v>
      </c>
      <c r="G90" s="420">
        <v>1269.6833333333338</v>
      </c>
      <c r="H90" s="420">
        <v>1333.9833333333336</v>
      </c>
      <c r="I90" s="420">
        <v>1350.4666666666667</v>
      </c>
      <c r="J90" s="420">
        <v>1366.1333333333334</v>
      </c>
      <c r="K90" s="419">
        <v>1334.8</v>
      </c>
      <c r="L90" s="419">
        <v>1302.6500000000001</v>
      </c>
      <c r="M90" s="419">
        <v>1.0979000000000001</v>
      </c>
    </row>
    <row r="91" spans="1:13" s="13" customFormat="1">
      <c r="A91" s="245">
        <v>81</v>
      </c>
      <c r="B91" s="421" t="s">
        <v>71</v>
      </c>
      <c r="C91" s="419">
        <v>15716.35</v>
      </c>
      <c r="D91" s="420">
        <v>15757.066666666666</v>
      </c>
      <c r="E91" s="420">
        <v>15334.333333333332</v>
      </c>
      <c r="F91" s="420">
        <v>14952.316666666666</v>
      </c>
      <c r="G91" s="420">
        <v>14529.583333333332</v>
      </c>
      <c r="H91" s="420">
        <v>16139.083333333332</v>
      </c>
      <c r="I91" s="420">
        <v>16561.816666666666</v>
      </c>
      <c r="J91" s="420">
        <v>16943.833333333332</v>
      </c>
      <c r="K91" s="419">
        <v>16179.8</v>
      </c>
      <c r="L91" s="419">
        <v>15375.05</v>
      </c>
      <c r="M91" s="419">
        <v>1.4715400000000001</v>
      </c>
    </row>
    <row r="92" spans="1:13" s="13" customFormat="1">
      <c r="A92" s="245">
        <v>82</v>
      </c>
      <c r="B92" s="421" t="s">
        <v>318</v>
      </c>
      <c r="C92" s="419">
        <v>281.05</v>
      </c>
      <c r="D92" s="420">
        <v>282.01666666666665</v>
      </c>
      <c r="E92" s="420">
        <v>277.33333333333331</v>
      </c>
      <c r="F92" s="420">
        <v>273.61666666666667</v>
      </c>
      <c r="G92" s="420">
        <v>268.93333333333334</v>
      </c>
      <c r="H92" s="420">
        <v>285.73333333333329</v>
      </c>
      <c r="I92" s="420">
        <v>290.41666666666669</v>
      </c>
      <c r="J92" s="420">
        <v>294.13333333333327</v>
      </c>
      <c r="K92" s="419">
        <v>286.7</v>
      </c>
      <c r="L92" s="419">
        <v>278.3</v>
      </c>
      <c r="M92" s="419">
        <v>2.7177500000000001</v>
      </c>
    </row>
    <row r="93" spans="1:13" s="13" customFormat="1">
      <c r="A93" s="245">
        <v>83</v>
      </c>
      <c r="B93" s="421" t="s">
        <v>74</v>
      </c>
      <c r="C93" s="419">
        <v>3523.55</v>
      </c>
      <c r="D93" s="420">
        <v>3540.15</v>
      </c>
      <c r="E93" s="420">
        <v>3495.8</v>
      </c>
      <c r="F93" s="420">
        <v>3468.05</v>
      </c>
      <c r="G93" s="420">
        <v>3423.7000000000003</v>
      </c>
      <c r="H93" s="420">
        <v>3567.9</v>
      </c>
      <c r="I93" s="420">
        <v>3612.2499999999995</v>
      </c>
      <c r="J93" s="420">
        <v>3640</v>
      </c>
      <c r="K93" s="419">
        <v>3584.5</v>
      </c>
      <c r="L93" s="419">
        <v>3512.4</v>
      </c>
      <c r="M93" s="419">
        <v>5.1906100000000004</v>
      </c>
    </row>
    <row r="94" spans="1:13" s="13" customFormat="1">
      <c r="A94" s="245">
        <v>84</v>
      </c>
      <c r="B94" s="421" t="s">
        <v>895</v>
      </c>
      <c r="C94" s="419">
        <v>157.85</v>
      </c>
      <c r="D94" s="420">
        <v>158.98333333333332</v>
      </c>
      <c r="E94" s="420">
        <v>155.86666666666665</v>
      </c>
      <c r="F94" s="420">
        <v>153.88333333333333</v>
      </c>
      <c r="G94" s="420">
        <v>150.76666666666665</v>
      </c>
      <c r="H94" s="420">
        <v>160.96666666666664</v>
      </c>
      <c r="I94" s="420">
        <v>164.08333333333331</v>
      </c>
      <c r="J94" s="420">
        <v>166.06666666666663</v>
      </c>
      <c r="K94" s="419">
        <v>162.1</v>
      </c>
      <c r="L94" s="419">
        <v>157</v>
      </c>
      <c r="M94" s="419">
        <v>18.518750000000001</v>
      </c>
    </row>
    <row r="95" spans="1:13" s="13" customFormat="1">
      <c r="A95" s="245">
        <v>85</v>
      </c>
      <c r="B95" s="421" t="s">
        <v>319</v>
      </c>
      <c r="C95" s="419">
        <v>399.7</v>
      </c>
      <c r="D95" s="420">
        <v>407.95</v>
      </c>
      <c r="E95" s="420">
        <v>384.04999999999995</v>
      </c>
      <c r="F95" s="420">
        <v>368.4</v>
      </c>
      <c r="G95" s="420">
        <v>344.49999999999994</v>
      </c>
      <c r="H95" s="420">
        <v>423.59999999999997</v>
      </c>
      <c r="I95" s="420">
        <v>447.49999999999994</v>
      </c>
      <c r="J95" s="420">
        <v>463.15</v>
      </c>
      <c r="K95" s="419">
        <v>431.85</v>
      </c>
      <c r="L95" s="419">
        <v>392.3</v>
      </c>
      <c r="M95" s="419">
        <v>80.354489999999998</v>
      </c>
    </row>
    <row r="96" spans="1:13" s="13" customFormat="1">
      <c r="A96" s="245">
        <v>86</v>
      </c>
      <c r="B96" s="421" t="s">
        <v>80</v>
      </c>
      <c r="C96" s="419">
        <v>750.75</v>
      </c>
      <c r="D96" s="420">
        <v>756.2166666666667</v>
      </c>
      <c r="E96" s="420">
        <v>744.53333333333342</v>
      </c>
      <c r="F96" s="420">
        <v>738.31666666666672</v>
      </c>
      <c r="G96" s="420">
        <v>726.63333333333344</v>
      </c>
      <c r="H96" s="420">
        <v>762.43333333333339</v>
      </c>
      <c r="I96" s="420">
        <v>774.11666666666679</v>
      </c>
      <c r="J96" s="420">
        <v>780.33333333333337</v>
      </c>
      <c r="K96" s="419">
        <v>767.9</v>
      </c>
      <c r="L96" s="419">
        <v>750</v>
      </c>
      <c r="M96" s="419">
        <v>4.6946099999999999</v>
      </c>
    </row>
    <row r="97" spans="1:13" s="13" customFormat="1">
      <c r="A97" s="245">
        <v>87</v>
      </c>
      <c r="B97" s="421" t="s">
        <v>320</v>
      </c>
      <c r="C97" s="419">
        <v>2693.15</v>
      </c>
      <c r="D97" s="420">
        <v>2703.7166666666667</v>
      </c>
      <c r="E97" s="420">
        <v>2664.4333333333334</v>
      </c>
      <c r="F97" s="420">
        <v>2635.7166666666667</v>
      </c>
      <c r="G97" s="420">
        <v>2596.4333333333334</v>
      </c>
      <c r="H97" s="420">
        <v>2732.4333333333334</v>
      </c>
      <c r="I97" s="420">
        <v>2771.7166666666672</v>
      </c>
      <c r="J97" s="420">
        <v>2800.4333333333334</v>
      </c>
      <c r="K97" s="419">
        <v>2743</v>
      </c>
      <c r="L97" s="419">
        <v>2675</v>
      </c>
      <c r="M97" s="419">
        <v>0.16830999999999999</v>
      </c>
    </row>
    <row r="98" spans="1:13" s="13" customFormat="1">
      <c r="A98" s="245">
        <v>88</v>
      </c>
      <c r="B98" s="421" t="s">
        <v>761</v>
      </c>
      <c r="C98" s="419">
        <v>357.15</v>
      </c>
      <c r="D98" s="420">
        <v>356.7166666666667</v>
      </c>
      <c r="E98" s="420">
        <v>339.43333333333339</v>
      </c>
      <c r="F98" s="420">
        <v>321.7166666666667</v>
      </c>
      <c r="G98" s="420">
        <v>304.43333333333339</v>
      </c>
      <c r="H98" s="420">
        <v>374.43333333333339</v>
      </c>
      <c r="I98" s="420">
        <v>391.7166666666667</v>
      </c>
      <c r="J98" s="420">
        <v>409.43333333333339</v>
      </c>
      <c r="K98" s="419">
        <v>374</v>
      </c>
      <c r="L98" s="419">
        <v>339</v>
      </c>
      <c r="M98" s="419">
        <v>22.830770000000001</v>
      </c>
    </row>
    <row r="99" spans="1:13" s="13" customFormat="1">
      <c r="A99" s="245">
        <v>89</v>
      </c>
      <c r="B99" s="421" t="s">
        <v>75</v>
      </c>
      <c r="C99" s="419">
        <v>643.95000000000005</v>
      </c>
      <c r="D99" s="420">
        <v>642.85</v>
      </c>
      <c r="E99" s="420">
        <v>639.5</v>
      </c>
      <c r="F99" s="420">
        <v>635.04999999999995</v>
      </c>
      <c r="G99" s="420">
        <v>631.69999999999993</v>
      </c>
      <c r="H99" s="420">
        <v>647.30000000000007</v>
      </c>
      <c r="I99" s="420">
        <v>650.6500000000002</v>
      </c>
      <c r="J99" s="420">
        <v>655.10000000000014</v>
      </c>
      <c r="K99" s="419">
        <v>646.20000000000005</v>
      </c>
      <c r="L99" s="419">
        <v>638.4</v>
      </c>
      <c r="M99" s="419">
        <v>24.743839999999999</v>
      </c>
    </row>
    <row r="100" spans="1:13" s="13" customFormat="1">
      <c r="A100" s="245">
        <v>90</v>
      </c>
      <c r="B100" s="421" t="s">
        <v>321</v>
      </c>
      <c r="C100" s="419">
        <v>518.6</v>
      </c>
      <c r="D100" s="420">
        <v>519</v>
      </c>
      <c r="E100" s="420">
        <v>515.20000000000005</v>
      </c>
      <c r="F100" s="420">
        <v>511.80000000000007</v>
      </c>
      <c r="G100" s="420">
        <v>508.00000000000011</v>
      </c>
      <c r="H100" s="420">
        <v>522.4</v>
      </c>
      <c r="I100" s="420">
        <v>526.19999999999993</v>
      </c>
      <c r="J100" s="420">
        <v>529.59999999999991</v>
      </c>
      <c r="K100" s="419">
        <v>522.79999999999995</v>
      </c>
      <c r="L100" s="419">
        <v>515.6</v>
      </c>
      <c r="M100" s="419">
        <v>2.2263799999999998</v>
      </c>
    </row>
    <row r="101" spans="1:13">
      <c r="A101" s="245">
        <v>91</v>
      </c>
      <c r="B101" s="421" t="s">
        <v>76</v>
      </c>
      <c r="C101" s="419">
        <v>155.80000000000001</v>
      </c>
      <c r="D101" s="420">
        <v>155.25</v>
      </c>
      <c r="E101" s="420">
        <v>154</v>
      </c>
      <c r="F101" s="420">
        <v>152.19999999999999</v>
      </c>
      <c r="G101" s="420">
        <v>150.94999999999999</v>
      </c>
      <c r="H101" s="420">
        <v>157.05000000000001</v>
      </c>
      <c r="I101" s="420">
        <v>158.30000000000001</v>
      </c>
      <c r="J101" s="420">
        <v>160.10000000000002</v>
      </c>
      <c r="K101" s="419">
        <v>156.5</v>
      </c>
      <c r="L101" s="419">
        <v>153.44999999999999</v>
      </c>
      <c r="M101" s="419">
        <v>93.566820000000007</v>
      </c>
    </row>
    <row r="102" spans="1:13">
      <c r="A102" s="245">
        <v>92</v>
      </c>
      <c r="B102" s="421" t="s">
        <v>322</v>
      </c>
      <c r="C102" s="419">
        <v>686.3</v>
      </c>
      <c r="D102" s="420">
        <v>696.65</v>
      </c>
      <c r="E102" s="420">
        <v>670.9</v>
      </c>
      <c r="F102" s="420">
        <v>655.5</v>
      </c>
      <c r="G102" s="420">
        <v>629.75</v>
      </c>
      <c r="H102" s="420">
        <v>712.05</v>
      </c>
      <c r="I102" s="420">
        <v>737.8</v>
      </c>
      <c r="J102" s="420">
        <v>753.19999999999993</v>
      </c>
      <c r="K102" s="419">
        <v>722.4</v>
      </c>
      <c r="L102" s="419">
        <v>681.25</v>
      </c>
      <c r="M102" s="419">
        <v>11.48964</v>
      </c>
    </row>
    <row r="103" spans="1:13">
      <c r="A103" s="245">
        <v>93</v>
      </c>
      <c r="B103" s="421" t="s">
        <v>323</v>
      </c>
      <c r="C103" s="419">
        <v>521.85</v>
      </c>
      <c r="D103" s="420">
        <v>525.54999999999995</v>
      </c>
      <c r="E103" s="420">
        <v>515.59999999999991</v>
      </c>
      <c r="F103" s="420">
        <v>509.34999999999991</v>
      </c>
      <c r="G103" s="420">
        <v>499.39999999999986</v>
      </c>
      <c r="H103" s="420">
        <v>531.79999999999995</v>
      </c>
      <c r="I103" s="420">
        <v>541.75</v>
      </c>
      <c r="J103" s="420">
        <v>548</v>
      </c>
      <c r="K103" s="419">
        <v>535.5</v>
      </c>
      <c r="L103" s="419">
        <v>519.29999999999995</v>
      </c>
      <c r="M103" s="419">
        <v>1.9801899999999999</v>
      </c>
    </row>
    <row r="104" spans="1:13">
      <c r="A104" s="245">
        <v>94</v>
      </c>
      <c r="B104" s="421" t="s">
        <v>324</v>
      </c>
      <c r="C104" s="419">
        <v>636.29999999999995</v>
      </c>
      <c r="D104" s="420">
        <v>645.93333333333328</v>
      </c>
      <c r="E104" s="420">
        <v>623.86666666666656</v>
      </c>
      <c r="F104" s="420">
        <v>611.43333333333328</v>
      </c>
      <c r="G104" s="420">
        <v>589.36666666666656</v>
      </c>
      <c r="H104" s="420">
        <v>658.36666666666656</v>
      </c>
      <c r="I104" s="420">
        <v>680.43333333333339</v>
      </c>
      <c r="J104" s="420">
        <v>692.86666666666656</v>
      </c>
      <c r="K104" s="419">
        <v>668</v>
      </c>
      <c r="L104" s="419">
        <v>633.5</v>
      </c>
      <c r="M104" s="419">
        <v>3.5931000000000002</v>
      </c>
    </row>
    <row r="105" spans="1:13">
      <c r="A105" s="245">
        <v>95</v>
      </c>
      <c r="B105" s="421" t="s">
        <v>77</v>
      </c>
      <c r="C105" s="419">
        <v>146.6</v>
      </c>
      <c r="D105" s="420">
        <v>146.03333333333333</v>
      </c>
      <c r="E105" s="420">
        <v>143.81666666666666</v>
      </c>
      <c r="F105" s="420">
        <v>141.03333333333333</v>
      </c>
      <c r="G105" s="420">
        <v>138.81666666666666</v>
      </c>
      <c r="H105" s="420">
        <v>148.81666666666666</v>
      </c>
      <c r="I105" s="420">
        <v>151.0333333333333</v>
      </c>
      <c r="J105" s="420">
        <v>153.81666666666666</v>
      </c>
      <c r="K105" s="419">
        <v>148.25</v>
      </c>
      <c r="L105" s="419">
        <v>143.25</v>
      </c>
      <c r="M105" s="419">
        <v>15.82023</v>
      </c>
    </row>
    <row r="106" spans="1:13">
      <c r="A106" s="245">
        <v>96</v>
      </c>
      <c r="B106" s="421" t="s">
        <v>325</v>
      </c>
      <c r="C106" s="419">
        <v>1347.85</v>
      </c>
      <c r="D106" s="420">
        <v>1352.95</v>
      </c>
      <c r="E106" s="420">
        <v>1339.9</v>
      </c>
      <c r="F106" s="420">
        <v>1331.95</v>
      </c>
      <c r="G106" s="420">
        <v>1318.9</v>
      </c>
      <c r="H106" s="420">
        <v>1360.9</v>
      </c>
      <c r="I106" s="420">
        <v>1373.9499999999998</v>
      </c>
      <c r="J106" s="420">
        <v>1381.9</v>
      </c>
      <c r="K106" s="419">
        <v>1366</v>
      </c>
      <c r="L106" s="419">
        <v>1345</v>
      </c>
      <c r="M106" s="419">
        <v>0.82006999999999997</v>
      </c>
    </row>
    <row r="107" spans="1:13">
      <c r="A107" s="245">
        <v>97</v>
      </c>
      <c r="B107" s="421" t="s">
        <v>326</v>
      </c>
      <c r="C107" s="419">
        <v>27.25</v>
      </c>
      <c r="D107" s="420">
        <v>27.55</v>
      </c>
      <c r="E107" s="420">
        <v>26.700000000000003</v>
      </c>
      <c r="F107" s="420">
        <v>26.150000000000002</v>
      </c>
      <c r="G107" s="420">
        <v>25.300000000000004</v>
      </c>
      <c r="H107" s="420">
        <v>28.1</v>
      </c>
      <c r="I107" s="420">
        <v>28.950000000000003</v>
      </c>
      <c r="J107" s="420">
        <v>29.5</v>
      </c>
      <c r="K107" s="419">
        <v>28.4</v>
      </c>
      <c r="L107" s="419">
        <v>27</v>
      </c>
      <c r="M107" s="419">
        <v>172.51655</v>
      </c>
    </row>
    <row r="108" spans="1:13">
      <c r="A108" s="245">
        <v>98</v>
      </c>
      <c r="B108" s="421" t="s">
        <v>327</v>
      </c>
      <c r="C108" s="419">
        <v>1039.55</v>
      </c>
      <c r="D108" s="420">
        <v>1046.0166666666667</v>
      </c>
      <c r="E108" s="420">
        <v>1028.0333333333333</v>
      </c>
      <c r="F108" s="420">
        <v>1016.5166666666667</v>
      </c>
      <c r="G108" s="420">
        <v>998.5333333333333</v>
      </c>
      <c r="H108" s="420">
        <v>1057.5333333333333</v>
      </c>
      <c r="I108" s="420">
        <v>1075.5166666666664</v>
      </c>
      <c r="J108" s="420">
        <v>1087.0333333333333</v>
      </c>
      <c r="K108" s="419">
        <v>1064</v>
      </c>
      <c r="L108" s="419">
        <v>1034.5</v>
      </c>
      <c r="M108" s="419">
        <v>10.09324</v>
      </c>
    </row>
    <row r="109" spans="1:13">
      <c r="A109" s="245">
        <v>99</v>
      </c>
      <c r="B109" s="421" t="s">
        <v>328</v>
      </c>
      <c r="C109" s="419">
        <v>409.9</v>
      </c>
      <c r="D109" s="420">
        <v>408.25</v>
      </c>
      <c r="E109" s="420">
        <v>406</v>
      </c>
      <c r="F109" s="420">
        <v>402.1</v>
      </c>
      <c r="G109" s="420">
        <v>399.85</v>
      </c>
      <c r="H109" s="420">
        <v>412.15</v>
      </c>
      <c r="I109" s="420">
        <v>414.4</v>
      </c>
      <c r="J109" s="420">
        <v>418.29999999999995</v>
      </c>
      <c r="K109" s="419">
        <v>410.5</v>
      </c>
      <c r="L109" s="419">
        <v>404.35</v>
      </c>
      <c r="M109" s="419">
        <v>2.00814</v>
      </c>
    </row>
    <row r="110" spans="1:13">
      <c r="A110" s="245">
        <v>100</v>
      </c>
      <c r="B110" s="421" t="s">
        <v>79</v>
      </c>
      <c r="C110" s="419">
        <v>650.20000000000005</v>
      </c>
      <c r="D110" s="420">
        <v>642.7166666666667</v>
      </c>
      <c r="E110" s="420">
        <v>622.48333333333335</v>
      </c>
      <c r="F110" s="420">
        <v>594.76666666666665</v>
      </c>
      <c r="G110" s="420">
        <v>574.5333333333333</v>
      </c>
      <c r="H110" s="420">
        <v>670.43333333333339</v>
      </c>
      <c r="I110" s="420">
        <v>690.66666666666674</v>
      </c>
      <c r="J110" s="420">
        <v>718.38333333333344</v>
      </c>
      <c r="K110" s="419">
        <v>662.95</v>
      </c>
      <c r="L110" s="419">
        <v>615</v>
      </c>
      <c r="M110" s="419">
        <v>15.271369999999999</v>
      </c>
    </row>
    <row r="111" spans="1:13">
      <c r="A111" s="245">
        <v>101</v>
      </c>
      <c r="B111" s="421" t="s">
        <v>329</v>
      </c>
      <c r="C111" s="419">
        <v>4492.6000000000004</v>
      </c>
      <c r="D111" s="420">
        <v>4494.583333333333</v>
      </c>
      <c r="E111" s="420">
        <v>4479.1666666666661</v>
      </c>
      <c r="F111" s="420">
        <v>4465.7333333333327</v>
      </c>
      <c r="G111" s="420">
        <v>4450.3166666666657</v>
      </c>
      <c r="H111" s="420">
        <v>4508.0166666666664</v>
      </c>
      <c r="I111" s="420">
        <v>4523.4333333333325</v>
      </c>
      <c r="J111" s="420">
        <v>4536.8666666666668</v>
      </c>
      <c r="K111" s="419">
        <v>4510</v>
      </c>
      <c r="L111" s="419">
        <v>4481.1499999999996</v>
      </c>
      <c r="M111" s="419">
        <v>5.7849999999999999E-2</v>
      </c>
    </row>
    <row r="112" spans="1:13">
      <c r="A112" s="245">
        <v>102</v>
      </c>
      <c r="B112" s="421" t="s">
        <v>330</v>
      </c>
      <c r="C112" s="419">
        <v>189.9</v>
      </c>
      <c r="D112" s="420">
        <v>188.81666666666669</v>
      </c>
      <c r="E112" s="420">
        <v>180.23333333333338</v>
      </c>
      <c r="F112" s="420">
        <v>170.56666666666669</v>
      </c>
      <c r="G112" s="420">
        <v>161.98333333333338</v>
      </c>
      <c r="H112" s="420">
        <v>198.48333333333338</v>
      </c>
      <c r="I112" s="420">
        <v>207.06666666666669</v>
      </c>
      <c r="J112" s="420">
        <v>216.73333333333338</v>
      </c>
      <c r="K112" s="419">
        <v>197.4</v>
      </c>
      <c r="L112" s="419">
        <v>179.15</v>
      </c>
      <c r="M112" s="419">
        <v>27.14667</v>
      </c>
    </row>
    <row r="113" spans="1:13">
      <c r="A113" s="245">
        <v>103</v>
      </c>
      <c r="B113" s="421" t="s">
        <v>331</v>
      </c>
      <c r="C113" s="419">
        <v>295.95</v>
      </c>
      <c r="D113" s="420">
        <v>297</v>
      </c>
      <c r="E113" s="420">
        <v>294.25</v>
      </c>
      <c r="F113" s="420">
        <v>292.55</v>
      </c>
      <c r="G113" s="420">
        <v>289.8</v>
      </c>
      <c r="H113" s="420">
        <v>298.7</v>
      </c>
      <c r="I113" s="420">
        <v>301.45</v>
      </c>
      <c r="J113" s="420">
        <v>303.14999999999998</v>
      </c>
      <c r="K113" s="419">
        <v>299.75</v>
      </c>
      <c r="L113" s="419">
        <v>295.3</v>
      </c>
      <c r="M113" s="419">
        <v>6.8852500000000001</v>
      </c>
    </row>
    <row r="114" spans="1:13">
      <c r="A114" s="245">
        <v>104</v>
      </c>
      <c r="B114" s="421" t="s">
        <v>332</v>
      </c>
      <c r="C114" s="419">
        <v>647.70000000000005</v>
      </c>
      <c r="D114" s="420">
        <v>647.48333333333335</v>
      </c>
      <c r="E114" s="420">
        <v>632.91666666666674</v>
      </c>
      <c r="F114" s="420">
        <v>618.13333333333344</v>
      </c>
      <c r="G114" s="420">
        <v>603.56666666666683</v>
      </c>
      <c r="H114" s="420">
        <v>662.26666666666665</v>
      </c>
      <c r="I114" s="420">
        <v>676.83333333333326</v>
      </c>
      <c r="J114" s="420">
        <v>691.61666666666656</v>
      </c>
      <c r="K114" s="419">
        <v>662.05</v>
      </c>
      <c r="L114" s="419">
        <v>632.70000000000005</v>
      </c>
      <c r="M114" s="419">
        <v>0.53</v>
      </c>
    </row>
    <row r="115" spans="1:13">
      <c r="A115" s="245">
        <v>105</v>
      </c>
      <c r="B115" s="421" t="s">
        <v>81</v>
      </c>
      <c r="C115" s="419">
        <v>519</v>
      </c>
      <c r="D115" s="420">
        <v>515.73333333333335</v>
      </c>
      <c r="E115" s="420">
        <v>511.4666666666667</v>
      </c>
      <c r="F115" s="420">
        <v>503.93333333333334</v>
      </c>
      <c r="G115" s="420">
        <v>499.66666666666669</v>
      </c>
      <c r="H115" s="420">
        <v>523.26666666666665</v>
      </c>
      <c r="I115" s="420">
        <v>527.5333333333333</v>
      </c>
      <c r="J115" s="420">
        <v>535.06666666666672</v>
      </c>
      <c r="K115" s="419">
        <v>520</v>
      </c>
      <c r="L115" s="419">
        <v>508.2</v>
      </c>
      <c r="M115" s="419">
        <v>21.957529999999998</v>
      </c>
    </row>
    <row r="116" spans="1:13">
      <c r="A116" s="245">
        <v>106</v>
      </c>
      <c r="B116" s="421" t="s">
        <v>82</v>
      </c>
      <c r="C116" s="419">
        <v>974.7</v>
      </c>
      <c r="D116" s="420">
        <v>977.2166666666667</v>
      </c>
      <c r="E116" s="420">
        <v>970.58333333333337</v>
      </c>
      <c r="F116" s="420">
        <v>966.4666666666667</v>
      </c>
      <c r="G116" s="420">
        <v>959.83333333333337</v>
      </c>
      <c r="H116" s="420">
        <v>981.33333333333337</v>
      </c>
      <c r="I116" s="420">
        <v>987.96666666666658</v>
      </c>
      <c r="J116" s="420">
        <v>992.08333333333337</v>
      </c>
      <c r="K116" s="419">
        <v>983.85</v>
      </c>
      <c r="L116" s="419">
        <v>973.1</v>
      </c>
      <c r="M116" s="419">
        <v>12.86458</v>
      </c>
    </row>
    <row r="117" spans="1:13">
      <c r="A117" s="245">
        <v>107</v>
      </c>
      <c r="B117" s="421" t="s">
        <v>231</v>
      </c>
      <c r="C117" s="419">
        <v>164.85</v>
      </c>
      <c r="D117" s="420">
        <v>165.31666666666666</v>
      </c>
      <c r="E117" s="420">
        <v>163.78333333333333</v>
      </c>
      <c r="F117" s="420">
        <v>162.71666666666667</v>
      </c>
      <c r="G117" s="420">
        <v>161.18333333333334</v>
      </c>
      <c r="H117" s="420">
        <v>166.38333333333333</v>
      </c>
      <c r="I117" s="420">
        <v>167.91666666666663</v>
      </c>
      <c r="J117" s="420">
        <v>168.98333333333332</v>
      </c>
      <c r="K117" s="419">
        <v>166.85</v>
      </c>
      <c r="L117" s="419">
        <v>164.25</v>
      </c>
      <c r="M117" s="419">
        <v>12.490270000000001</v>
      </c>
    </row>
    <row r="118" spans="1:13">
      <c r="A118" s="245">
        <v>108</v>
      </c>
      <c r="B118" s="421" t="s">
        <v>83</v>
      </c>
      <c r="C118" s="419">
        <v>149.9</v>
      </c>
      <c r="D118" s="420">
        <v>149.33333333333334</v>
      </c>
      <c r="E118" s="420">
        <v>148.16666666666669</v>
      </c>
      <c r="F118" s="420">
        <v>146.43333333333334</v>
      </c>
      <c r="G118" s="420">
        <v>145.26666666666668</v>
      </c>
      <c r="H118" s="420">
        <v>151.06666666666669</v>
      </c>
      <c r="I118" s="420">
        <v>152.23333333333338</v>
      </c>
      <c r="J118" s="420">
        <v>153.9666666666667</v>
      </c>
      <c r="K118" s="419">
        <v>150.5</v>
      </c>
      <c r="L118" s="419">
        <v>147.6</v>
      </c>
      <c r="M118" s="419">
        <v>104.01054000000001</v>
      </c>
    </row>
    <row r="119" spans="1:13">
      <c r="A119" s="245">
        <v>109</v>
      </c>
      <c r="B119" s="421" t="s">
        <v>333</v>
      </c>
      <c r="C119" s="419">
        <v>396.7</v>
      </c>
      <c r="D119" s="420">
        <v>397.5</v>
      </c>
      <c r="E119" s="420">
        <v>392.5</v>
      </c>
      <c r="F119" s="420">
        <v>388.3</v>
      </c>
      <c r="G119" s="420">
        <v>383.3</v>
      </c>
      <c r="H119" s="420">
        <v>401.7</v>
      </c>
      <c r="I119" s="420">
        <v>406.7</v>
      </c>
      <c r="J119" s="420">
        <v>410.9</v>
      </c>
      <c r="K119" s="419">
        <v>402.5</v>
      </c>
      <c r="L119" s="419">
        <v>393.3</v>
      </c>
      <c r="M119" s="419">
        <v>4.1417000000000002</v>
      </c>
    </row>
    <row r="120" spans="1:13">
      <c r="A120" s="245">
        <v>110</v>
      </c>
      <c r="B120" s="421" t="s">
        <v>798</v>
      </c>
      <c r="C120" s="419">
        <v>4219.2</v>
      </c>
      <c r="D120" s="420">
        <v>4226.083333333333</v>
      </c>
      <c r="E120" s="420">
        <v>4173.1666666666661</v>
      </c>
      <c r="F120" s="420">
        <v>4127.1333333333332</v>
      </c>
      <c r="G120" s="420">
        <v>4074.2166666666662</v>
      </c>
      <c r="H120" s="420">
        <v>4272.1166666666659</v>
      </c>
      <c r="I120" s="420">
        <v>4325.0333333333319</v>
      </c>
      <c r="J120" s="420">
        <v>4371.0666666666657</v>
      </c>
      <c r="K120" s="419">
        <v>4279</v>
      </c>
      <c r="L120" s="419">
        <v>4180.05</v>
      </c>
      <c r="M120" s="419">
        <v>4.1448200000000002</v>
      </c>
    </row>
    <row r="121" spans="1:13">
      <c r="A121" s="245">
        <v>111</v>
      </c>
      <c r="B121" s="421" t="s">
        <v>84</v>
      </c>
      <c r="C121" s="419">
        <v>1685.95</v>
      </c>
      <c r="D121" s="420">
        <v>1690.1499999999999</v>
      </c>
      <c r="E121" s="420">
        <v>1679.2999999999997</v>
      </c>
      <c r="F121" s="420">
        <v>1672.6499999999999</v>
      </c>
      <c r="G121" s="420">
        <v>1661.7999999999997</v>
      </c>
      <c r="H121" s="420">
        <v>1696.7999999999997</v>
      </c>
      <c r="I121" s="420">
        <v>1707.6499999999996</v>
      </c>
      <c r="J121" s="420">
        <v>1714.2999999999997</v>
      </c>
      <c r="K121" s="419">
        <v>1701</v>
      </c>
      <c r="L121" s="419">
        <v>1683.5</v>
      </c>
      <c r="M121" s="419">
        <v>2.8771</v>
      </c>
    </row>
    <row r="122" spans="1:13">
      <c r="A122" s="245">
        <v>112</v>
      </c>
      <c r="B122" s="421" t="s">
        <v>896</v>
      </c>
      <c r="C122" s="419">
        <v>2839.35</v>
      </c>
      <c r="D122" s="420">
        <v>2873.5666666666671</v>
      </c>
      <c r="E122" s="420">
        <v>2787.1333333333341</v>
      </c>
      <c r="F122" s="420">
        <v>2734.916666666667</v>
      </c>
      <c r="G122" s="420">
        <v>2648.483333333334</v>
      </c>
      <c r="H122" s="420">
        <v>2925.7833333333342</v>
      </c>
      <c r="I122" s="420">
        <v>3012.2166666666676</v>
      </c>
      <c r="J122" s="420">
        <v>3064.4333333333343</v>
      </c>
      <c r="K122" s="419">
        <v>2960</v>
      </c>
      <c r="L122" s="419">
        <v>2821.35</v>
      </c>
      <c r="M122" s="419">
        <v>1.7430600000000001</v>
      </c>
    </row>
    <row r="123" spans="1:13">
      <c r="A123" s="245">
        <v>113</v>
      </c>
      <c r="B123" s="421" t="s">
        <v>85</v>
      </c>
      <c r="C123" s="419">
        <v>694.2</v>
      </c>
      <c r="D123" s="420">
        <v>689.11666666666667</v>
      </c>
      <c r="E123" s="420">
        <v>681.58333333333337</v>
      </c>
      <c r="F123" s="420">
        <v>668.9666666666667</v>
      </c>
      <c r="G123" s="420">
        <v>661.43333333333339</v>
      </c>
      <c r="H123" s="420">
        <v>701.73333333333335</v>
      </c>
      <c r="I123" s="420">
        <v>709.26666666666665</v>
      </c>
      <c r="J123" s="420">
        <v>721.88333333333333</v>
      </c>
      <c r="K123" s="419">
        <v>696.65</v>
      </c>
      <c r="L123" s="419">
        <v>676.5</v>
      </c>
      <c r="M123" s="419">
        <v>11.97123</v>
      </c>
    </row>
    <row r="124" spans="1:13">
      <c r="A124" s="245">
        <v>114</v>
      </c>
      <c r="B124" s="421" t="s">
        <v>232</v>
      </c>
      <c r="C124" s="419">
        <v>906.5</v>
      </c>
      <c r="D124" s="420">
        <v>907.05000000000007</v>
      </c>
      <c r="E124" s="420">
        <v>900.45000000000016</v>
      </c>
      <c r="F124" s="420">
        <v>894.40000000000009</v>
      </c>
      <c r="G124" s="420">
        <v>887.80000000000018</v>
      </c>
      <c r="H124" s="420">
        <v>913.10000000000014</v>
      </c>
      <c r="I124" s="420">
        <v>919.7</v>
      </c>
      <c r="J124" s="420">
        <v>925.75000000000011</v>
      </c>
      <c r="K124" s="419">
        <v>913.65</v>
      </c>
      <c r="L124" s="419">
        <v>901</v>
      </c>
      <c r="M124" s="419">
        <v>2.4914100000000001</v>
      </c>
    </row>
    <row r="125" spans="1:13">
      <c r="A125" s="245">
        <v>115</v>
      </c>
      <c r="B125" s="421" t="s">
        <v>334</v>
      </c>
      <c r="C125" s="419">
        <v>721.95</v>
      </c>
      <c r="D125" s="420">
        <v>723.9</v>
      </c>
      <c r="E125" s="420">
        <v>714.4</v>
      </c>
      <c r="F125" s="420">
        <v>706.85</v>
      </c>
      <c r="G125" s="420">
        <v>697.35</v>
      </c>
      <c r="H125" s="420">
        <v>731.44999999999993</v>
      </c>
      <c r="I125" s="420">
        <v>740.94999999999993</v>
      </c>
      <c r="J125" s="420">
        <v>748.49999999999989</v>
      </c>
      <c r="K125" s="419">
        <v>733.4</v>
      </c>
      <c r="L125" s="419">
        <v>716.35</v>
      </c>
      <c r="M125" s="419">
        <v>2.0184799999999998</v>
      </c>
    </row>
    <row r="126" spans="1:13">
      <c r="A126" s="245">
        <v>116</v>
      </c>
      <c r="B126" s="421" t="s">
        <v>233</v>
      </c>
      <c r="C126" s="419">
        <v>450.2</v>
      </c>
      <c r="D126" s="420">
        <v>454.81666666666661</v>
      </c>
      <c r="E126" s="420">
        <v>442.28333333333319</v>
      </c>
      <c r="F126" s="420">
        <v>434.36666666666656</v>
      </c>
      <c r="G126" s="420">
        <v>421.83333333333314</v>
      </c>
      <c r="H126" s="420">
        <v>462.73333333333323</v>
      </c>
      <c r="I126" s="420">
        <v>475.26666666666665</v>
      </c>
      <c r="J126" s="420">
        <v>483.18333333333328</v>
      </c>
      <c r="K126" s="419">
        <v>467.35</v>
      </c>
      <c r="L126" s="419">
        <v>446.9</v>
      </c>
      <c r="M126" s="419">
        <v>30.610790000000001</v>
      </c>
    </row>
    <row r="127" spans="1:13">
      <c r="A127" s="245">
        <v>117</v>
      </c>
      <c r="B127" s="421" t="s">
        <v>86</v>
      </c>
      <c r="C127" s="419">
        <v>880.6</v>
      </c>
      <c r="D127" s="420">
        <v>883.93333333333339</v>
      </c>
      <c r="E127" s="420">
        <v>872.36666666666679</v>
      </c>
      <c r="F127" s="420">
        <v>864.13333333333344</v>
      </c>
      <c r="G127" s="420">
        <v>852.56666666666683</v>
      </c>
      <c r="H127" s="420">
        <v>892.16666666666674</v>
      </c>
      <c r="I127" s="420">
        <v>903.73333333333335</v>
      </c>
      <c r="J127" s="420">
        <v>911.9666666666667</v>
      </c>
      <c r="K127" s="419">
        <v>895.5</v>
      </c>
      <c r="L127" s="419">
        <v>875.7</v>
      </c>
      <c r="M127" s="419">
        <v>7.3239599999999996</v>
      </c>
    </row>
    <row r="128" spans="1:13">
      <c r="A128" s="245">
        <v>118</v>
      </c>
      <c r="B128" s="421" t="s">
        <v>335</v>
      </c>
      <c r="C128" s="419">
        <v>849.85</v>
      </c>
      <c r="D128" s="420">
        <v>859.91666666666663</v>
      </c>
      <c r="E128" s="420">
        <v>834.93333333333328</v>
      </c>
      <c r="F128" s="420">
        <v>820.01666666666665</v>
      </c>
      <c r="G128" s="420">
        <v>795.0333333333333</v>
      </c>
      <c r="H128" s="420">
        <v>874.83333333333326</v>
      </c>
      <c r="I128" s="420">
        <v>899.81666666666661</v>
      </c>
      <c r="J128" s="420">
        <v>914.73333333333323</v>
      </c>
      <c r="K128" s="419">
        <v>884.9</v>
      </c>
      <c r="L128" s="419">
        <v>845</v>
      </c>
      <c r="M128" s="419">
        <v>1.7261</v>
      </c>
    </row>
    <row r="129" spans="1:13">
      <c r="A129" s="245">
        <v>119</v>
      </c>
      <c r="B129" s="421" t="s">
        <v>337</v>
      </c>
      <c r="C129" s="419">
        <v>104.8</v>
      </c>
      <c r="D129" s="420">
        <v>104.98333333333333</v>
      </c>
      <c r="E129" s="420">
        <v>104.01666666666667</v>
      </c>
      <c r="F129" s="420">
        <v>103.23333333333333</v>
      </c>
      <c r="G129" s="420">
        <v>102.26666666666667</v>
      </c>
      <c r="H129" s="420">
        <v>105.76666666666667</v>
      </c>
      <c r="I129" s="420">
        <v>106.73333333333333</v>
      </c>
      <c r="J129" s="420">
        <v>107.51666666666667</v>
      </c>
      <c r="K129" s="419">
        <v>105.95</v>
      </c>
      <c r="L129" s="419">
        <v>104.2</v>
      </c>
      <c r="M129" s="419">
        <v>12.788690000000001</v>
      </c>
    </row>
    <row r="130" spans="1:13">
      <c r="A130" s="245">
        <v>120</v>
      </c>
      <c r="B130" s="421" t="s">
        <v>338</v>
      </c>
      <c r="C130" s="419">
        <v>910.6</v>
      </c>
      <c r="D130" s="420">
        <v>920.91666666666663</v>
      </c>
      <c r="E130" s="420">
        <v>877.83333333333326</v>
      </c>
      <c r="F130" s="420">
        <v>845.06666666666661</v>
      </c>
      <c r="G130" s="420">
        <v>801.98333333333323</v>
      </c>
      <c r="H130" s="420">
        <v>953.68333333333328</v>
      </c>
      <c r="I130" s="420">
        <v>996.76666666666654</v>
      </c>
      <c r="J130" s="420">
        <v>1029.5333333333333</v>
      </c>
      <c r="K130" s="419">
        <v>964</v>
      </c>
      <c r="L130" s="419">
        <v>888.15</v>
      </c>
      <c r="M130" s="419">
        <v>8.2294800000000006</v>
      </c>
    </row>
    <row r="131" spans="1:13">
      <c r="A131" s="245">
        <v>121</v>
      </c>
      <c r="B131" s="421" t="s">
        <v>92</v>
      </c>
      <c r="C131" s="419">
        <v>293.7</v>
      </c>
      <c r="D131" s="420">
        <v>290.90000000000003</v>
      </c>
      <c r="E131" s="420">
        <v>287.30000000000007</v>
      </c>
      <c r="F131" s="420">
        <v>280.90000000000003</v>
      </c>
      <c r="G131" s="420">
        <v>277.30000000000007</v>
      </c>
      <c r="H131" s="420">
        <v>297.30000000000007</v>
      </c>
      <c r="I131" s="420">
        <v>300.90000000000009</v>
      </c>
      <c r="J131" s="420">
        <v>307.30000000000007</v>
      </c>
      <c r="K131" s="419">
        <v>294.5</v>
      </c>
      <c r="L131" s="419">
        <v>284.5</v>
      </c>
      <c r="M131" s="419">
        <v>71.896259999999998</v>
      </c>
    </row>
    <row r="132" spans="1:13">
      <c r="A132" s="245">
        <v>122</v>
      </c>
      <c r="B132" s="421" t="s">
        <v>87</v>
      </c>
      <c r="C132" s="419">
        <v>587.70000000000005</v>
      </c>
      <c r="D132" s="420">
        <v>589.2833333333333</v>
      </c>
      <c r="E132" s="420">
        <v>584.91666666666663</v>
      </c>
      <c r="F132" s="420">
        <v>582.13333333333333</v>
      </c>
      <c r="G132" s="420">
        <v>577.76666666666665</v>
      </c>
      <c r="H132" s="420">
        <v>592.06666666666661</v>
      </c>
      <c r="I132" s="420">
        <v>596.43333333333339</v>
      </c>
      <c r="J132" s="420">
        <v>599.21666666666658</v>
      </c>
      <c r="K132" s="419">
        <v>593.65</v>
      </c>
      <c r="L132" s="419">
        <v>586.5</v>
      </c>
      <c r="M132" s="419">
        <v>11.961980000000001</v>
      </c>
    </row>
    <row r="133" spans="1:13">
      <c r="A133" s="245">
        <v>123</v>
      </c>
      <c r="B133" s="421" t="s">
        <v>234</v>
      </c>
      <c r="C133" s="419">
        <v>1969.55</v>
      </c>
      <c r="D133" s="420">
        <v>1951.5333333333335</v>
      </c>
      <c r="E133" s="420">
        <v>1923.0666666666671</v>
      </c>
      <c r="F133" s="420">
        <v>1876.5833333333335</v>
      </c>
      <c r="G133" s="420">
        <v>1848.116666666667</v>
      </c>
      <c r="H133" s="420">
        <v>1998.0166666666671</v>
      </c>
      <c r="I133" s="420">
        <v>2026.4833333333338</v>
      </c>
      <c r="J133" s="420">
        <v>2072.9666666666672</v>
      </c>
      <c r="K133" s="419">
        <v>1980</v>
      </c>
      <c r="L133" s="419">
        <v>1905.05</v>
      </c>
      <c r="M133" s="419">
        <v>2.0240100000000001</v>
      </c>
    </row>
    <row r="134" spans="1:13">
      <c r="A134" s="245">
        <v>124</v>
      </c>
      <c r="B134" s="421" t="s">
        <v>339</v>
      </c>
      <c r="C134" s="419">
        <v>1926.4</v>
      </c>
      <c r="D134" s="420">
        <v>1924.5833333333333</v>
      </c>
      <c r="E134" s="420">
        <v>1904.2166666666665</v>
      </c>
      <c r="F134" s="420">
        <v>1882.0333333333333</v>
      </c>
      <c r="G134" s="420">
        <v>1861.6666666666665</v>
      </c>
      <c r="H134" s="420">
        <v>1946.7666666666664</v>
      </c>
      <c r="I134" s="420">
        <v>1967.1333333333332</v>
      </c>
      <c r="J134" s="420">
        <v>1989.3166666666664</v>
      </c>
      <c r="K134" s="419">
        <v>1944.95</v>
      </c>
      <c r="L134" s="419">
        <v>1902.4</v>
      </c>
      <c r="M134" s="419">
        <v>14.43361</v>
      </c>
    </row>
    <row r="135" spans="1:13">
      <c r="A135" s="245">
        <v>125</v>
      </c>
      <c r="B135" s="421" t="s">
        <v>340</v>
      </c>
      <c r="C135" s="419">
        <v>195.15</v>
      </c>
      <c r="D135" s="420">
        <v>192.66666666666666</v>
      </c>
      <c r="E135" s="420">
        <v>187.88333333333333</v>
      </c>
      <c r="F135" s="420">
        <v>180.61666666666667</v>
      </c>
      <c r="G135" s="420">
        <v>175.83333333333334</v>
      </c>
      <c r="H135" s="420">
        <v>199.93333333333331</v>
      </c>
      <c r="I135" s="420">
        <v>204.71666666666667</v>
      </c>
      <c r="J135" s="420">
        <v>211.98333333333329</v>
      </c>
      <c r="K135" s="419">
        <v>197.45</v>
      </c>
      <c r="L135" s="419">
        <v>185.4</v>
      </c>
      <c r="M135" s="419">
        <v>91.549220000000005</v>
      </c>
    </row>
    <row r="136" spans="1:13">
      <c r="A136" s="245">
        <v>126</v>
      </c>
      <c r="B136" s="421" t="s">
        <v>806</v>
      </c>
      <c r="C136" s="419">
        <v>177.6</v>
      </c>
      <c r="D136" s="420">
        <v>177.63333333333333</v>
      </c>
      <c r="E136" s="420">
        <v>174.86666666666665</v>
      </c>
      <c r="F136" s="420">
        <v>172.13333333333333</v>
      </c>
      <c r="G136" s="420">
        <v>169.36666666666665</v>
      </c>
      <c r="H136" s="420">
        <v>180.36666666666665</v>
      </c>
      <c r="I136" s="420">
        <v>183.1333333333333</v>
      </c>
      <c r="J136" s="420">
        <v>185.86666666666665</v>
      </c>
      <c r="K136" s="419">
        <v>180.4</v>
      </c>
      <c r="L136" s="419">
        <v>174.9</v>
      </c>
      <c r="M136" s="419">
        <v>7.60595</v>
      </c>
    </row>
    <row r="137" spans="1:13">
      <c r="A137" s="245">
        <v>127</v>
      </c>
      <c r="B137" s="421" t="s">
        <v>722</v>
      </c>
      <c r="C137" s="419">
        <v>1013.85</v>
      </c>
      <c r="D137" s="420">
        <v>1009.9499999999999</v>
      </c>
      <c r="E137" s="420">
        <v>986.89999999999986</v>
      </c>
      <c r="F137" s="420">
        <v>959.94999999999993</v>
      </c>
      <c r="G137" s="420">
        <v>936.89999999999986</v>
      </c>
      <c r="H137" s="420">
        <v>1036.8999999999999</v>
      </c>
      <c r="I137" s="420">
        <v>1059.9499999999998</v>
      </c>
      <c r="J137" s="420">
        <v>1086.8999999999999</v>
      </c>
      <c r="K137" s="419">
        <v>1033</v>
      </c>
      <c r="L137" s="419">
        <v>983</v>
      </c>
      <c r="M137" s="419">
        <v>3.0285600000000001</v>
      </c>
    </row>
    <row r="138" spans="1:13">
      <c r="A138" s="245">
        <v>128</v>
      </c>
      <c r="B138" s="421" t="s">
        <v>342</v>
      </c>
      <c r="C138" s="419">
        <v>584.1</v>
      </c>
      <c r="D138" s="420">
        <v>587.28333333333342</v>
      </c>
      <c r="E138" s="420">
        <v>560.86666666666679</v>
      </c>
      <c r="F138" s="420">
        <v>537.63333333333333</v>
      </c>
      <c r="G138" s="420">
        <v>511.2166666666667</v>
      </c>
      <c r="H138" s="420">
        <v>610.51666666666688</v>
      </c>
      <c r="I138" s="420">
        <v>636.93333333333362</v>
      </c>
      <c r="J138" s="420">
        <v>660.16666666666697</v>
      </c>
      <c r="K138" s="419">
        <v>613.70000000000005</v>
      </c>
      <c r="L138" s="419">
        <v>564.04999999999995</v>
      </c>
      <c r="M138" s="419">
        <v>22.393219999999999</v>
      </c>
    </row>
    <row r="139" spans="1:13">
      <c r="A139" s="245">
        <v>129</v>
      </c>
      <c r="B139" s="421" t="s">
        <v>89</v>
      </c>
      <c r="C139" s="419">
        <v>14</v>
      </c>
      <c r="D139" s="420">
        <v>13.949999999999998</v>
      </c>
      <c r="E139" s="420">
        <v>13.499999999999995</v>
      </c>
      <c r="F139" s="420">
        <v>12.999999999999996</v>
      </c>
      <c r="G139" s="420">
        <v>12.549999999999994</v>
      </c>
      <c r="H139" s="420">
        <v>14.449999999999996</v>
      </c>
      <c r="I139" s="420">
        <v>14.899999999999999</v>
      </c>
      <c r="J139" s="420">
        <v>15.399999999999997</v>
      </c>
      <c r="K139" s="419">
        <v>14.4</v>
      </c>
      <c r="L139" s="419">
        <v>13.45</v>
      </c>
      <c r="M139" s="419">
        <v>161.69883999999999</v>
      </c>
    </row>
    <row r="140" spans="1:13">
      <c r="A140" s="245">
        <v>130</v>
      </c>
      <c r="B140" s="421" t="s">
        <v>343</v>
      </c>
      <c r="C140" s="419">
        <v>209.5</v>
      </c>
      <c r="D140" s="420">
        <v>211.15</v>
      </c>
      <c r="E140" s="420">
        <v>206.75</v>
      </c>
      <c r="F140" s="420">
        <v>204</v>
      </c>
      <c r="G140" s="420">
        <v>199.6</v>
      </c>
      <c r="H140" s="420">
        <v>213.9</v>
      </c>
      <c r="I140" s="420">
        <v>218.30000000000004</v>
      </c>
      <c r="J140" s="420">
        <v>221.05</v>
      </c>
      <c r="K140" s="419">
        <v>215.55</v>
      </c>
      <c r="L140" s="419">
        <v>208.4</v>
      </c>
      <c r="M140" s="419">
        <v>3.8316400000000002</v>
      </c>
    </row>
    <row r="141" spans="1:13">
      <c r="A141" s="245">
        <v>131</v>
      </c>
      <c r="B141" s="421" t="s">
        <v>90</v>
      </c>
      <c r="C141" s="419">
        <v>4559.95</v>
      </c>
      <c r="D141" s="420">
        <v>4553.416666666667</v>
      </c>
      <c r="E141" s="420">
        <v>4523.7833333333338</v>
      </c>
      <c r="F141" s="420">
        <v>4487.6166666666668</v>
      </c>
      <c r="G141" s="420">
        <v>4457.9833333333336</v>
      </c>
      <c r="H141" s="420">
        <v>4589.5833333333339</v>
      </c>
      <c r="I141" s="420">
        <v>4619.2166666666672</v>
      </c>
      <c r="J141" s="420">
        <v>4655.3833333333341</v>
      </c>
      <c r="K141" s="419">
        <v>4583.05</v>
      </c>
      <c r="L141" s="419">
        <v>4517.25</v>
      </c>
      <c r="M141" s="419">
        <v>4.1934300000000002</v>
      </c>
    </row>
    <row r="142" spans="1:13">
      <c r="A142" s="245">
        <v>132</v>
      </c>
      <c r="B142" s="421" t="s">
        <v>344</v>
      </c>
      <c r="C142" s="419">
        <v>4609.45</v>
      </c>
      <c r="D142" s="420">
        <v>4603.1500000000005</v>
      </c>
      <c r="E142" s="420">
        <v>4561.3000000000011</v>
      </c>
      <c r="F142" s="420">
        <v>4513.1500000000005</v>
      </c>
      <c r="G142" s="420">
        <v>4471.3000000000011</v>
      </c>
      <c r="H142" s="420">
        <v>4651.3000000000011</v>
      </c>
      <c r="I142" s="420">
        <v>4693.1500000000015</v>
      </c>
      <c r="J142" s="420">
        <v>4741.3000000000011</v>
      </c>
      <c r="K142" s="419">
        <v>4645</v>
      </c>
      <c r="L142" s="419">
        <v>4555</v>
      </c>
      <c r="M142" s="419">
        <v>2.0643500000000001</v>
      </c>
    </row>
    <row r="143" spans="1:13">
      <c r="A143" s="245">
        <v>133</v>
      </c>
      <c r="B143" s="421" t="s">
        <v>345</v>
      </c>
      <c r="C143" s="419">
        <v>3358.4</v>
      </c>
      <c r="D143" s="420">
        <v>3343.3333333333335</v>
      </c>
      <c r="E143" s="420">
        <v>3309.666666666667</v>
      </c>
      <c r="F143" s="420">
        <v>3260.9333333333334</v>
      </c>
      <c r="G143" s="420">
        <v>3227.2666666666669</v>
      </c>
      <c r="H143" s="420">
        <v>3392.0666666666671</v>
      </c>
      <c r="I143" s="420">
        <v>3425.733333333334</v>
      </c>
      <c r="J143" s="420">
        <v>3474.4666666666672</v>
      </c>
      <c r="K143" s="419">
        <v>3377</v>
      </c>
      <c r="L143" s="419">
        <v>3294.6</v>
      </c>
      <c r="M143" s="419">
        <v>1.80176</v>
      </c>
    </row>
    <row r="144" spans="1:13">
      <c r="A144" s="245">
        <v>134</v>
      </c>
      <c r="B144" s="421" t="s">
        <v>93</v>
      </c>
      <c r="C144" s="419">
        <v>5537.9</v>
      </c>
      <c r="D144" s="420">
        <v>5555.2833333333328</v>
      </c>
      <c r="E144" s="420">
        <v>5514.5666666666657</v>
      </c>
      <c r="F144" s="420">
        <v>5491.2333333333327</v>
      </c>
      <c r="G144" s="420">
        <v>5450.5166666666655</v>
      </c>
      <c r="H144" s="420">
        <v>5578.6166666666659</v>
      </c>
      <c r="I144" s="420">
        <v>5619.333333333333</v>
      </c>
      <c r="J144" s="420">
        <v>5642.6666666666661</v>
      </c>
      <c r="K144" s="419">
        <v>5596</v>
      </c>
      <c r="L144" s="419">
        <v>5531.95</v>
      </c>
      <c r="M144" s="419">
        <v>2.9734099999999999</v>
      </c>
    </row>
    <row r="145" spans="1:13">
      <c r="A145" s="245">
        <v>135</v>
      </c>
      <c r="B145" s="421" t="s">
        <v>346</v>
      </c>
      <c r="C145" s="419">
        <v>420</v>
      </c>
      <c r="D145" s="420">
        <v>422.11666666666662</v>
      </c>
      <c r="E145" s="420">
        <v>416.08333333333326</v>
      </c>
      <c r="F145" s="420">
        <v>412.16666666666663</v>
      </c>
      <c r="G145" s="420">
        <v>406.13333333333327</v>
      </c>
      <c r="H145" s="420">
        <v>426.03333333333325</v>
      </c>
      <c r="I145" s="420">
        <v>432.06666666666666</v>
      </c>
      <c r="J145" s="420">
        <v>435.98333333333323</v>
      </c>
      <c r="K145" s="419">
        <v>428.15</v>
      </c>
      <c r="L145" s="419">
        <v>418.2</v>
      </c>
      <c r="M145" s="419">
        <v>9.98184</v>
      </c>
    </row>
    <row r="146" spans="1:13">
      <c r="A146" s="245">
        <v>136</v>
      </c>
      <c r="B146" s="421" t="s">
        <v>347</v>
      </c>
      <c r="C146" s="419">
        <v>113.15</v>
      </c>
      <c r="D146" s="420">
        <v>112.91666666666667</v>
      </c>
      <c r="E146" s="420">
        <v>111.78333333333335</v>
      </c>
      <c r="F146" s="420">
        <v>110.41666666666667</v>
      </c>
      <c r="G146" s="420">
        <v>109.28333333333335</v>
      </c>
      <c r="H146" s="420">
        <v>114.28333333333335</v>
      </c>
      <c r="I146" s="420">
        <v>115.41666666666667</v>
      </c>
      <c r="J146" s="420">
        <v>116.78333333333335</v>
      </c>
      <c r="K146" s="419">
        <v>114.05</v>
      </c>
      <c r="L146" s="419">
        <v>111.55</v>
      </c>
      <c r="M146" s="419">
        <v>4.8526499999999997</v>
      </c>
    </row>
    <row r="147" spans="1:13">
      <c r="A147" s="245">
        <v>137</v>
      </c>
      <c r="B147" s="421" t="s">
        <v>807</v>
      </c>
      <c r="C147" s="419">
        <v>279.85000000000002</v>
      </c>
      <c r="D147" s="420">
        <v>283.05</v>
      </c>
      <c r="E147" s="420">
        <v>275.10000000000002</v>
      </c>
      <c r="F147" s="420">
        <v>270.35000000000002</v>
      </c>
      <c r="G147" s="420">
        <v>262.40000000000003</v>
      </c>
      <c r="H147" s="420">
        <v>287.8</v>
      </c>
      <c r="I147" s="420">
        <v>295.74999999999994</v>
      </c>
      <c r="J147" s="420">
        <v>300.5</v>
      </c>
      <c r="K147" s="419">
        <v>291</v>
      </c>
      <c r="L147" s="419">
        <v>278.3</v>
      </c>
      <c r="M147" s="419">
        <v>5.6006900000000002</v>
      </c>
    </row>
    <row r="148" spans="1:13">
      <c r="A148" s="245">
        <v>138</v>
      </c>
      <c r="B148" s="421" t="s">
        <v>235</v>
      </c>
      <c r="C148" s="419">
        <v>76.05</v>
      </c>
      <c r="D148" s="420">
        <v>76.583333333333329</v>
      </c>
      <c r="E148" s="420">
        <v>73.916666666666657</v>
      </c>
      <c r="F148" s="420">
        <v>71.783333333333331</v>
      </c>
      <c r="G148" s="420">
        <v>69.11666666666666</v>
      </c>
      <c r="H148" s="420">
        <v>78.716666666666654</v>
      </c>
      <c r="I148" s="420">
        <v>81.383333333333312</v>
      </c>
      <c r="J148" s="420">
        <v>83.516666666666652</v>
      </c>
      <c r="K148" s="419">
        <v>79.25</v>
      </c>
      <c r="L148" s="419">
        <v>74.45</v>
      </c>
      <c r="M148" s="419">
        <v>99.128579999999999</v>
      </c>
    </row>
    <row r="149" spans="1:13">
      <c r="A149" s="245">
        <v>139</v>
      </c>
      <c r="B149" s="421" t="s">
        <v>94</v>
      </c>
      <c r="C149" s="419">
        <v>2701.05</v>
      </c>
      <c r="D149" s="420">
        <v>2697.4</v>
      </c>
      <c r="E149" s="420">
        <v>2674.8</v>
      </c>
      <c r="F149" s="420">
        <v>2648.55</v>
      </c>
      <c r="G149" s="420">
        <v>2625.9500000000003</v>
      </c>
      <c r="H149" s="420">
        <v>2723.65</v>
      </c>
      <c r="I149" s="420">
        <v>2746.2499999999995</v>
      </c>
      <c r="J149" s="420">
        <v>2772.5</v>
      </c>
      <c r="K149" s="419">
        <v>2720</v>
      </c>
      <c r="L149" s="419">
        <v>2671.15</v>
      </c>
      <c r="M149" s="419">
        <v>4.8915899999999999</v>
      </c>
    </row>
    <row r="150" spans="1:13">
      <c r="A150" s="245">
        <v>140</v>
      </c>
      <c r="B150" s="421" t="s">
        <v>348</v>
      </c>
      <c r="C150" s="419">
        <v>215.7</v>
      </c>
      <c r="D150" s="420">
        <v>215.41666666666666</v>
      </c>
      <c r="E150" s="420">
        <v>213.68333333333331</v>
      </c>
      <c r="F150" s="420">
        <v>211.66666666666666</v>
      </c>
      <c r="G150" s="420">
        <v>209.93333333333331</v>
      </c>
      <c r="H150" s="420">
        <v>217.43333333333331</v>
      </c>
      <c r="I150" s="420">
        <v>219.16666666666666</v>
      </c>
      <c r="J150" s="420">
        <v>221.18333333333331</v>
      </c>
      <c r="K150" s="419">
        <v>217.15</v>
      </c>
      <c r="L150" s="419">
        <v>213.4</v>
      </c>
      <c r="M150" s="419">
        <v>1.4179600000000001</v>
      </c>
    </row>
    <row r="151" spans="1:13">
      <c r="A151" s="245">
        <v>141</v>
      </c>
      <c r="B151" s="421" t="s">
        <v>236</v>
      </c>
      <c r="C151" s="419">
        <v>559.29999999999995</v>
      </c>
      <c r="D151" s="420">
        <v>558.79999999999995</v>
      </c>
      <c r="E151" s="420">
        <v>554.04999999999995</v>
      </c>
      <c r="F151" s="420">
        <v>548.79999999999995</v>
      </c>
      <c r="G151" s="420">
        <v>544.04999999999995</v>
      </c>
      <c r="H151" s="420">
        <v>564.04999999999995</v>
      </c>
      <c r="I151" s="420">
        <v>568.79999999999995</v>
      </c>
      <c r="J151" s="420">
        <v>574.04999999999995</v>
      </c>
      <c r="K151" s="419">
        <v>563.54999999999995</v>
      </c>
      <c r="L151" s="419">
        <v>553.54999999999995</v>
      </c>
      <c r="M151" s="419">
        <v>2.9776199999999999</v>
      </c>
    </row>
    <row r="152" spans="1:13">
      <c r="A152" s="245">
        <v>142</v>
      </c>
      <c r="B152" s="421" t="s">
        <v>237</v>
      </c>
      <c r="C152" s="419">
        <v>1624.2</v>
      </c>
      <c r="D152" s="420">
        <v>1636.2</v>
      </c>
      <c r="E152" s="420">
        <v>1598</v>
      </c>
      <c r="F152" s="420">
        <v>1571.8</v>
      </c>
      <c r="G152" s="420">
        <v>1533.6</v>
      </c>
      <c r="H152" s="420">
        <v>1662.4</v>
      </c>
      <c r="I152" s="420">
        <v>1700.6000000000004</v>
      </c>
      <c r="J152" s="420">
        <v>1726.8000000000002</v>
      </c>
      <c r="K152" s="419">
        <v>1674.4</v>
      </c>
      <c r="L152" s="419">
        <v>1610</v>
      </c>
      <c r="M152" s="419">
        <v>0.80481000000000003</v>
      </c>
    </row>
    <row r="153" spans="1:13">
      <c r="A153" s="245">
        <v>143</v>
      </c>
      <c r="B153" s="421" t="s">
        <v>238</v>
      </c>
      <c r="C153" s="419">
        <v>80.55</v>
      </c>
      <c r="D153" s="420">
        <v>80.433333333333337</v>
      </c>
      <c r="E153" s="420">
        <v>79.566666666666677</v>
      </c>
      <c r="F153" s="420">
        <v>78.583333333333343</v>
      </c>
      <c r="G153" s="420">
        <v>77.716666666666683</v>
      </c>
      <c r="H153" s="420">
        <v>81.416666666666671</v>
      </c>
      <c r="I153" s="420">
        <v>82.283333333333346</v>
      </c>
      <c r="J153" s="420">
        <v>83.266666666666666</v>
      </c>
      <c r="K153" s="419">
        <v>81.3</v>
      </c>
      <c r="L153" s="419">
        <v>79.45</v>
      </c>
      <c r="M153" s="419">
        <v>16.847719999999999</v>
      </c>
    </row>
    <row r="154" spans="1:13">
      <c r="A154" s="245">
        <v>144</v>
      </c>
      <c r="B154" s="421" t="s">
        <v>95</v>
      </c>
      <c r="C154" s="419">
        <v>93.9</v>
      </c>
      <c r="D154" s="420">
        <v>94.083333333333329</v>
      </c>
      <c r="E154" s="420">
        <v>92.816666666666663</v>
      </c>
      <c r="F154" s="420">
        <v>91.733333333333334</v>
      </c>
      <c r="G154" s="420">
        <v>90.466666666666669</v>
      </c>
      <c r="H154" s="420">
        <v>95.166666666666657</v>
      </c>
      <c r="I154" s="420">
        <v>96.433333333333337</v>
      </c>
      <c r="J154" s="420">
        <v>97.516666666666652</v>
      </c>
      <c r="K154" s="419">
        <v>95.35</v>
      </c>
      <c r="L154" s="419">
        <v>93</v>
      </c>
      <c r="M154" s="419">
        <v>17.196380000000001</v>
      </c>
    </row>
    <row r="155" spans="1:13">
      <c r="A155" s="245">
        <v>145</v>
      </c>
      <c r="B155" s="421" t="s">
        <v>349</v>
      </c>
      <c r="C155" s="419">
        <v>739.9</v>
      </c>
      <c r="D155" s="420">
        <v>749.75</v>
      </c>
      <c r="E155" s="420">
        <v>722.5</v>
      </c>
      <c r="F155" s="420">
        <v>705.1</v>
      </c>
      <c r="G155" s="420">
        <v>677.85</v>
      </c>
      <c r="H155" s="420">
        <v>767.15</v>
      </c>
      <c r="I155" s="420">
        <v>794.4</v>
      </c>
      <c r="J155" s="420">
        <v>811.8</v>
      </c>
      <c r="K155" s="419">
        <v>777</v>
      </c>
      <c r="L155" s="419">
        <v>732.35</v>
      </c>
      <c r="M155" s="419">
        <v>3.38876</v>
      </c>
    </row>
    <row r="156" spans="1:13">
      <c r="A156" s="245">
        <v>146</v>
      </c>
      <c r="B156" s="421" t="s">
        <v>96</v>
      </c>
      <c r="C156" s="419">
        <v>1202.05</v>
      </c>
      <c r="D156" s="420">
        <v>1204.8333333333333</v>
      </c>
      <c r="E156" s="420">
        <v>1195.3166666666666</v>
      </c>
      <c r="F156" s="420">
        <v>1188.5833333333333</v>
      </c>
      <c r="G156" s="420">
        <v>1179.0666666666666</v>
      </c>
      <c r="H156" s="420">
        <v>1211.5666666666666</v>
      </c>
      <c r="I156" s="420">
        <v>1221.0833333333335</v>
      </c>
      <c r="J156" s="420">
        <v>1227.8166666666666</v>
      </c>
      <c r="K156" s="419">
        <v>1214.3499999999999</v>
      </c>
      <c r="L156" s="419">
        <v>1198.0999999999999</v>
      </c>
      <c r="M156" s="419">
        <v>4.4532600000000002</v>
      </c>
    </row>
    <row r="157" spans="1:13">
      <c r="A157" s="245">
        <v>147</v>
      </c>
      <c r="B157" s="421" t="s">
        <v>97</v>
      </c>
      <c r="C157" s="419">
        <v>185.4</v>
      </c>
      <c r="D157" s="420">
        <v>184.76666666666665</v>
      </c>
      <c r="E157" s="420">
        <v>183.6333333333333</v>
      </c>
      <c r="F157" s="420">
        <v>181.86666666666665</v>
      </c>
      <c r="G157" s="420">
        <v>180.73333333333329</v>
      </c>
      <c r="H157" s="420">
        <v>186.5333333333333</v>
      </c>
      <c r="I157" s="420">
        <v>187.66666666666663</v>
      </c>
      <c r="J157" s="420">
        <v>189.43333333333331</v>
      </c>
      <c r="K157" s="419">
        <v>185.9</v>
      </c>
      <c r="L157" s="419">
        <v>183</v>
      </c>
      <c r="M157" s="419">
        <v>25.098469999999999</v>
      </c>
    </row>
    <row r="158" spans="1:13">
      <c r="A158" s="245">
        <v>148</v>
      </c>
      <c r="B158" s="421" t="s">
        <v>351</v>
      </c>
      <c r="C158" s="419">
        <v>361.15</v>
      </c>
      <c r="D158" s="420">
        <v>362.09999999999997</v>
      </c>
      <c r="E158" s="420">
        <v>358.19999999999993</v>
      </c>
      <c r="F158" s="420">
        <v>355.24999999999994</v>
      </c>
      <c r="G158" s="420">
        <v>351.34999999999991</v>
      </c>
      <c r="H158" s="420">
        <v>365.04999999999995</v>
      </c>
      <c r="I158" s="420">
        <v>368.94999999999993</v>
      </c>
      <c r="J158" s="420">
        <v>371.9</v>
      </c>
      <c r="K158" s="419">
        <v>366</v>
      </c>
      <c r="L158" s="419">
        <v>359.15</v>
      </c>
      <c r="M158" s="419">
        <v>1.69658</v>
      </c>
    </row>
    <row r="159" spans="1:13">
      <c r="A159" s="245">
        <v>149</v>
      </c>
      <c r="B159" s="421" t="s">
        <v>98</v>
      </c>
      <c r="C159" s="419">
        <v>87.25</v>
      </c>
      <c r="D159" s="420">
        <v>86.7</v>
      </c>
      <c r="E159" s="420">
        <v>85.850000000000009</v>
      </c>
      <c r="F159" s="420">
        <v>84.45</v>
      </c>
      <c r="G159" s="420">
        <v>83.600000000000009</v>
      </c>
      <c r="H159" s="420">
        <v>88.100000000000009</v>
      </c>
      <c r="I159" s="420">
        <v>88.95</v>
      </c>
      <c r="J159" s="420">
        <v>90.350000000000009</v>
      </c>
      <c r="K159" s="419">
        <v>87.55</v>
      </c>
      <c r="L159" s="419">
        <v>85.3</v>
      </c>
      <c r="M159" s="419">
        <v>170.05014</v>
      </c>
    </row>
    <row r="160" spans="1:13">
      <c r="A160" s="245">
        <v>150</v>
      </c>
      <c r="B160" s="421" t="s">
        <v>352</v>
      </c>
      <c r="C160" s="419">
        <v>3089.45</v>
      </c>
      <c r="D160" s="420">
        <v>3051.5166666666664</v>
      </c>
      <c r="E160" s="420">
        <v>2996.0333333333328</v>
      </c>
      <c r="F160" s="420">
        <v>2902.6166666666663</v>
      </c>
      <c r="G160" s="420">
        <v>2847.1333333333328</v>
      </c>
      <c r="H160" s="420">
        <v>3144.9333333333329</v>
      </c>
      <c r="I160" s="420">
        <v>3200.4166666666665</v>
      </c>
      <c r="J160" s="420">
        <v>3293.833333333333</v>
      </c>
      <c r="K160" s="419">
        <v>3107</v>
      </c>
      <c r="L160" s="419">
        <v>2958.1</v>
      </c>
      <c r="M160" s="419">
        <v>1.10222</v>
      </c>
    </row>
    <row r="161" spans="1:13">
      <c r="A161" s="245">
        <v>151</v>
      </c>
      <c r="B161" s="421" t="s">
        <v>353</v>
      </c>
      <c r="C161" s="419">
        <v>511.3</v>
      </c>
      <c r="D161" s="420">
        <v>515.76666666666665</v>
      </c>
      <c r="E161" s="420">
        <v>505.5333333333333</v>
      </c>
      <c r="F161" s="420">
        <v>499.76666666666665</v>
      </c>
      <c r="G161" s="420">
        <v>489.5333333333333</v>
      </c>
      <c r="H161" s="420">
        <v>521.5333333333333</v>
      </c>
      <c r="I161" s="420">
        <v>531.76666666666665</v>
      </c>
      <c r="J161" s="420">
        <v>537.5333333333333</v>
      </c>
      <c r="K161" s="419">
        <v>526</v>
      </c>
      <c r="L161" s="419">
        <v>510</v>
      </c>
      <c r="M161" s="419">
        <v>2.54888</v>
      </c>
    </row>
    <row r="162" spans="1:13">
      <c r="A162" s="245">
        <v>152</v>
      </c>
      <c r="B162" s="421" t="s">
        <v>354</v>
      </c>
      <c r="C162" s="419">
        <v>179.75</v>
      </c>
      <c r="D162" s="420">
        <v>181.36666666666667</v>
      </c>
      <c r="E162" s="420">
        <v>177.13333333333335</v>
      </c>
      <c r="F162" s="420">
        <v>174.51666666666668</v>
      </c>
      <c r="G162" s="420">
        <v>170.28333333333336</v>
      </c>
      <c r="H162" s="420">
        <v>183.98333333333335</v>
      </c>
      <c r="I162" s="420">
        <v>188.2166666666667</v>
      </c>
      <c r="J162" s="420">
        <v>190.83333333333334</v>
      </c>
      <c r="K162" s="419">
        <v>185.6</v>
      </c>
      <c r="L162" s="419">
        <v>178.75</v>
      </c>
      <c r="M162" s="419">
        <v>12.10858</v>
      </c>
    </row>
    <row r="163" spans="1:13">
      <c r="A163" s="245">
        <v>153</v>
      </c>
      <c r="B163" s="421" t="s">
        <v>355</v>
      </c>
      <c r="C163" s="419">
        <v>190.3</v>
      </c>
      <c r="D163" s="420">
        <v>191.45000000000002</v>
      </c>
      <c r="E163" s="420">
        <v>187.45000000000005</v>
      </c>
      <c r="F163" s="420">
        <v>184.60000000000002</v>
      </c>
      <c r="G163" s="420">
        <v>180.60000000000005</v>
      </c>
      <c r="H163" s="420">
        <v>194.30000000000004</v>
      </c>
      <c r="I163" s="420">
        <v>198.29999999999998</v>
      </c>
      <c r="J163" s="420">
        <v>201.15000000000003</v>
      </c>
      <c r="K163" s="419">
        <v>195.45</v>
      </c>
      <c r="L163" s="419">
        <v>188.6</v>
      </c>
      <c r="M163" s="419">
        <v>48.590949999999999</v>
      </c>
    </row>
    <row r="164" spans="1:13">
      <c r="A164" s="245">
        <v>154</v>
      </c>
      <c r="B164" s="421" t="s">
        <v>356</v>
      </c>
      <c r="C164" s="419">
        <v>247.05</v>
      </c>
      <c r="D164" s="420">
        <v>247.91666666666666</v>
      </c>
      <c r="E164" s="420">
        <v>244.63333333333333</v>
      </c>
      <c r="F164" s="420">
        <v>242.21666666666667</v>
      </c>
      <c r="G164" s="420">
        <v>238.93333333333334</v>
      </c>
      <c r="H164" s="420">
        <v>250.33333333333331</v>
      </c>
      <c r="I164" s="420">
        <v>253.61666666666667</v>
      </c>
      <c r="J164" s="420">
        <v>256.0333333333333</v>
      </c>
      <c r="K164" s="419">
        <v>251.2</v>
      </c>
      <c r="L164" s="419">
        <v>245.5</v>
      </c>
      <c r="M164" s="419">
        <v>18.637589999999999</v>
      </c>
    </row>
    <row r="165" spans="1:13">
      <c r="A165" s="245">
        <v>155</v>
      </c>
      <c r="B165" s="421" t="s">
        <v>239</v>
      </c>
      <c r="C165" s="419">
        <v>9.6</v>
      </c>
      <c r="D165" s="420">
        <v>9.7000000000000011</v>
      </c>
      <c r="E165" s="420">
        <v>9.5000000000000018</v>
      </c>
      <c r="F165" s="420">
        <v>9.4</v>
      </c>
      <c r="G165" s="420">
        <v>9.2000000000000011</v>
      </c>
      <c r="H165" s="420">
        <v>9.8000000000000025</v>
      </c>
      <c r="I165" s="420">
        <v>10.000000000000002</v>
      </c>
      <c r="J165" s="420">
        <v>10.100000000000003</v>
      </c>
      <c r="K165" s="419">
        <v>9.9</v>
      </c>
      <c r="L165" s="419">
        <v>9.6</v>
      </c>
      <c r="M165" s="419">
        <v>44.880870000000002</v>
      </c>
    </row>
    <row r="166" spans="1:13">
      <c r="A166" s="245">
        <v>156</v>
      </c>
      <c r="B166" s="421" t="s">
        <v>240</v>
      </c>
      <c r="C166" s="419">
        <v>65.05</v>
      </c>
      <c r="D166" s="420">
        <v>65.5</v>
      </c>
      <c r="E166" s="420">
        <v>64.55</v>
      </c>
      <c r="F166" s="420">
        <v>64.05</v>
      </c>
      <c r="G166" s="420">
        <v>63.099999999999994</v>
      </c>
      <c r="H166" s="420">
        <v>66</v>
      </c>
      <c r="I166" s="420">
        <v>66.949999999999989</v>
      </c>
      <c r="J166" s="420">
        <v>67.45</v>
      </c>
      <c r="K166" s="419">
        <v>66.45</v>
      </c>
      <c r="L166" s="419">
        <v>65</v>
      </c>
      <c r="M166" s="419">
        <v>11.385199999999999</v>
      </c>
    </row>
    <row r="167" spans="1:13">
      <c r="A167" s="245">
        <v>157</v>
      </c>
      <c r="B167" s="421" t="s">
        <v>99</v>
      </c>
      <c r="C167" s="419">
        <v>152.15</v>
      </c>
      <c r="D167" s="420">
        <v>152.45000000000002</v>
      </c>
      <c r="E167" s="420">
        <v>151.25000000000003</v>
      </c>
      <c r="F167" s="420">
        <v>150.35000000000002</v>
      </c>
      <c r="G167" s="420">
        <v>149.15000000000003</v>
      </c>
      <c r="H167" s="420">
        <v>153.35000000000002</v>
      </c>
      <c r="I167" s="420">
        <v>154.55000000000001</v>
      </c>
      <c r="J167" s="420">
        <v>155.45000000000002</v>
      </c>
      <c r="K167" s="419">
        <v>153.65</v>
      </c>
      <c r="L167" s="419">
        <v>151.55000000000001</v>
      </c>
      <c r="M167" s="419">
        <v>62.755969999999998</v>
      </c>
    </row>
    <row r="168" spans="1:13">
      <c r="A168" s="245">
        <v>158</v>
      </c>
      <c r="B168" s="421" t="s">
        <v>357</v>
      </c>
      <c r="C168" s="419">
        <v>356.95</v>
      </c>
      <c r="D168" s="420">
        <v>358.2166666666667</v>
      </c>
      <c r="E168" s="420">
        <v>352.73333333333341</v>
      </c>
      <c r="F168" s="420">
        <v>348.51666666666671</v>
      </c>
      <c r="G168" s="420">
        <v>343.03333333333342</v>
      </c>
      <c r="H168" s="420">
        <v>362.43333333333339</v>
      </c>
      <c r="I168" s="420">
        <v>367.91666666666674</v>
      </c>
      <c r="J168" s="420">
        <v>372.13333333333338</v>
      </c>
      <c r="K168" s="419">
        <v>363.7</v>
      </c>
      <c r="L168" s="419">
        <v>354</v>
      </c>
      <c r="M168" s="419">
        <v>3.5261100000000001</v>
      </c>
    </row>
    <row r="169" spans="1:13">
      <c r="A169" s="245">
        <v>159</v>
      </c>
      <c r="B169" s="421" t="s">
        <v>725</v>
      </c>
      <c r="C169" s="419">
        <v>4737.6000000000004</v>
      </c>
      <c r="D169" s="420">
        <v>4712.8666666666668</v>
      </c>
      <c r="E169" s="420">
        <v>4625.7333333333336</v>
      </c>
      <c r="F169" s="420">
        <v>4513.8666666666668</v>
      </c>
      <c r="G169" s="420">
        <v>4426.7333333333336</v>
      </c>
      <c r="H169" s="420">
        <v>4824.7333333333336</v>
      </c>
      <c r="I169" s="420">
        <v>4911.8666666666668</v>
      </c>
      <c r="J169" s="420">
        <v>5023.7333333333336</v>
      </c>
      <c r="K169" s="419">
        <v>4800</v>
      </c>
      <c r="L169" s="419">
        <v>4601</v>
      </c>
      <c r="M169" s="419">
        <v>0.75263000000000002</v>
      </c>
    </row>
    <row r="170" spans="1:13">
      <c r="A170" s="245">
        <v>160</v>
      </c>
      <c r="B170" s="421" t="s">
        <v>102</v>
      </c>
      <c r="C170" s="419">
        <v>32.6</v>
      </c>
      <c r="D170" s="420">
        <v>32.716666666666669</v>
      </c>
      <c r="E170" s="420">
        <v>32.283333333333339</v>
      </c>
      <c r="F170" s="420">
        <v>31.966666666666669</v>
      </c>
      <c r="G170" s="420">
        <v>31.533333333333339</v>
      </c>
      <c r="H170" s="420">
        <v>33.033333333333339</v>
      </c>
      <c r="I170" s="420">
        <v>33.466666666666676</v>
      </c>
      <c r="J170" s="420">
        <v>33.783333333333339</v>
      </c>
      <c r="K170" s="419">
        <v>33.15</v>
      </c>
      <c r="L170" s="419">
        <v>32.4</v>
      </c>
      <c r="M170" s="419">
        <v>255.85759999999999</v>
      </c>
    </row>
    <row r="171" spans="1:13">
      <c r="A171" s="245">
        <v>161</v>
      </c>
      <c r="B171" s="421" t="s">
        <v>358</v>
      </c>
      <c r="C171" s="419">
        <v>3054.7</v>
      </c>
      <c r="D171" s="420">
        <v>3091.6166666666668</v>
      </c>
      <c r="E171" s="420">
        <v>2994.2333333333336</v>
      </c>
      <c r="F171" s="420">
        <v>2933.7666666666669</v>
      </c>
      <c r="G171" s="420">
        <v>2836.3833333333337</v>
      </c>
      <c r="H171" s="420">
        <v>3152.0833333333335</v>
      </c>
      <c r="I171" s="420">
        <v>3249.4666666666667</v>
      </c>
      <c r="J171" s="420">
        <v>3309.9333333333334</v>
      </c>
      <c r="K171" s="419">
        <v>3189</v>
      </c>
      <c r="L171" s="419">
        <v>3031.15</v>
      </c>
      <c r="M171" s="419">
        <v>1.4315</v>
      </c>
    </row>
    <row r="172" spans="1:13">
      <c r="A172" s="245">
        <v>162</v>
      </c>
      <c r="B172" s="421" t="s">
        <v>726</v>
      </c>
      <c r="C172" s="419">
        <v>208.3</v>
      </c>
      <c r="D172" s="420">
        <v>207.7166666666667</v>
      </c>
      <c r="E172" s="420">
        <v>205.63333333333338</v>
      </c>
      <c r="F172" s="420">
        <v>202.9666666666667</v>
      </c>
      <c r="G172" s="420">
        <v>200.88333333333338</v>
      </c>
      <c r="H172" s="420">
        <v>210.38333333333338</v>
      </c>
      <c r="I172" s="420">
        <v>212.4666666666667</v>
      </c>
      <c r="J172" s="420">
        <v>215.13333333333338</v>
      </c>
      <c r="K172" s="419">
        <v>209.8</v>
      </c>
      <c r="L172" s="419">
        <v>205.05</v>
      </c>
      <c r="M172" s="419">
        <v>3.8970600000000002</v>
      </c>
    </row>
    <row r="173" spans="1:13">
      <c r="A173" s="245">
        <v>163</v>
      </c>
      <c r="B173" s="421" t="s">
        <v>359</v>
      </c>
      <c r="C173" s="419">
        <v>3311.7</v>
      </c>
      <c r="D173" s="420">
        <v>3334.5666666666671</v>
      </c>
      <c r="E173" s="420">
        <v>3274.6833333333343</v>
      </c>
      <c r="F173" s="420">
        <v>3237.6666666666674</v>
      </c>
      <c r="G173" s="420">
        <v>3177.7833333333347</v>
      </c>
      <c r="H173" s="420">
        <v>3371.5833333333339</v>
      </c>
      <c r="I173" s="420">
        <v>3431.4666666666662</v>
      </c>
      <c r="J173" s="420">
        <v>3468.4833333333336</v>
      </c>
      <c r="K173" s="419">
        <v>3394.45</v>
      </c>
      <c r="L173" s="419">
        <v>3297.55</v>
      </c>
      <c r="M173" s="419">
        <v>0.14749999999999999</v>
      </c>
    </row>
    <row r="174" spans="1:13">
      <c r="A174" s="245">
        <v>164</v>
      </c>
      <c r="B174" s="421" t="s">
        <v>241</v>
      </c>
      <c r="C174" s="419">
        <v>199.05</v>
      </c>
      <c r="D174" s="420">
        <v>200.71666666666667</v>
      </c>
      <c r="E174" s="420">
        <v>196.43333333333334</v>
      </c>
      <c r="F174" s="420">
        <v>193.81666666666666</v>
      </c>
      <c r="G174" s="420">
        <v>189.53333333333333</v>
      </c>
      <c r="H174" s="420">
        <v>203.33333333333334</v>
      </c>
      <c r="I174" s="420">
        <v>207.6166666666667</v>
      </c>
      <c r="J174" s="420">
        <v>210.23333333333335</v>
      </c>
      <c r="K174" s="419">
        <v>205</v>
      </c>
      <c r="L174" s="419">
        <v>198.1</v>
      </c>
      <c r="M174" s="419">
        <v>5.3746099999999997</v>
      </c>
    </row>
    <row r="175" spans="1:13">
      <c r="A175" s="245">
        <v>165</v>
      </c>
      <c r="B175" s="421" t="s">
        <v>360</v>
      </c>
      <c r="C175" s="419">
        <v>5663.85</v>
      </c>
      <c r="D175" s="420">
        <v>5670.6499999999987</v>
      </c>
      <c r="E175" s="420">
        <v>5643.5999999999976</v>
      </c>
      <c r="F175" s="420">
        <v>5623.3499999999985</v>
      </c>
      <c r="G175" s="420">
        <v>5596.2999999999975</v>
      </c>
      <c r="H175" s="420">
        <v>5690.8999999999978</v>
      </c>
      <c r="I175" s="420">
        <v>5717.9499999999989</v>
      </c>
      <c r="J175" s="420">
        <v>5738.199999999998</v>
      </c>
      <c r="K175" s="419">
        <v>5697.7</v>
      </c>
      <c r="L175" s="419">
        <v>5650.4</v>
      </c>
      <c r="M175" s="419">
        <v>2.154E-2</v>
      </c>
    </row>
    <row r="176" spans="1:13">
      <c r="A176" s="245">
        <v>166</v>
      </c>
      <c r="B176" s="421" t="s">
        <v>891</v>
      </c>
      <c r="C176" s="419">
        <v>3488.5</v>
      </c>
      <c r="D176" s="420">
        <v>3492.1833333333329</v>
      </c>
      <c r="E176" s="420">
        <v>3436.3666666666659</v>
      </c>
      <c r="F176" s="420">
        <v>3384.2333333333331</v>
      </c>
      <c r="G176" s="420">
        <v>3328.4166666666661</v>
      </c>
      <c r="H176" s="420">
        <v>3544.3166666666657</v>
      </c>
      <c r="I176" s="420">
        <v>3600.1333333333323</v>
      </c>
      <c r="J176" s="420">
        <v>3652.2666666666655</v>
      </c>
      <c r="K176" s="419">
        <v>3548</v>
      </c>
      <c r="L176" s="419">
        <v>3440.05</v>
      </c>
      <c r="M176" s="419">
        <v>2.0708199999999999</v>
      </c>
    </row>
    <row r="177" spans="1:13">
      <c r="A177" s="245">
        <v>167</v>
      </c>
      <c r="B177" s="421" t="s">
        <v>361</v>
      </c>
      <c r="C177" s="419">
        <v>1511.7</v>
      </c>
      <c r="D177" s="420">
        <v>1517.0833333333333</v>
      </c>
      <c r="E177" s="420">
        <v>1504.6166666666666</v>
      </c>
      <c r="F177" s="420">
        <v>1497.5333333333333</v>
      </c>
      <c r="G177" s="420">
        <v>1485.0666666666666</v>
      </c>
      <c r="H177" s="420">
        <v>1524.1666666666665</v>
      </c>
      <c r="I177" s="420">
        <v>1536.6333333333332</v>
      </c>
      <c r="J177" s="420">
        <v>1543.7166666666665</v>
      </c>
      <c r="K177" s="419">
        <v>1529.55</v>
      </c>
      <c r="L177" s="419">
        <v>1510</v>
      </c>
      <c r="M177" s="419">
        <v>0.20032</v>
      </c>
    </row>
    <row r="178" spans="1:13">
      <c r="A178" s="245">
        <v>168</v>
      </c>
      <c r="B178" s="421" t="s">
        <v>100</v>
      </c>
      <c r="C178" s="419">
        <v>662.1</v>
      </c>
      <c r="D178" s="420">
        <v>663.61666666666667</v>
      </c>
      <c r="E178" s="420">
        <v>659.48333333333335</v>
      </c>
      <c r="F178" s="420">
        <v>656.86666666666667</v>
      </c>
      <c r="G178" s="420">
        <v>652.73333333333335</v>
      </c>
      <c r="H178" s="420">
        <v>666.23333333333335</v>
      </c>
      <c r="I178" s="420">
        <v>670.36666666666679</v>
      </c>
      <c r="J178" s="420">
        <v>672.98333333333335</v>
      </c>
      <c r="K178" s="419">
        <v>667.75</v>
      </c>
      <c r="L178" s="419">
        <v>661</v>
      </c>
      <c r="M178" s="419">
        <v>7.7257699999999998</v>
      </c>
    </row>
    <row r="179" spans="1:13">
      <c r="A179" s="245">
        <v>169</v>
      </c>
      <c r="B179" s="421" t="s">
        <v>362</v>
      </c>
      <c r="C179" s="419">
        <v>982.65</v>
      </c>
      <c r="D179" s="420">
        <v>984.2833333333333</v>
      </c>
      <c r="E179" s="420">
        <v>977.46666666666658</v>
      </c>
      <c r="F179" s="420">
        <v>972.2833333333333</v>
      </c>
      <c r="G179" s="420">
        <v>965.46666666666658</v>
      </c>
      <c r="H179" s="420">
        <v>989.46666666666658</v>
      </c>
      <c r="I179" s="420">
        <v>996.28333333333319</v>
      </c>
      <c r="J179" s="420">
        <v>1001.4666666666666</v>
      </c>
      <c r="K179" s="419">
        <v>991.1</v>
      </c>
      <c r="L179" s="419">
        <v>979.1</v>
      </c>
      <c r="M179" s="419">
        <v>0.55974000000000002</v>
      </c>
    </row>
    <row r="180" spans="1:13">
      <c r="A180" s="245">
        <v>170</v>
      </c>
      <c r="B180" s="421" t="s">
        <v>242</v>
      </c>
      <c r="C180" s="419">
        <v>655.1</v>
      </c>
      <c r="D180" s="420">
        <v>651.41666666666663</v>
      </c>
      <c r="E180" s="420">
        <v>634.98333333333323</v>
      </c>
      <c r="F180" s="420">
        <v>614.86666666666656</v>
      </c>
      <c r="G180" s="420">
        <v>598.43333333333317</v>
      </c>
      <c r="H180" s="420">
        <v>671.5333333333333</v>
      </c>
      <c r="I180" s="420">
        <v>687.9666666666667</v>
      </c>
      <c r="J180" s="420">
        <v>708.08333333333337</v>
      </c>
      <c r="K180" s="419">
        <v>667.85</v>
      </c>
      <c r="L180" s="419">
        <v>631.29999999999995</v>
      </c>
      <c r="M180" s="419">
        <v>14.06029</v>
      </c>
    </row>
    <row r="181" spans="1:13">
      <c r="A181" s="245">
        <v>171</v>
      </c>
      <c r="B181" s="421" t="s">
        <v>103</v>
      </c>
      <c r="C181" s="419">
        <v>925</v>
      </c>
      <c r="D181" s="420">
        <v>918.23333333333323</v>
      </c>
      <c r="E181" s="420">
        <v>908.76666666666642</v>
      </c>
      <c r="F181" s="420">
        <v>892.53333333333319</v>
      </c>
      <c r="G181" s="420">
        <v>883.06666666666638</v>
      </c>
      <c r="H181" s="420">
        <v>934.46666666666647</v>
      </c>
      <c r="I181" s="420">
        <v>943.93333333333339</v>
      </c>
      <c r="J181" s="420">
        <v>960.16666666666652</v>
      </c>
      <c r="K181" s="419">
        <v>927.7</v>
      </c>
      <c r="L181" s="419">
        <v>902</v>
      </c>
      <c r="M181" s="419">
        <v>37.990780000000001</v>
      </c>
    </row>
    <row r="182" spans="1:13">
      <c r="A182" s="245">
        <v>172</v>
      </c>
      <c r="B182" s="421" t="s">
        <v>243</v>
      </c>
      <c r="C182" s="419">
        <v>573.15</v>
      </c>
      <c r="D182" s="420">
        <v>575.63333333333333</v>
      </c>
      <c r="E182" s="420">
        <v>566.01666666666665</v>
      </c>
      <c r="F182" s="420">
        <v>558.88333333333333</v>
      </c>
      <c r="G182" s="420">
        <v>549.26666666666665</v>
      </c>
      <c r="H182" s="420">
        <v>582.76666666666665</v>
      </c>
      <c r="I182" s="420">
        <v>592.38333333333321</v>
      </c>
      <c r="J182" s="420">
        <v>599.51666666666665</v>
      </c>
      <c r="K182" s="419">
        <v>585.25</v>
      </c>
      <c r="L182" s="419">
        <v>568.5</v>
      </c>
      <c r="M182" s="419">
        <v>2.7578</v>
      </c>
    </row>
    <row r="183" spans="1:13">
      <c r="A183" s="245">
        <v>173</v>
      </c>
      <c r="B183" s="421" t="s">
        <v>244</v>
      </c>
      <c r="C183" s="419">
        <v>1443.6</v>
      </c>
      <c r="D183" s="420">
        <v>1427.2</v>
      </c>
      <c r="E183" s="420">
        <v>1406.4</v>
      </c>
      <c r="F183" s="420">
        <v>1369.2</v>
      </c>
      <c r="G183" s="420">
        <v>1348.4</v>
      </c>
      <c r="H183" s="420">
        <v>1464.4</v>
      </c>
      <c r="I183" s="420">
        <v>1485.1999999999998</v>
      </c>
      <c r="J183" s="420">
        <v>1522.4</v>
      </c>
      <c r="K183" s="419">
        <v>1448</v>
      </c>
      <c r="L183" s="419">
        <v>1390</v>
      </c>
      <c r="M183" s="419">
        <v>14.09751</v>
      </c>
    </row>
    <row r="184" spans="1:13">
      <c r="A184" s="245">
        <v>174</v>
      </c>
      <c r="B184" s="421" t="s">
        <v>363</v>
      </c>
      <c r="C184" s="419">
        <v>335.1</v>
      </c>
      <c r="D184" s="420">
        <v>337.7166666666667</v>
      </c>
      <c r="E184" s="420">
        <v>331.63333333333338</v>
      </c>
      <c r="F184" s="420">
        <v>328.16666666666669</v>
      </c>
      <c r="G184" s="420">
        <v>322.08333333333337</v>
      </c>
      <c r="H184" s="420">
        <v>341.18333333333339</v>
      </c>
      <c r="I184" s="420">
        <v>347.26666666666665</v>
      </c>
      <c r="J184" s="420">
        <v>350.73333333333341</v>
      </c>
      <c r="K184" s="419">
        <v>343.8</v>
      </c>
      <c r="L184" s="419">
        <v>334.25</v>
      </c>
      <c r="M184" s="419">
        <v>30.359940000000002</v>
      </c>
    </row>
    <row r="185" spans="1:13">
      <c r="A185" s="245">
        <v>175</v>
      </c>
      <c r="B185" s="421" t="s">
        <v>245</v>
      </c>
      <c r="C185" s="419">
        <v>650.04999999999995</v>
      </c>
      <c r="D185" s="420">
        <v>656.48333333333323</v>
      </c>
      <c r="E185" s="420">
        <v>640.96666666666647</v>
      </c>
      <c r="F185" s="420">
        <v>631.88333333333321</v>
      </c>
      <c r="G185" s="420">
        <v>616.36666666666645</v>
      </c>
      <c r="H185" s="420">
        <v>665.56666666666649</v>
      </c>
      <c r="I185" s="420">
        <v>681.08333333333314</v>
      </c>
      <c r="J185" s="420">
        <v>690.16666666666652</v>
      </c>
      <c r="K185" s="419">
        <v>672</v>
      </c>
      <c r="L185" s="419">
        <v>647.4</v>
      </c>
      <c r="M185" s="419">
        <v>5.85731</v>
      </c>
    </row>
    <row r="186" spans="1:13">
      <c r="A186" s="245">
        <v>176</v>
      </c>
      <c r="B186" s="421" t="s">
        <v>104</v>
      </c>
      <c r="C186" s="419">
        <v>1489.7</v>
      </c>
      <c r="D186" s="420">
        <v>1494.5666666666666</v>
      </c>
      <c r="E186" s="420">
        <v>1481.1333333333332</v>
      </c>
      <c r="F186" s="420">
        <v>1472.5666666666666</v>
      </c>
      <c r="G186" s="420">
        <v>1459.1333333333332</v>
      </c>
      <c r="H186" s="420">
        <v>1503.1333333333332</v>
      </c>
      <c r="I186" s="420">
        <v>1516.5666666666666</v>
      </c>
      <c r="J186" s="420">
        <v>1525.1333333333332</v>
      </c>
      <c r="K186" s="419">
        <v>1508</v>
      </c>
      <c r="L186" s="419">
        <v>1486</v>
      </c>
      <c r="M186" s="419">
        <v>7.8452599999999997</v>
      </c>
    </row>
    <row r="187" spans="1:13">
      <c r="A187" s="245">
        <v>177</v>
      </c>
      <c r="B187" s="421" t="s">
        <v>364</v>
      </c>
      <c r="C187" s="419">
        <v>377.5</v>
      </c>
      <c r="D187" s="420">
        <v>380</v>
      </c>
      <c r="E187" s="420">
        <v>371.1</v>
      </c>
      <c r="F187" s="420">
        <v>364.70000000000005</v>
      </c>
      <c r="G187" s="420">
        <v>355.80000000000007</v>
      </c>
      <c r="H187" s="420">
        <v>386.4</v>
      </c>
      <c r="I187" s="420">
        <v>395.29999999999995</v>
      </c>
      <c r="J187" s="420">
        <v>401.69999999999993</v>
      </c>
      <c r="K187" s="419">
        <v>388.9</v>
      </c>
      <c r="L187" s="419">
        <v>373.6</v>
      </c>
      <c r="M187" s="419">
        <v>3.1254200000000001</v>
      </c>
    </row>
    <row r="188" spans="1:13">
      <c r="A188" s="245">
        <v>178</v>
      </c>
      <c r="B188" s="421" t="s">
        <v>365</v>
      </c>
      <c r="C188" s="419">
        <v>173.85</v>
      </c>
      <c r="D188" s="420">
        <v>174.26666666666665</v>
      </c>
      <c r="E188" s="420">
        <v>171.18333333333331</v>
      </c>
      <c r="F188" s="420">
        <v>168.51666666666665</v>
      </c>
      <c r="G188" s="420">
        <v>165.43333333333331</v>
      </c>
      <c r="H188" s="420">
        <v>176.93333333333331</v>
      </c>
      <c r="I188" s="420">
        <v>180.01666666666668</v>
      </c>
      <c r="J188" s="420">
        <v>182.68333333333331</v>
      </c>
      <c r="K188" s="419">
        <v>177.35</v>
      </c>
      <c r="L188" s="419">
        <v>171.6</v>
      </c>
      <c r="M188" s="419">
        <v>58.701059999999998</v>
      </c>
    </row>
    <row r="189" spans="1:13">
      <c r="A189" s="245">
        <v>179</v>
      </c>
      <c r="B189" s="421" t="s">
        <v>366</v>
      </c>
      <c r="C189" s="419">
        <v>1265.45</v>
      </c>
      <c r="D189" s="420">
        <v>1259.0833333333333</v>
      </c>
      <c r="E189" s="420">
        <v>1243.1666666666665</v>
      </c>
      <c r="F189" s="420">
        <v>1220.8833333333332</v>
      </c>
      <c r="G189" s="420">
        <v>1204.9666666666665</v>
      </c>
      <c r="H189" s="420">
        <v>1281.3666666666666</v>
      </c>
      <c r="I189" s="420">
        <v>1297.2833333333331</v>
      </c>
      <c r="J189" s="420">
        <v>1319.5666666666666</v>
      </c>
      <c r="K189" s="419">
        <v>1275</v>
      </c>
      <c r="L189" s="419">
        <v>1236.8</v>
      </c>
      <c r="M189" s="419">
        <v>0.71316999999999997</v>
      </c>
    </row>
    <row r="190" spans="1:13">
      <c r="A190" s="245">
        <v>180</v>
      </c>
      <c r="B190" s="421" t="s">
        <v>367</v>
      </c>
      <c r="C190" s="419">
        <v>447.75</v>
      </c>
      <c r="D190" s="420">
        <v>439.59999999999997</v>
      </c>
      <c r="E190" s="420">
        <v>426.89999999999992</v>
      </c>
      <c r="F190" s="420">
        <v>406.04999999999995</v>
      </c>
      <c r="G190" s="420">
        <v>393.34999999999991</v>
      </c>
      <c r="H190" s="420">
        <v>460.44999999999993</v>
      </c>
      <c r="I190" s="420">
        <v>473.15</v>
      </c>
      <c r="J190" s="420">
        <v>493.99999999999994</v>
      </c>
      <c r="K190" s="419">
        <v>452.3</v>
      </c>
      <c r="L190" s="419">
        <v>418.75</v>
      </c>
      <c r="M190" s="419">
        <v>38.003630000000001</v>
      </c>
    </row>
    <row r="191" spans="1:13">
      <c r="A191" s="245">
        <v>181</v>
      </c>
      <c r="B191" s="421" t="s">
        <v>724</v>
      </c>
      <c r="C191" s="419">
        <v>179.6</v>
      </c>
      <c r="D191" s="420">
        <v>179.98333333333335</v>
      </c>
      <c r="E191" s="420">
        <v>177.16666666666669</v>
      </c>
      <c r="F191" s="420">
        <v>174.73333333333335</v>
      </c>
      <c r="G191" s="420">
        <v>171.91666666666669</v>
      </c>
      <c r="H191" s="420">
        <v>182.41666666666669</v>
      </c>
      <c r="I191" s="420">
        <v>185.23333333333335</v>
      </c>
      <c r="J191" s="420">
        <v>187.66666666666669</v>
      </c>
      <c r="K191" s="419">
        <v>182.8</v>
      </c>
      <c r="L191" s="419">
        <v>177.55</v>
      </c>
      <c r="M191" s="419">
        <v>4.7543899999999999</v>
      </c>
    </row>
    <row r="192" spans="1:13">
      <c r="A192" s="245">
        <v>182</v>
      </c>
      <c r="B192" s="421" t="s">
        <v>751</v>
      </c>
      <c r="C192" s="419">
        <v>1188.8</v>
      </c>
      <c r="D192" s="420">
        <v>1188.8666666666668</v>
      </c>
      <c r="E192" s="420">
        <v>1165.7333333333336</v>
      </c>
      <c r="F192" s="420">
        <v>1142.6666666666667</v>
      </c>
      <c r="G192" s="420">
        <v>1119.5333333333335</v>
      </c>
      <c r="H192" s="420">
        <v>1211.9333333333336</v>
      </c>
      <c r="I192" s="420">
        <v>1235.0666666666668</v>
      </c>
      <c r="J192" s="420">
        <v>1258.1333333333337</v>
      </c>
      <c r="K192" s="419">
        <v>1212</v>
      </c>
      <c r="L192" s="419">
        <v>1165.8</v>
      </c>
      <c r="M192" s="419">
        <v>1.13411</v>
      </c>
    </row>
    <row r="193" spans="1:13">
      <c r="A193" s="245">
        <v>183</v>
      </c>
      <c r="B193" s="421" t="s">
        <v>368</v>
      </c>
      <c r="C193" s="419">
        <v>666.6</v>
      </c>
      <c r="D193" s="420">
        <v>664.76666666666677</v>
      </c>
      <c r="E193" s="420">
        <v>657.83333333333348</v>
      </c>
      <c r="F193" s="420">
        <v>649.06666666666672</v>
      </c>
      <c r="G193" s="420">
        <v>642.13333333333344</v>
      </c>
      <c r="H193" s="420">
        <v>673.53333333333353</v>
      </c>
      <c r="I193" s="420">
        <v>680.4666666666667</v>
      </c>
      <c r="J193" s="420">
        <v>689.23333333333358</v>
      </c>
      <c r="K193" s="419">
        <v>671.7</v>
      </c>
      <c r="L193" s="419">
        <v>656</v>
      </c>
      <c r="M193" s="419">
        <v>13.127050000000001</v>
      </c>
    </row>
    <row r="194" spans="1:13">
      <c r="A194" s="245">
        <v>184</v>
      </c>
      <c r="B194" s="421" t="s">
        <v>369</v>
      </c>
      <c r="C194" s="419">
        <v>373.3</v>
      </c>
      <c r="D194" s="420">
        <v>374.65000000000003</v>
      </c>
      <c r="E194" s="420">
        <v>367.65000000000009</v>
      </c>
      <c r="F194" s="420">
        <v>362.00000000000006</v>
      </c>
      <c r="G194" s="420">
        <v>355.00000000000011</v>
      </c>
      <c r="H194" s="420">
        <v>380.30000000000007</v>
      </c>
      <c r="I194" s="420">
        <v>387.29999999999995</v>
      </c>
      <c r="J194" s="420">
        <v>392.95000000000005</v>
      </c>
      <c r="K194" s="419">
        <v>381.65</v>
      </c>
      <c r="L194" s="419">
        <v>369</v>
      </c>
      <c r="M194" s="419">
        <v>5.4383499999999998</v>
      </c>
    </row>
    <row r="195" spans="1:13">
      <c r="A195" s="245">
        <v>185</v>
      </c>
      <c r="B195" s="421" t="s">
        <v>370</v>
      </c>
      <c r="C195" s="419">
        <v>110.85</v>
      </c>
      <c r="D195" s="420">
        <v>112.01666666666667</v>
      </c>
      <c r="E195" s="420">
        <v>109.33333333333333</v>
      </c>
      <c r="F195" s="420">
        <v>107.81666666666666</v>
      </c>
      <c r="G195" s="420">
        <v>105.13333333333333</v>
      </c>
      <c r="H195" s="420">
        <v>113.53333333333333</v>
      </c>
      <c r="I195" s="420">
        <v>116.21666666666667</v>
      </c>
      <c r="J195" s="420">
        <v>117.73333333333333</v>
      </c>
      <c r="K195" s="419">
        <v>114.7</v>
      </c>
      <c r="L195" s="419">
        <v>110.5</v>
      </c>
      <c r="M195" s="419">
        <v>9.3533899999999992</v>
      </c>
    </row>
    <row r="196" spans="1:13">
      <c r="A196" s="245">
        <v>186</v>
      </c>
      <c r="B196" s="421" t="s">
        <v>371</v>
      </c>
      <c r="C196" s="419">
        <v>116.85</v>
      </c>
      <c r="D196" s="420">
        <v>116.45</v>
      </c>
      <c r="E196" s="420">
        <v>115.5</v>
      </c>
      <c r="F196" s="420">
        <v>114.14999999999999</v>
      </c>
      <c r="G196" s="420">
        <v>113.19999999999999</v>
      </c>
      <c r="H196" s="420">
        <v>117.80000000000001</v>
      </c>
      <c r="I196" s="420">
        <v>118.75000000000003</v>
      </c>
      <c r="J196" s="420">
        <v>120.10000000000002</v>
      </c>
      <c r="K196" s="419">
        <v>117.4</v>
      </c>
      <c r="L196" s="419">
        <v>115.1</v>
      </c>
      <c r="M196" s="419">
        <v>13.047779999999999</v>
      </c>
    </row>
    <row r="197" spans="1:13">
      <c r="A197" s="245">
        <v>187</v>
      </c>
      <c r="B197" s="421" t="s">
        <v>246</v>
      </c>
      <c r="C197" s="419">
        <v>322.39999999999998</v>
      </c>
      <c r="D197" s="420">
        <v>325.7</v>
      </c>
      <c r="E197" s="420">
        <v>316.89999999999998</v>
      </c>
      <c r="F197" s="420">
        <v>311.39999999999998</v>
      </c>
      <c r="G197" s="420">
        <v>302.59999999999997</v>
      </c>
      <c r="H197" s="420">
        <v>331.2</v>
      </c>
      <c r="I197" s="420">
        <v>340.00000000000006</v>
      </c>
      <c r="J197" s="420">
        <v>345.5</v>
      </c>
      <c r="K197" s="419">
        <v>334.5</v>
      </c>
      <c r="L197" s="419">
        <v>320.2</v>
      </c>
      <c r="M197" s="419">
        <v>5.0846200000000001</v>
      </c>
    </row>
    <row r="198" spans="1:13">
      <c r="A198" s="245">
        <v>188</v>
      </c>
      <c r="B198" s="421" t="s">
        <v>372</v>
      </c>
      <c r="C198" s="419">
        <v>691.85</v>
      </c>
      <c r="D198" s="420">
        <v>693.61666666666679</v>
      </c>
      <c r="E198" s="420">
        <v>687.28333333333353</v>
      </c>
      <c r="F198" s="420">
        <v>682.7166666666667</v>
      </c>
      <c r="G198" s="420">
        <v>676.38333333333344</v>
      </c>
      <c r="H198" s="420">
        <v>698.18333333333362</v>
      </c>
      <c r="I198" s="420">
        <v>704.51666666666688</v>
      </c>
      <c r="J198" s="420">
        <v>709.08333333333371</v>
      </c>
      <c r="K198" s="419">
        <v>699.95</v>
      </c>
      <c r="L198" s="419">
        <v>689.05</v>
      </c>
      <c r="M198" s="419">
        <v>0.41238000000000002</v>
      </c>
    </row>
    <row r="199" spans="1:13">
      <c r="A199" s="245">
        <v>189</v>
      </c>
      <c r="B199" s="421" t="s">
        <v>247</v>
      </c>
      <c r="C199" s="419">
        <v>2185.85</v>
      </c>
      <c r="D199" s="420">
        <v>2192.9666666666667</v>
      </c>
      <c r="E199" s="420">
        <v>2167.9333333333334</v>
      </c>
      <c r="F199" s="420">
        <v>2150.0166666666669</v>
      </c>
      <c r="G199" s="420">
        <v>2124.9833333333336</v>
      </c>
      <c r="H199" s="420">
        <v>2210.8833333333332</v>
      </c>
      <c r="I199" s="420">
        <v>2235.916666666667</v>
      </c>
      <c r="J199" s="420">
        <v>2253.833333333333</v>
      </c>
      <c r="K199" s="419">
        <v>2218</v>
      </c>
      <c r="L199" s="419">
        <v>2175.0500000000002</v>
      </c>
      <c r="M199" s="419">
        <v>0.74883999999999995</v>
      </c>
    </row>
    <row r="200" spans="1:13">
      <c r="A200" s="245">
        <v>190</v>
      </c>
      <c r="B200" s="421" t="s">
        <v>107</v>
      </c>
      <c r="C200" s="419">
        <v>979.75</v>
      </c>
      <c r="D200" s="420">
        <v>984.55000000000007</v>
      </c>
      <c r="E200" s="420">
        <v>973.20000000000016</v>
      </c>
      <c r="F200" s="420">
        <v>966.65000000000009</v>
      </c>
      <c r="G200" s="420">
        <v>955.30000000000018</v>
      </c>
      <c r="H200" s="420">
        <v>991.10000000000014</v>
      </c>
      <c r="I200" s="420">
        <v>1002.45</v>
      </c>
      <c r="J200" s="420">
        <v>1009.0000000000001</v>
      </c>
      <c r="K200" s="419">
        <v>995.9</v>
      </c>
      <c r="L200" s="419">
        <v>978</v>
      </c>
      <c r="M200" s="419">
        <v>25.980329999999999</v>
      </c>
    </row>
    <row r="201" spans="1:13">
      <c r="A201" s="245">
        <v>191</v>
      </c>
      <c r="B201" s="421" t="s">
        <v>248</v>
      </c>
      <c r="C201" s="419">
        <v>2877.8</v>
      </c>
      <c r="D201" s="420">
        <v>2884.2666666666664</v>
      </c>
      <c r="E201" s="420">
        <v>2863.5333333333328</v>
      </c>
      <c r="F201" s="420">
        <v>2849.2666666666664</v>
      </c>
      <c r="G201" s="420">
        <v>2828.5333333333328</v>
      </c>
      <c r="H201" s="420">
        <v>2898.5333333333328</v>
      </c>
      <c r="I201" s="420">
        <v>2919.2666666666664</v>
      </c>
      <c r="J201" s="420">
        <v>2933.5333333333328</v>
      </c>
      <c r="K201" s="419">
        <v>2905</v>
      </c>
      <c r="L201" s="419">
        <v>2870</v>
      </c>
      <c r="M201" s="419">
        <v>1.37236</v>
      </c>
    </row>
    <row r="202" spans="1:13">
      <c r="A202" s="245">
        <v>192</v>
      </c>
      <c r="B202" s="421" t="s">
        <v>109</v>
      </c>
      <c r="C202" s="419">
        <v>1495.45</v>
      </c>
      <c r="D202" s="420">
        <v>1494.8333333333333</v>
      </c>
      <c r="E202" s="420">
        <v>1485.1666666666665</v>
      </c>
      <c r="F202" s="420">
        <v>1474.8833333333332</v>
      </c>
      <c r="G202" s="420">
        <v>1465.2166666666665</v>
      </c>
      <c r="H202" s="420">
        <v>1505.1166666666666</v>
      </c>
      <c r="I202" s="420">
        <v>1514.7833333333331</v>
      </c>
      <c r="J202" s="420">
        <v>1525.0666666666666</v>
      </c>
      <c r="K202" s="419">
        <v>1504.5</v>
      </c>
      <c r="L202" s="419">
        <v>1484.55</v>
      </c>
      <c r="M202" s="419">
        <v>36.869410000000002</v>
      </c>
    </row>
    <row r="203" spans="1:13">
      <c r="A203" s="245">
        <v>193</v>
      </c>
      <c r="B203" s="421" t="s">
        <v>249</v>
      </c>
      <c r="C203" s="419">
        <v>677.9</v>
      </c>
      <c r="D203" s="420">
        <v>681.88333333333333</v>
      </c>
      <c r="E203" s="420">
        <v>672.76666666666665</v>
      </c>
      <c r="F203" s="420">
        <v>667.63333333333333</v>
      </c>
      <c r="G203" s="420">
        <v>658.51666666666665</v>
      </c>
      <c r="H203" s="420">
        <v>687.01666666666665</v>
      </c>
      <c r="I203" s="420">
        <v>696.13333333333321</v>
      </c>
      <c r="J203" s="420">
        <v>701.26666666666665</v>
      </c>
      <c r="K203" s="419">
        <v>691</v>
      </c>
      <c r="L203" s="419">
        <v>676.75</v>
      </c>
      <c r="M203" s="419">
        <v>67.767970000000005</v>
      </c>
    </row>
    <row r="204" spans="1:13">
      <c r="A204" s="245">
        <v>194</v>
      </c>
      <c r="B204" s="421" t="s">
        <v>375</v>
      </c>
      <c r="C204" s="419">
        <v>87.1</v>
      </c>
      <c r="D204" s="420">
        <v>82.6</v>
      </c>
      <c r="E204" s="420">
        <v>78.099999999999994</v>
      </c>
      <c r="F204" s="420">
        <v>69.099999999999994</v>
      </c>
      <c r="G204" s="420">
        <v>64.599999999999994</v>
      </c>
      <c r="H204" s="420">
        <v>91.6</v>
      </c>
      <c r="I204" s="420">
        <v>96.1</v>
      </c>
      <c r="J204" s="420">
        <v>105.1</v>
      </c>
      <c r="K204" s="419">
        <v>87.1</v>
      </c>
      <c r="L204" s="419">
        <v>73.599999999999994</v>
      </c>
      <c r="M204" s="419">
        <v>1239.83539</v>
      </c>
    </row>
    <row r="205" spans="1:13">
      <c r="A205" s="245">
        <v>195</v>
      </c>
      <c r="B205" s="421" t="s">
        <v>897</v>
      </c>
      <c r="C205" s="419">
        <v>1204.4000000000001</v>
      </c>
      <c r="D205" s="420">
        <v>1205.8833333333334</v>
      </c>
      <c r="E205" s="420">
        <v>1185.3166666666668</v>
      </c>
      <c r="F205" s="420">
        <v>1166.2333333333333</v>
      </c>
      <c r="G205" s="420">
        <v>1145.6666666666667</v>
      </c>
      <c r="H205" s="420">
        <v>1224.9666666666669</v>
      </c>
      <c r="I205" s="420">
        <v>1245.5333333333335</v>
      </c>
      <c r="J205" s="420">
        <v>1264.616666666667</v>
      </c>
      <c r="K205" s="419">
        <v>1226.45</v>
      </c>
      <c r="L205" s="419">
        <v>1186.8</v>
      </c>
      <c r="M205" s="419">
        <v>71.17792</v>
      </c>
    </row>
    <row r="206" spans="1:13">
      <c r="A206" s="245">
        <v>196</v>
      </c>
      <c r="B206" s="421" t="s">
        <v>373</v>
      </c>
      <c r="C206" s="419">
        <v>924.05</v>
      </c>
      <c r="D206" s="420">
        <v>926.01666666666677</v>
      </c>
      <c r="E206" s="420">
        <v>905.03333333333353</v>
      </c>
      <c r="F206" s="420">
        <v>886.01666666666677</v>
      </c>
      <c r="G206" s="420">
        <v>865.03333333333353</v>
      </c>
      <c r="H206" s="420">
        <v>945.03333333333353</v>
      </c>
      <c r="I206" s="420">
        <v>966.01666666666688</v>
      </c>
      <c r="J206" s="420">
        <v>985.03333333333353</v>
      </c>
      <c r="K206" s="419">
        <v>947</v>
      </c>
      <c r="L206" s="419">
        <v>907</v>
      </c>
      <c r="M206" s="419">
        <v>2.01762</v>
      </c>
    </row>
    <row r="207" spans="1:13">
      <c r="A207" s="245">
        <v>197</v>
      </c>
      <c r="B207" s="421" t="s">
        <v>105</v>
      </c>
      <c r="C207" s="419">
        <v>1022.35</v>
      </c>
      <c r="D207" s="420">
        <v>1011.4166666666666</v>
      </c>
      <c r="E207" s="420">
        <v>997.83333333333326</v>
      </c>
      <c r="F207" s="420">
        <v>973.31666666666661</v>
      </c>
      <c r="G207" s="420">
        <v>959.73333333333323</v>
      </c>
      <c r="H207" s="420">
        <v>1035.9333333333334</v>
      </c>
      <c r="I207" s="420">
        <v>1049.5166666666664</v>
      </c>
      <c r="J207" s="420">
        <v>1074.0333333333333</v>
      </c>
      <c r="K207" s="419">
        <v>1025</v>
      </c>
      <c r="L207" s="419">
        <v>986.9</v>
      </c>
      <c r="M207" s="419">
        <v>26.896260000000002</v>
      </c>
    </row>
    <row r="208" spans="1:13">
      <c r="A208" s="245">
        <v>198</v>
      </c>
      <c r="B208" s="421" t="s">
        <v>374</v>
      </c>
      <c r="C208" s="419">
        <v>252.35</v>
      </c>
      <c r="D208" s="420">
        <v>252.38333333333333</v>
      </c>
      <c r="E208" s="420">
        <v>251.11666666666665</v>
      </c>
      <c r="F208" s="420">
        <v>249.88333333333333</v>
      </c>
      <c r="G208" s="420">
        <v>248.61666666666665</v>
      </c>
      <c r="H208" s="420">
        <v>253.61666666666665</v>
      </c>
      <c r="I208" s="420">
        <v>254.8833333333333</v>
      </c>
      <c r="J208" s="420">
        <v>256.11666666666667</v>
      </c>
      <c r="K208" s="419">
        <v>253.65</v>
      </c>
      <c r="L208" s="419">
        <v>251.15</v>
      </c>
      <c r="M208" s="419">
        <v>1.7165699999999999</v>
      </c>
    </row>
    <row r="209" spans="1:13">
      <c r="A209" s="245">
        <v>199</v>
      </c>
      <c r="B209" s="421" t="s">
        <v>898</v>
      </c>
      <c r="C209" s="419">
        <v>140.19999999999999</v>
      </c>
      <c r="D209" s="420">
        <v>140.23333333333332</v>
      </c>
      <c r="E209" s="420">
        <v>138.71666666666664</v>
      </c>
      <c r="F209" s="420">
        <v>137.23333333333332</v>
      </c>
      <c r="G209" s="420">
        <v>135.71666666666664</v>
      </c>
      <c r="H209" s="420">
        <v>141.71666666666664</v>
      </c>
      <c r="I209" s="420">
        <v>143.23333333333335</v>
      </c>
      <c r="J209" s="420">
        <v>144.71666666666664</v>
      </c>
      <c r="K209" s="419">
        <v>141.75</v>
      </c>
      <c r="L209" s="419">
        <v>138.75</v>
      </c>
      <c r="M209" s="419">
        <v>5.8926499999999997</v>
      </c>
    </row>
    <row r="210" spans="1:13">
      <c r="A210" s="245">
        <v>200</v>
      </c>
      <c r="B210" s="421" t="s">
        <v>110</v>
      </c>
      <c r="C210" s="419">
        <v>2938.05</v>
      </c>
      <c r="D210" s="420">
        <v>2938.3500000000004</v>
      </c>
      <c r="E210" s="420">
        <v>2924.8000000000006</v>
      </c>
      <c r="F210" s="420">
        <v>2911.55</v>
      </c>
      <c r="G210" s="420">
        <v>2898.0000000000005</v>
      </c>
      <c r="H210" s="420">
        <v>2951.6000000000008</v>
      </c>
      <c r="I210" s="420">
        <v>2965.15</v>
      </c>
      <c r="J210" s="420">
        <v>2978.400000000001</v>
      </c>
      <c r="K210" s="419">
        <v>2951.9</v>
      </c>
      <c r="L210" s="419">
        <v>2925.1</v>
      </c>
      <c r="M210" s="419">
        <v>4.8088100000000003</v>
      </c>
    </row>
    <row r="211" spans="1:13">
      <c r="A211" s="245">
        <v>201</v>
      </c>
      <c r="B211" s="421" t="s">
        <v>376</v>
      </c>
      <c r="C211" s="419">
        <v>56.4</v>
      </c>
      <c r="D211" s="420">
        <v>56.449999999999996</v>
      </c>
      <c r="E211" s="420">
        <v>55.54999999999999</v>
      </c>
      <c r="F211" s="420">
        <v>54.699999999999996</v>
      </c>
      <c r="G211" s="420">
        <v>53.79999999999999</v>
      </c>
      <c r="H211" s="420">
        <v>57.29999999999999</v>
      </c>
      <c r="I211" s="420">
        <v>58.199999999999996</v>
      </c>
      <c r="J211" s="420">
        <v>59.04999999999999</v>
      </c>
      <c r="K211" s="419">
        <v>57.35</v>
      </c>
      <c r="L211" s="419">
        <v>55.6</v>
      </c>
      <c r="M211" s="419">
        <v>86.581249999999997</v>
      </c>
    </row>
    <row r="212" spans="1:13">
      <c r="A212" s="245">
        <v>202</v>
      </c>
      <c r="B212" s="421" t="s">
        <v>112</v>
      </c>
      <c r="C212" s="419">
        <v>389.55</v>
      </c>
      <c r="D212" s="420">
        <v>386.01666666666665</v>
      </c>
      <c r="E212" s="420">
        <v>381.0333333333333</v>
      </c>
      <c r="F212" s="420">
        <v>372.51666666666665</v>
      </c>
      <c r="G212" s="420">
        <v>367.5333333333333</v>
      </c>
      <c r="H212" s="420">
        <v>394.5333333333333</v>
      </c>
      <c r="I212" s="420">
        <v>399.51666666666665</v>
      </c>
      <c r="J212" s="420">
        <v>408.0333333333333</v>
      </c>
      <c r="K212" s="419">
        <v>391</v>
      </c>
      <c r="L212" s="419">
        <v>377.5</v>
      </c>
      <c r="M212" s="419">
        <v>128.36171999999999</v>
      </c>
    </row>
    <row r="213" spans="1:13">
      <c r="A213" s="245">
        <v>203</v>
      </c>
      <c r="B213" s="421" t="s">
        <v>377</v>
      </c>
      <c r="C213" s="419">
        <v>1062.1500000000001</v>
      </c>
      <c r="D213" s="420">
        <v>1070.3333333333335</v>
      </c>
      <c r="E213" s="420">
        <v>1046.9666666666669</v>
      </c>
      <c r="F213" s="420">
        <v>1031.7833333333335</v>
      </c>
      <c r="G213" s="420">
        <v>1008.416666666667</v>
      </c>
      <c r="H213" s="420">
        <v>1085.5166666666669</v>
      </c>
      <c r="I213" s="420">
        <v>1108.8833333333337</v>
      </c>
      <c r="J213" s="420">
        <v>1124.0666666666668</v>
      </c>
      <c r="K213" s="419">
        <v>1093.7</v>
      </c>
      <c r="L213" s="419">
        <v>1055.1500000000001</v>
      </c>
      <c r="M213" s="419">
        <v>4.0015900000000002</v>
      </c>
    </row>
    <row r="214" spans="1:13">
      <c r="A214" s="245">
        <v>204</v>
      </c>
      <c r="B214" s="421" t="s">
        <v>378</v>
      </c>
      <c r="C214" s="419">
        <v>147.69999999999999</v>
      </c>
      <c r="D214" s="420">
        <v>146.15</v>
      </c>
      <c r="E214" s="420">
        <v>143.60000000000002</v>
      </c>
      <c r="F214" s="420">
        <v>139.50000000000003</v>
      </c>
      <c r="G214" s="420">
        <v>136.95000000000005</v>
      </c>
      <c r="H214" s="420">
        <v>150.25</v>
      </c>
      <c r="I214" s="420">
        <v>152.80000000000001</v>
      </c>
      <c r="J214" s="420">
        <v>156.89999999999998</v>
      </c>
      <c r="K214" s="419">
        <v>148.69999999999999</v>
      </c>
      <c r="L214" s="419">
        <v>142.05000000000001</v>
      </c>
      <c r="M214" s="419">
        <v>60.852600000000002</v>
      </c>
    </row>
    <row r="215" spans="1:13">
      <c r="A215" s="245">
        <v>205</v>
      </c>
      <c r="B215" s="421" t="s">
        <v>113</v>
      </c>
      <c r="C215" s="419">
        <v>304.45</v>
      </c>
      <c r="D215" s="420">
        <v>302.91666666666669</v>
      </c>
      <c r="E215" s="420">
        <v>300.03333333333336</v>
      </c>
      <c r="F215" s="420">
        <v>295.61666666666667</v>
      </c>
      <c r="G215" s="420">
        <v>292.73333333333335</v>
      </c>
      <c r="H215" s="420">
        <v>307.33333333333337</v>
      </c>
      <c r="I215" s="420">
        <v>310.2166666666667</v>
      </c>
      <c r="J215" s="420">
        <v>314.63333333333338</v>
      </c>
      <c r="K215" s="419">
        <v>305.8</v>
      </c>
      <c r="L215" s="419">
        <v>298.5</v>
      </c>
      <c r="M215" s="419">
        <v>48.359740000000002</v>
      </c>
    </row>
    <row r="216" spans="1:13">
      <c r="A216" s="245">
        <v>206</v>
      </c>
      <c r="B216" s="421" t="s">
        <v>114</v>
      </c>
      <c r="C216" s="419">
        <v>2499.0500000000002</v>
      </c>
      <c r="D216" s="420">
        <v>2499.166666666667</v>
      </c>
      <c r="E216" s="420">
        <v>2484.9333333333338</v>
      </c>
      <c r="F216" s="420">
        <v>2470.8166666666671</v>
      </c>
      <c r="G216" s="420">
        <v>2456.5833333333339</v>
      </c>
      <c r="H216" s="420">
        <v>2513.2833333333338</v>
      </c>
      <c r="I216" s="420">
        <v>2527.5166666666673</v>
      </c>
      <c r="J216" s="420">
        <v>2541.6333333333337</v>
      </c>
      <c r="K216" s="419">
        <v>2513.4</v>
      </c>
      <c r="L216" s="419">
        <v>2485.0500000000002</v>
      </c>
      <c r="M216" s="419">
        <v>7.617</v>
      </c>
    </row>
    <row r="217" spans="1:13">
      <c r="A217" s="245">
        <v>207</v>
      </c>
      <c r="B217" s="421" t="s">
        <v>250</v>
      </c>
      <c r="C217" s="419">
        <v>337.3</v>
      </c>
      <c r="D217" s="420">
        <v>337.78333333333336</v>
      </c>
      <c r="E217" s="420">
        <v>335.66666666666674</v>
      </c>
      <c r="F217" s="420">
        <v>334.03333333333336</v>
      </c>
      <c r="G217" s="420">
        <v>331.91666666666674</v>
      </c>
      <c r="H217" s="420">
        <v>339.41666666666674</v>
      </c>
      <c r="I217" s="420">
        <v>341.53333333333342</v>
      </c>
      <c r="J217" s="420">
        <v>343.16666666666674</v>
      </c>
      <c r="K217" s="419">
        <v>339.9</v>
      </c>
      <c r="L217" s="419">
        <v>336.15</v>
      </c>
      <c r="M217" s="419">
        <v>5.6293699999999998</v>
      </c>
    </row>
    <row r="218" spans="1:13">
      <c r="A218" s="245">
        <v>208</v>
      </c>
      <c r="B218" s="421" t="s">
        <v>379</v>
      </c>
      <c r="C218" s="419">
        <v>41641.699999999997</v>
      </c>
      <c r="D218" s="420">
        <v>41780.700000000004</v>
      </c>
      <c r="E218" s="420">
        <v>41361.500000000007</v>
      </c>
      <c r="F218" s="420">
        <v>41081.300000000003</v>
      </c>
      <c r="G218" s="420">
        <v>40662.100000000006</v>
      </c>
      <c r="H218" s="420">
        <v>42060.900000000009</v>
      </c>
      <c r="I218" s="420">
        <v>42480.100000000006</v>
      </c>
      <c r="J218" s="420">
        <v>42760.30000000001</v>
      </c>
      <c r="K218" s="419">
        <v>42199.9</v>
      </c>
      <c r="L218" s="419">
        <v>41500.5</v>
      </c>
      <c r="M218" s="419">
        <v>5.5599999999999997E-2</v>
      </c>
    </row>
    <row r="219" spans="1:13">
      <c r="A219" s="245">
        <v>209</v>
      </c>
      <c r="B219" s="421" t="s">
        <v>251</v>
      </c>
      <c r="C219" s="419">
        <v>53.05</v>
      </c>
      <c r="D219" s="420">
        <v>53.333333333333336</v>
      </c>
      <c r="E219" s="420">
        <v>52.516666666666673</v>
      </c>
      <c r="F219" s="420">
        <v>51.983333333333334</v>
      </c>
      <c r="G219" s="420">
        <v>51.166666666666671</v>
      </c>
      <c r="H219" s="420">
        <v>53.866666666666674</v>
      </c>
      <c r="I219" s="420">
        <v>54.683333333333337</v>
      </c>
      <c r="J219" s="420">
        <v>55.216666666666676</v>
      </c>
      <c r="K219" s="419">
        <v>54.15</v>
      </c>
      <c r="L219" s="419">
        <v>52.8</v>
      </c>
      <c r="M219" s="419">
        <v>25.215499999999999</v>
      </c>
    </row>
    <row r="220" spans="1:13">
      <c r="A220" s="245">
        <v>210</v>
      </c>
      <c r="B220" s="421" t="s">
        <v>108</v>
      </c>
      <c r="C220" s="419">
        <v>2494.9</v>
      </c>
      <c r="D220" s="420">
        <v>2487.6333333333337</v>
      </c>
      <c r="E220" s="420">
        <v>2478.4666666666672</v>
      </c>
      <c r="F220" s="420">
        <v>2462.0333333333333</v>
      </c>
      <c r="G220" s="420">
        <v>2452.8666666666668</v>
      </c>
      <c r="H220" s="420">
        <v>2504.0666666666675</v>
      </c>
      <c r="I220" s="420">
        <v>2513.2333333333345</v>
      </c>
      <c r="J220" s="420">
        <v>2529.6666666666679</v>
      </c>
      <c r="K220" s="419">
        <v>2496.8000000000002</v>
      </c>
      <c r="L220" s="419">
        <v>2471.1999999999998</v>
      </c>
      <c r="M220" s="419">
        <v>12.347390000000001</v>
      </c>
    </row>
    <row r="221" spans="1:13">
      <c r="A221" s="245">
        <v>211</v>
      </c>
      <c r="B221" s="421" t="s">
        <v>808</v>
      </c>
      <c r="C221" s="419">
        <v>300.95</v>
      </c>
      <c r="D221" s="420">
        <v>302.55</v>
      </c>
      <c r="E221" s="420">
        <v>297.3</v>
      </c>
      <c r="F221" s="420">
        <v>293.64999999999998</v>
      </c>
      <c r="G221" s="420">
        <v>288.39999999999998</v>
      </c>
      <c r="H221" s="420">
        <v>306.20000000000005</v>
      </c>
      <c r="I221" s="420">
        <v>311.45000000000005</v>
      </c>
      <c r="J221" s="420">
        <v>315.10000000000008</v>
      </c>
      <c r="K221" s="419">
        <v>307.8</v>
      </c>
      <c r="L221" s="419">
        <v>298.89999999999998</v>
      </c>
      <c r="M221" s="419">
        <v>4.33392</v>
      </c>
    </row>
    <row r="222" spans="1:13">
      <c r="A222" s="245">
        <v>212</v>
      </c>
      <c r="B222" s="421" t="s">
        <v>116</v>
      </c>
      <c r="C222" s="419">
        <v>647.85</v>
      </c>
      <c r="D222" s="420">
        <v>645.85</v>
      </c>
      <c r="E222" s="420">
        <v>643.20000000000005</v>
      </c>
      <c r="F222" s="420">
        <v>638.55000000000007</v>
      </c>
      <c r="G222" s="420">
        <v>635.90000000000009</v>
      </c>
      <c r="H222" s="420">
        <v>650.5</v>
      </c>
      <c r="I222" s="420">
        <v>653.14999999999986</v>
      </c>
      <c r="J222" s="420">
        <v>657.8</v>
      </c>
      <c r="K222" s="419">
        <v>648.5</v>
      </c>
      <c r="L222" s="419">
        <v>641.20000000000005</v>
      </c>
      <c r="M222" s="419">
        <v>73.585679999999996</v>
      </c>
    </row>
    <row r="223" spans="1:13">
      <c r="A223" s="245">
        <v>213</v>
      </c>
      <c r="B223" s="421" t="s">
        <v>252</v>
      </c>
      <c r="C223" s="419">
        <v>1566.65</v>
      </c>
      <c r="D223" s="420">
        <v>1578.9166666666667</v>
      </c>
      <c r="E223" s="420">
        <v>1545.8333333333335</v>
      </c>
      <c r="F223" s="420">
        <v>1525.0166666666667</v>
      </c>
      <c r="G223" s="420">
        <v>1491.9333333333334</v>
      </c>
      <c r="H223" s="420">
        <v>1599.7333333333336</v>
      </c>
      <c r="I223" s="420">
        <v>1632.8166666666671</v>
      </c>
      <c r="J223" s="420">
        <v>1653.6333333333337</v>
      </c>
      <c r="K223" s="419">
        <v>1612</v>
      </c>
      <c r="L223" s="419">
        <v>1558.1</v>
      </c>
      <c r="M223" s="419">
        <v>6.1893000000000002</v>
      </c>
    </row>
    <row r="224" spans="1:13">
      <c r="A224" s="245">
        <v>214</v>
      </c>
      <c r="B224" s="421" t="s">
        <v>117</v>
      </c>
      <c r="C224" s="419">
        <v>621.25</v>
      </c>
      <c r="D224" s="420">
        <v>621.7833333333333</v>
      </c>
      <c r="E224" s="420">
        <v>616.71666666666658</v>
      </c>
      <c r="F224" s="420">
        <v>612.18333333333328</v>
      </c>
      <c r="G224" s="420">
        <v>607.11666666666656</v>
      </c>
      <c r="H224" s="420">
        <v>626.31666666666661</v>
      </c>
      <c r="I224" s="420">
        <v>631.38333333333321</v>
      </c>
      <c r="J224" s="420">
        <v>635.91666666666663</v>
      </c>
      <c r="K224" s="419">
        <v>626.85</v>
      </c>
      <c r="L224" s="419">
        <v>617.25</v>
      </c>
      <c r="M224" s="419">
        <v>9.4316600000000008</v>
      </c>
    </row>
    <row r="225" spans="1:13">
      <c r="A225" s="245">
        <v>215</v>
      </c>
      <c r="B225" s="421" t="s">
        <v>380</v>
      </c>
      <c r="C225" s="419">
        <v>688.9</v>
      </c>
      <c r="D225" s="420">
        <v>689</v>
      </c>
      <c r="E225" s="420">
        <v>677.15</v>
      </c>
      <c r="F225" s="420">
        <v>665.4</v>
      </c>
      <c r="G225" s="420">
        <v>653.54999999999995</v>
      </c>
      <c r="H225" s="420">
        <v>700.75</v>
      </c>
      <c r="I225" s="420">
        <v>712.59999999999991</v>
      </c>
      <c r="J225" s="420">
        <v>724.35</v>
      </c>
      <c r="K225" s="419">
        <v>700.85</v>
      </c>
      <c r="L225" s="419">
        <v>677.25</v>
      </c>
      <c r="M225" s="419">
        <v>9.3324700000000007</v>
      </c>
    </row>
    <row r="226" spans="1:13">
      <c r="A226" s="245">
        <v>216</v>
      </c>
      <c r="B226" s="421" t="s">
        <v>253</v>
      </c>
      <c r="C226" s="419">
        <v>37.950000000000003</v>
      </c>
      <c r="D226" s="420">
        <v>38.15</v>
      </c>
      <c r="E226" s="420">
        <v>37.65</v>
      </c>
      <c r="F226" s="420">
        <v>37.35</v>
      </c>
      <c r="G226" s="420">
        <v>36.85</v>
      </c>
      <c r="H226" s="420">
        <v>38.449999999999996</v>
      </c>
      <c r="I226" s="420">
        <v>38.949999999999996</v>
      </c>
      <c r="J226" s="420">
        <v>39.249999999999993</v>
      </c>
      <c r="K226" s="419">
        <v>38.65</v>
      </c>
      <c r="L226" s="419">
        <v>37.85</v>
      </c>
      <c r="M226" s="419">
        <v>68.833879999999994</v>
      </c>
    </row>
    <row r="227" spans="1:13">
      <c r="A227" s="245">
        <v>217</v>
      </c>
      <c r="B227" s="421" t="s">
        <v>119</v>
      </c>
      <c r="C227" s="419">
        <v>54.45</v>
      </c>
      <c r="D227" s="420">
        <v>54.366666666666674</v>
      </c>
      <c r="E227" s="420">
        <v>53.883333333333347</v>
      </c>
      <c r="F227" s="420">
        <v>53.31666666666667</v>
      </c>
      <c r="G227" s="420">
        <v>52.833333333333343</v>
      </c>
      <c r="H227" s="420">
        <v>54.933333333333351</v>
      </c>
      <c r="I227" s="420">
        <v>55.416666666666671</v>
      </c>
      <c r="J227" s="420">
        <v>55.983333333333356</v>
      </c>
      <c r="K227" s="419">
        <v>54.85</v>
      </c>
      <c r="L227" s="419">
        <v>53.8</v>
      </c>
      <c r="M227" s="419">
        <v>530.52247999999997</v>
      </c>
    </row>
    <row r="228" spans="1:13">
      <c r="A228" s="245">
        <v>218</v>
      </c>
      <c r="B228" s="421" t="s">
        <v>381</v>
      </c>
      <c r="C228" s="419">
        <v>53.05</v>
      </c>
      <c r="D228" s="420">
        <v>53.316666666666663</v>
      </c>
      <c r="E228" s="420">
        <v>52.533333333333324</v>
      </c>
      <c r="F228" s="420">
        <v>52.016666666666659</v>
      </c>
      <c r="G228" s="420">
        <v>51.23333333333332</v>
      </c>
      <c r="H228" s="420">
        <v>53.833333333333329</v>
      </c>
      <c r="I228" s="420">
        <v>54.61666666666666</v>
      </c>
      <c r="J228" s="420">
        <v>55.133333333333333</v>
      </c>
      <c r="K228" s="419">
        <v>54.1</v>
      </c>
      <c r="L228" s="419">
        <v>52.8</v>
      </c>
      <c r="M228" s="419">
        <v>27.34308</v>
      </c>
    </row>
    <row r="229" spans="1:13">
      <c r="A229" s="245">
        <v>219</v>
      </c>
      <c r="B229" s="421" t="s">
        <v>382</v>
      </c>
      <c r="C229" s="419">
        <v>1061.55</v>
      </c>
      <c r="D229" s="420">
        <v>1055.7</v>
      </c>
      <c r="E229" s="420">
        <v>1039.8500000000001</v>
      </c>
      <c r="F229" s="420">
        <v>1018.1500000000001</v>
      </c>
      <c r="G229" s="420">
        <v>1002.3000000000002</v>
      </c>
      <c r="H229" s="420">
        <v>1077.4000000000001</v>
      </c>
      <c r="I229" s="420">
        <v>1093.25</v>
      </c>
      <c r="J229" s="420">
        <v>1114.95</v>
      </c>
      <c r="K229" s="419">
        <v>1071.55</v>
      </c>
      <c r="L229" s="419">
        <v>1034</v>
      </c>
      <c r="M229" s="419">
        <v>0.66552</v>
      </c>
    </row>
    <row r="230" spans="1:13">
      <c r="A230" s="245">
        <v>220</v>
      </c>
      <c r="B230" s="421" t="s">
        <v>383</v>
      </c>
      <c r="C230" s="419">
        <v>266.8</v>
      </c>
      <c r="D230" s="420">
        <v>266.59999999999997</v>
      </c>
      <c r="E230" s="420">
        <v>261.19999999999993</v>
      </c>
      <c r="F230" s="420">
        <v>255.59999999999997</v>
      </c>
      <c r="G230" s="420">
        <v>250.19999999999993</v>
      </c>
      <c r="H230" s="420">
        <v>272.19999999999993</v>
      </c>
      <c r="I230" s="420">
        <v>277.59999999999991</v>
      </c>
      <c r="J230" s="420">
        <v>283.19999999999993</v>
      </c>
      <c r="K230" s="419">
        <v>272</v>
      </c>
      <c r="L230" s="419">
        <v>261</v>
      </c>
      <c r="M230" s="419">
        <v>6.2385900000000003</v>
      </c>
    </row>
    <row r="231" spans="1:13">
      <c r="A231" s="245">
        <v>221</v>
      </c>
      <c r="B231" s="421" t="s">
        <v>727</v>
      </c>
      <c r="C231" s="419">
        <v>1206</v>
      </c>
      <c r="D231" s="420">
        <v>1196.05</v>
      </c>
      <c r="E231" s="420">
        <v>1174.8</v>
      </c>
      <c r="F231" s="420">
        <v>1143.5999999999999</v>
      </c>
      <c r="G231" s="420">
        <v>1122.3499999999999</v>
      </c>
      <c r="H231" s="420">
        <v>1227.25</v>
      </c>
      <c r="I231" s="420">
        <v>1248.5</v>
      </c>
      <c r="J231" s="420">
        <v>1279.7</v>
      </c>
      <c r="K231" s="419">
        <v>1217.3</v>
      </c>
      <c r="L231" s="419">
        <v>1164.8499999999999</v>
      </c>
      <c r="M231" s="419">
        <v>0.75956999999999997</v>
      </c>
    </row>
    <row r="232" spans="1:13">
      <c r="A232" s="245">
        <v>222</v>
      </c>
      <c r="B232" s="421" t="s">
        <v>731</v>
      </c>
      <c r="C232" s="419">
        <v>667.05</v>
      </c>
      <c r="D232" s="420">
        <v>666.76666666666665</v>
      </c>
      <c r="E232" s="420">
        <v>657.2833333333333</v>
      </c>
      <c r="F232" s="420">
        <v>647.51666666666665</v>
      </c>
      <c r="G232" s="420">
        <v>638.0333333333333</v>
      </c>
      <c r="H232" s="420">
        <v>676.5333333333333</v>
      </c>
      <c r="I232" s="420">
        <v>686.01666666666665</v>
      </c>
      <c r="J232" s="420">
        <v>695.7833333333333</v>
      </c>
      <c r="K232" s="419">
        <v>676.25</v>
      </c>
      <c r="L232" s="419">
        <v>657</v>
      </c>
      <c r="M232" s="419">
        <v>15.73429</v>
      </c>
    </row>
    <row r="233" spans="1:13">
      <c r="A233" s="245">
        <v>223</v>
      </c>
      <c r="B233" s="421" t="s">
        <v>384</v>
      </c>
      <c r="C233" s="419">
        <v>158</v>
      </c>
      <c r="D233" s="420">
        <v>157.96666666666667</v>
      </c>
      <c r="E233" s="420">
        <v>155.53333333333333</v>
      </c>
      <c r="F233" s="420">
        <v>153.06666666666666</v>
      </c>
      <c r="G233" s="420">
        <v>150.63333333333333</v>
      </c>
      <c r="H233" s="420">
        <v>160.43333333333334</v>
      </c>
      <c r="I233" s="420">
        <v>162.86666666666667</v>
      </c>
      <c r="J233" s="420">
        <v>165.33333333333334</v>
      </c>
      <c r="K233" s="419">
        <v>160.4</v>
      </c>
      <c r="L233" s="419">
        <v>155.5</v>
      </c>
      <c r="M233" s="419">
        <v>22.488520000000001</v>
      </c>
    </row>
    <row r="234" spans="1:13">
      <c r="A234" s="245">
        <v>224</v>
      </c>
      <c r="B234" s="421" t="s">
        <v>385</v>
      </c>
      <c r="C234" s="419">
        <v>48.05</v>
      </c>
      <c r="D234" s="420">
        <v>48.183333333333337</v>
      </c>
      <c r="E234" s="420">
        <v>47.666666666666671</v>
      </c>
      <c r="F234" s="420">
        <v>47.283333333333331</v>
      </c>
      <c r="G234" s="420">
        <v>46.766666666666666</v>
      </c>
      <c r="H234" s="420">
        <v>48.566666666666677</v>
      </c>
      <c r="I234" s="420">
        <v>49.083333333333343</v>
      </c>
      <c r="J234" s="420">
        <v>49.466666666666683</v>
      </c>
      <c r="K234" s="419">
        <v>48.7</v>
      </c>
      <c r="L234" s="419">
        <v>47.8</v>
      </c>
      <c r="M234" s="419">
        <v>28.385809999999999</v>
      </c>
    </row>
    <row r="235" spans="1:13">
      <c r="A235" s="245">
        <v>225</v>
      </c>
      <c r="B235" s="421" t="s">
        <v>126</v>
      </c>
      <c r="C235" s="419">
        <v>203.65</v>
      </c>
      <c r="D235" s="420">
        <v>203.48333333333335</v>
      </c>
      <c r="E235" s="420">
        <v>202.8666666666667</v>
      </c>
      <c r="F235" s="420">
        <v>202.08333333333334</v>
      </c>
      <c r="G235" s="420">
        <v>201.4666666666667</v>
      </c>
      <c r="H235" s="420">
        <v>204.26666666666671</v>
      </c>
      <c r="I235" s="420">
        <v>204.88333333333338</v>
      </c>
      <c r="J235" s="420">
        <v>205.66666666666671</v>
      </c>
      <c r="K235" s="419">
        <v>204.1</v>
      </c>
      <c r="L235" s="419">
        <v>202.7</v>
      </c>
      <c r="M235" s="419">
        <v>102.48249</v>
      </c>
    </row>
    <row r="236" spans="1:13">
      <c r="A236" s="245">
        <v>226</v>
      </c>
      <c r="B236" s="421" t="s">
        <v>387</v>
      </c>
      <c r="C236" s="419">
        <v>131.25</v>
      </c>
      <c r="D236" s="420">
        <v>131.85</v>
      </c>
      <c r="E236" s="420">
        <v>129.69999999999999</v>
      </c>
      <c r="F236" s="420">
        <v>128.15</v>
      </c>
      <c r="G236" s="420">
        <v>126</v>
      </c>
      <c r="H236" s="420">
        <v>133.39999999999998</v>
      </c>
      <c r="I236" s="420">
        <v>135.55000000000001</v>
      </c>
      <c r="J236" s="420">
        <v>137.09999999999997</v>
      </c>
      <c r="K236" s="419">
        <v>134</v>
      </c>
      <c r="L236" s="419">
        <v>130.30000000000001</v>
      </c>
      <c r="M236" s="419">
        <v>15.18844</v>
      </c>
    </row>
    <row r="237" spans="1:13">
      <c r="A237" s="245">
        <v>227</v>
      </c>
      <c r="B237" s="421" t="s">
        <v>388</v>
      </c>
      <c r="C237" s="419">
        <v>191.65</v>
      </c>
      <c r="D237" s="420">
        <v>192.33333333333334</v>
      </c>
      <c r="E237" s="420">
        <v>190.41666666666669</v>
      </c>
      <c r="F237" s="420">
        <v>189.18333333333334</v>
      </c>
      <c r="G237" s="420">
        <v>187.26666666666668</v>
      </c>
      <c r="H237" s="420">
        <v>193.56666666666669</v>
      </c>
      <c r="I237" s="420">
        <v>195.48333333333338</v>
      </c>
      <c r="J237" s="420">
        <v>196.7166666666667</v>
      </c>
      <c r="K237" s="419">
        <v>194.25</v>
      </c>
      <c r="L237" s="419">
        <v>191.1</v>
      </c>
      <c r="M237" s="419">
        <v>7.7348400000000002</v>
      </c>
    </row>
    <row r="238" spans="1:13">
      <c r="A238" s="245">
        <v>228</v>
      </c>
      <c r="B238" s="421" t="s">
        <v>115</v>
      </c>
      <c r="C238" s="419">
        <v>272.39999999999998</v>
      </c>
      <c r="D238" s="420">
        <v>269.74999999999994</v>
      </c>
      <c r="E238" s="420">
        <v>262.7999999999999</v>
      </c>
      <c r="F238" s="420">
        <v>253.19999999999993</v>
      </c>
      <c r="G238" s="420">
        <v>246.24999999999989</v>
      </c>
      <c r="H238" s="420">
        <v>279.34999999999991</v>
      </c>
      <c r="I238" s="420">
        <v>286.29999999999995</v>
      </c>
      <c r="J238" s="420">
        <v>295.89999999999992</v>
      </c>
      <c r="K238" s="419">
        <v>276.7</v>
      </c>
      <c r="L238" s="419">
        <v>260.14999999999998</v>
      </c>
      <c r="M238" s="419">
        <v>290.41847000000001</v>
      </c>
    </row>
    <row r="239" spans="1:13">
      <c r="A239" s="245">
        <v>229</v>
      </c>
      <c r="B239" s="421" t="s">
        <v>389</v>
      </c>
      <c r="C239" s="419">
        <v>118.8</v>
      </c>
      <c r="D239" s="420">
        <v>116.89999999999999</v>
      </c>
      <c r="E239" s="420">
        <v>114.09999999999998</v>
      </c>
      <c r="F239" s="420">
        <v>109.39999999999999</v>
      </c>
      <c r="G239" s="420">
        <v>106.59999999999998</v>
      </c>
      <c r="H239" s="420">
        <v>121.59999999999998</v>
      </c>
      <c r="I239" s="420">
        <v>124.39999999999999</v>
      </c>
      <c r="J239" s="420">
        <v>129.09999999999997</v>
      </c>
      <c r="K239" s="419">
        <v>119.7</v>
      </c>
      <c r="L239" s="419">
        <v>112.2</v>
      </c>
      <c r="M239" s="419">
        <v>213.40795</v>
      </c>
    </row>
    <row r="240" spans="1:13">
      <c r="A240" s="245">
        <v>230</v>
      </c>
      <c r="B240" s="421" t="s">
        <v>728</v>
      </c>
      <c r="C240" s="419">
        <v>7251.55</v>
      </c>
      <c r="D240" s="420">
        <v>7272.833333333333</v>
      </c>
      <c r="E240" s="420">
        <v>7168.7166666666662</v>
      </c>
      <c r="F240" s="420">
        <v>7085.8833333333332</v>
      </c>
      <c r="G240" s="420">
        <v>6981.7666666666664</v>
      </c>
      <c r="H240" s="420">
        <v>7355.6666666666661</v>
      </c>
      <c r="I240" s="420">
        <v>7459.7833333333328</v>
      </c>
      <c r="J240" s="420">
        <v>7542.6166666666659</v>
      </c>
      <c r="K240" s="419">
        <v>7376.95</v>
      </c>
      <c r="L240" s="419">
        <v>7190</v>
      </c>
      <c r="M240" s="419">
        <v>0.65676999999999996</v>
      </c>
    </row>
    <row r="241" spans="1:13">
      <c r="A241" s="245">
        <v>231</v>
      </c>
      <c r="B241" s="421" t="s">
        <v>254</v>
      </c>
      <c r="C241" s="419">
        <v>142.4</v>
      </c>
      <c r="D241" s="420">
        <v>142.9</v>
      </c>
      <c r="E241" s="420">
        <v>141.60000000000002</v>
      </c>
      <c r="F241" s="420">
        <v>140.80000000000001</v>
      </c>
      <c r="G241" s="420">
        <v>139.50000000000003</v>
      </c>
      <c r="H241" s="420">
        <v>143.70000000000002</v>
      </c>
      <c r="I241" s="420">
        <v>145.00000000000003</v>
      </c>
      <c r="J241" s="420">
        <v>145.80000000000001</v>
      </c>
      <c r="K241" s="419">
        <v>144.19999999999999</v>
      </c>
      <c r="L241" s="419">
        <v>142.1</v>
      </c>
      <c r="M241" s="419">
        <v>17.05913</v>
      </c>
    </row>
    <row r="242" spans="1:13">
      <c r="A242" s="245">
        <v>232</v>
      </c>
      <c r="B242" s="421" t="s">
        <v>390</v>
      </c>
      <c r="C242" s="419">
        <v>390.55</v>
      </c>
      <c r="D242" s="420">
        <v>389.9666666666667</v>
      </c>
      <c r="E242" s="420">
        <v>383.73333333333341</v>
      </c>
      <c r="F242" s="420">
        <v>376.91666666666669</v>
      </c>
      <c r="G242" s="420">
        <v>370.68333333333339</v>
      </c>
      <c r="H242" s="420">
        <v>396.78333333333342</v>
      </c>
      <c r="I242" s="420">
        <v>403.01666666666677</v>
      </c>
      <c r="J242" s="420">
        <v>409.83333333333343</v>
      </c>
      <c r="K242" s="419">
        <v>396.2</v>
      </c>
      <c r="L242" s="419">
        <v>383.15</v>
      </c>
      <c r="M242" s="419">
        <v>32.764679999999998</v>
      </c>
    </row>
    <row r="243" spans="1:13">
      <c r="A243" s="245">
        <v>233</v>
      </c>
      <c r="B243" s="421" t="s">
        <v>255</v>
      </c>
      <c r="C243" s="419">
        <v>146.75</v>
      </c>
      <c r="D243" s="420">
        <v>145.78333333333333</v>
      </c>
      <c r="E243" s="420">
        <v>144.26666666666665</v>
      </c>
      <c r="F243" s="420">
        <v>141.78333333333333</v>
      </c>
      <c r="G243" s="420">
        <v>140.26666666666665</v>
      </c>
      <c r="H243" s="420">
        <v>148.26666666666665</v>
      </c>
      <c r="I243" s="420">
        <v>149.78333333333336</v>
      </c>
      <c r="J243" s="420">
        <v>152.26666666666665</v>
      </c>
      <c r="K243" s="419">
        <v>147.30000000000001</v>
      </c>
      <c r="L243" s="419">
        <v>143.30000000000001</v>
      </c>
      <c r="M243" s="419">
        <v>34.315519999999999</v>
      </c>
    </row>
    <row r="244" spans="1:13">
      <c r="A244" s="245">
        <v>234</v>
      </c>
      <c r="B244" s="421" t="s">
        <v>125</v>
      </c>
      <c r="C244" s="419">
        <v>108.8</v>
      </c>
      <c r="D244" s="420">
        <v>108.89999999999999</v>
      </c>
      <c r="E244" s="420">
        <v>108.34999999999998</v>
      </c>
      <c r="F244" s="420">
        <v>107.89999999999999</v>
      </c>
      <c r="G244" s="420">
        <v>107.34999999999998</v>
      </c>
      <c r="H244" s="420">
        <v>109.34999999999998</v>
      </c>
      <c r="I244" s="420">
        <v>109.89999999999999</v>
      </c>
      <c r="J244" s="420">
        <v>110.34999999999998</v>
      </c>
      <c r="K244" s="419">
        <v>109.45</v>
      </c>
      <c r="L244" s="419">
        <v>108.45</v>
      </c>
      <c r="M244" s="419">
        <v>62.037190000000002</v>
      </c>
    </row>
    <row r="245" spans="1:13">
      <c r="A245" s="245">
        <v>235</v>
      </c>
      <c r="B245" s="421" t="s">
        <v>391</v>
      </c>
      <c r="C245" s="419">
        <v>27.15</v>
      </c>
      <c r="D245" s="420">
        <v>27.383333333333336</v>
      </c>
      <c r="E245" s="420">
        <v>26.666666666666671</v>
      </c>
      <c r="F245" s="420">
        <v>26.183333333333334</v>
      </c>
      <c r="G245" s="420">
        <v>25.466666666666669</v>
      </c>
      <c r="H245" s="420">
        <v>27.866666666666674</v>
      </c>
      <c r="I245" s="420">
        <v>28.583333333333336</v>
      </c>
      <c r="J245" s="420">
        <v>29.066666666666677</v>
      </c>
      <c r="K245" s="419">
        <v>28.1</v>
      </c>
      <c r="L245" s="419">
        <v>26.9</v>
      </c>
      <c r="M245" s="419">
        <v>209.69982999999999</v>
      </c>
    </row>
    <row r="246" spans="1:13">
      <c r="A246" s="245">
        <v>236</v>
      </c>
      <c r="B246" s="421" t="s">
        <v>750</v>
      </c>
      <c r="C246" s="419">
        <v>2173.6</v>
      </c>
      <c r="D246" s="420">
        <v>2145.5833333333335</v>
      </c>
      <c r="E246" s="420">
        <v>2096.166666666667</v>
      </c>
      <c r="F246" s="420">
        <v>2018.7333333333336</v>
      </c>
      <c r="G246" s="420">
        <v>1969.3166666666671</v>
      </c>
      <c r="H246" s="420">
        <v>2223.0166666666669</v>
      </c>
      <c r="I246" s="420">
        <v>2272.4333333333338</v>
      </c>
      <c r="J246" s="420">
        <v>2349.8666666666668</v>
      </c>
      <c r="K246" s="419">
        <v>2195</v>
      </c>
      <c r="L246" s="419">
        <v>2068.15</v>
      </c>
      <c r="M246" s="419">
        <v>31.50583</v>
      </c>
    </row>
    <row r="247" spans="1:13">
      <c r="A247" s="245">
        <v>237</v>
      </c>
      <c r="B247" s="421" t="s">
        <v>899</v>
      </c>
      <c r="C247" s="419">
        <v>173.95</v>
      </c>
      <c r="D247" s="420">
        <v>173.76666666666665</v>
      </c>
      <c r="E247" s="420">
        <v>171.5333333333333</v>
      </c>
      <c r="F247" s="420">
        <v>169.11666666666665</v>
      </c>
      <c r="G247" s="420">
        <v>166.8833333333333</v>
      </c>
      <c r="H247" s="420">
        <v>176.18333333333331</v>
      </c>
      <c r="I247" s="420">
        <v>178.41666666666666</v>
      </c>
      <c r="J247" s="420">
        <v>180.83333333333331</v>
      </c>
      <c r="K247" s="419">
        <v>176</v>
      </c>
      <c r="L247" s="419">
        <v>171.35</v>
      </c>
      <c r="M247" s="419">
        <v>4.0773799999999998</v>
      </c>
    </row>
    <row r="248" spans="1:13">
      <c r="A248" s="245">
        <v>238</v>
      </c>
      <c r="B248" s="421" t="s">
        <v>729</v>
      </c>
      <c r="C248" s="419">
        <v>459.05</v>
      </c>
      <c r="D248" s="420">
        <v>465.7</v>
      </c>
      <c r="E248" s="420">
        <v>448.4</v>
      </c>
      <c r="F248" s="420">
        <v>437.75</v>
      </c>
      <c r="G248" s="420">
        <v>420.45</v>
      </c>
      <c r="H248" s="420">
        <v>476.34999999999997</v>
      </c>
      <c r="I248" s="420">
        <v>493.65000000000003</v>
      </c>
      <c r="J248" s="420">
        <v>504.29999999999995</v>
      </c>
      <c r="K248" s="419">
        <v>483</v>
      </c>
      <c r="L248" s="419">
        <v>455.05</v>
      </c>
      <c r="M248" s="419">
        <v>10.2156</v>
      </c>
    </row>
    <row r="249" spans="1:13">
      <c r="A249" s="245">
        <v>239</v>
      </c>
      <c r="B249" s="421" t="s">
        <v>120</v>
      </c>
      <c r="C249" s="419">
        <v>568.25</v>
      </c>
      <c r="D249" s="420">
        <v>568.13333333333333</v>
      </c>
      <c r="E249" s="420">
        <v>564.26666666666665</v>
      </c>
      <c r="F249" s="420">
        <v>560.2833333333333</v>
      </c>
      <c r="G249" s="420">
        <v>556.41666666666663</v>
      </c>
      <c r="H249" s="420">
        <v>572.11666666666667</v>
      </c>
      <c r="I249" s="420">
        <v>575.98333333333323</v>
      </c>
      <c r="J249" s="420">
        <v>579.9666666666667</v>
      </c>
      <c r="K249" s="419">
        <v>572</v>
      </c>
      <c r="L249" s="419">
        <v>564.15</v>
      </c>
      <c r="M249" s="419">
        <v>15.15452</v>
      </c>
    </row>
    <row r="250" spans="1:13">
      <c r="A250" s="245">
        <v>240</v>
      </c>
      <c r="B250" s="421" t="s">
        <v>800</v>
      </c>
      <c r="C250" s="419">
        <v>235.65</v>
      </c>
      <c r="D250" s="420">
        <v>235.23333333333335</v>
      </c>
      <c r="E250" s="420">
        <v>233.76666666666671</v>
      </c>
      <c r="F250" s="420">
        <v>231.88333333333335</v>
      </c>
      <c r="G250" s="420">
        <v>230.41666666666671</v>
      </c>
      <c r="H250" s="420">
        <v>237.1166666666667</v>
      </c>
      <c r="I250" s="420">
        <v>238.58333333333334</v>
      </c>
      <c r="J250" s="420">
        <v>240.4666666666667</v>
      </c>
      <c r="K250" s="419">
        <v>236.7</v>
      </c>
      <c r="L250" s="419">
        <v>233.35</v>
      </c>
      <c r="M250" s="419">
        <v>10.324389999999999</v>
      </c>
    </row>
    <row r="251" spans="1:13">
      <c r="A251" s="245">
        <v>241</v>
      </c>
      <c r="B251" s="421" t="s">
        <v>122</v>
      </c>
      <c r="C251" s="419">
        <v>1020.55</v>
      </c>
      <c r="D251" s="420">
        <v>1019.6833333333334</v>
      </c>
      <c r="E251" s="420">
        <v>1012.8666666666668</v>
      </c>
      <c r="F251" s="420">
        <v>1005.1833333333334</v>
      </c>
      <c r="G251" s="420">
        <v>998.36666666666679</v>
      </c>
      <c r="H251" s="420">
        <v>1027.3666666666668</v>
      </c>
      <c r="I251" s="420">
        <v>1034.1833333333334</v>
      </c>
      <c r="J251" s="420">
        <v>1041.8666666666668</v>
      </c>
      <c r="K251" s="419">
        <v>1026.5</v>
      </c>
      <c r="L251" s="419">
        <v>1012</v>
      </c>
      <c r="M251" s="419">
        <v>19.931260000000002</v>
      </c>
    </row>
    <row r="252" spans="1:13">
      <c r="A252" s="245">
        <v>242</v>
      </c>
      <c r="B252" s="421" t="s">
        <v>900</v>
      </c>
      <c r="C252" s="419">
        <v>52.75</v>
      </c>
      <c r="D252" s="420">
        <v>52.366666666666667</v>
      </c>
      <c r="E252" s="420">
        <v>50.933333333333337</v>
      </c>
      <c r="F252" s="420">
        <v>49.116666666666667</v>
      </c>
      <c r="G252" s="420">
        <v>47.683333333333337</v>
      </c>
      <c r="H252" s="420">
        <v>54.183333333333337</v>
      </c>
      <c r="I252" s="420">
        <v>55.61666666666666</v>
      </c>
      <c r="J252" s="420">
        <v>57.433333333333337</v>
      </c>
      <c r="K252" s="419">
        <v>53.8</v>
      </c>
      <c r="L252" s="419">
        <v>50.55</v>
      </c>
      <c r="M252" s="419">
        <v>108.82895000000001</v>
      </c>
    </row>
    <row r="253" spans="1:13">
      <c r="A253" s="245">
        <v>243</v>
      </c>
      <c r="B253" s="421" t="s">
        <v>256</v>
      </c>
      <c r="C253" s="419">
        <v>5476.65</v>
      </c>
      <c r="D253" s="420">
        <v>5509.7333333333336</v>
      </c>
      <c r="E253" s="420">
        <v>5390.4666666666672</v>
      </c>
      <c r="F253" s="420">
        <v>5304.2833333333338</v>
      </c>
      <c r="G253" s="420">
        <v>5185.0166666666673</v>
      </c>
      <c r="H253" s="420">
        <v>5595.916666666667</v>
      </c>
      <c r="I253" s="420">
        <v>5715.1833333333334</v>
      </c>
      <c r="J253" s="420">
        <v>5801.3666666666668</v>
      </c>
      <c r="K253" s="419">
        <v>5629</v>
      </c>
      <c r="L253" s="419">
        <v>5423.55</v>
      </c>
      <c r="M253" s="419">
        <v>16.422499999999999</v>
      </c>
    </row>
    <row r="254" spans="1:13">
      <c r="A254" s="245">
        <v>244</v>
      </c>
      <c r="B254" s="421" t="s">
        <v>124</v>
      </c>
      <c r="C254" s="419">
        <v>1578.95</v>
      </c>
      <c r="D254" s="420">
        <v>1575</v>
      </c>
      <c r="E254" s="420">
        <v>1565</v>
      </c>
      <c r="F254" s="420">
        <v>1551.05</v>
      </c>
      <c r="G254" s="420">
        <v>1541.05</v>
      </c>
      <c r="H254" s="420">
        <v>1588.95</v>
      </c>
      <c r="I254" s="420">
        <v>1598.95</v>
      </c>
      <c r="J254" s="420">
        <v>1612.9</v>
      </c>
      <c r="K254" s="419">
        <v>1585</v>
      </c>
      <c r="L254" s="419">
        <v>1561.05</v>
      </c>
      <c r="M254" s="419">
        <v>40.583379999999998</v>
      </c>
    </row>
    <row r="255" spans="1:13">
      <c r="A255" s="245">
        <v>245</v>
      </c>
      <c r="B255" s="421" t="s">
        <v>730</v>
      </c>
      <c r="C255" s="419">
        <v>963.65</v>
      </c>
      <c r="D255" s="420">
        <v>970.5333333333333</v>
      </c>
      <c r="E255" s="420">
        <v>951.41666666666663</v>
      </c>
      <c r="F255" s="420">
        <v>939.18333333333328</v>
      </c>
      <c r="G255" s="420">
        <v>920.06666666666661</v>
      </c>
      <c r="H255" s="420">
        <v>982.76666666666665</v>
      </c>
      <c r="I255" s="420">
        <v>1001.8833333333334</v>
      </c>
      <c r="J255" s="420">
        <v>1014.1166666666667</v>
      </c>
      <c r="K255" s="419">
        <v>989.65</v>
      </c>
      <c r="L255" s="419">
        <v>958.3</v>
      </c>
      <c r="M255" s="419">
        <v>0.36854999999999999</v>
      </c>
    </row>
    <row r="256" spans="1:13">
      <c r="A256" s="245">
        <v>246</v>
      </c>
      <c r="B256" s="421" t="s">
        <v>392</v>
      </c>
      <c r="C256" s="419">
        <v>315.10000000000002</v>
      </c>
      <c r="D256" s="420">
        <v>315</v>
      </c>
      <c r="E256" s="420">
        <v>311.10000000000002</v>
      </c>
      <c r="F256" s="420">
        <v>307.10000000000002</v>
      </c>
      <c r="G256" s="420">
        <v>303.20000000000005</v>
      </c>
      <c r="H256" s="420">
        <v>319</v>
      </c>
      <c r="I256" s="420">
        <v>322.89999999999998</v>
      </c>
      <c r="J256" s="420">
        <v>326.89999999999998</v>
      </c>
      <c r="K256" s="419">
        <v>318.89999999999998</v>
      </c>
      <c r="L256" s="419">
        <v>311</v>
      </c>
      <c r="M256" s="419">
        <v>3.03857</v>
      </c>
    </row>
    <row r="257" spans="1:13">
      <c r="A257" s="245">
        <v>247</v>
      </c>
      <c r="B257" s="421" t="s">
        <v>901</v>
      </c>
      <c r="C257" s="419">
        <v>724.1</v>
      </c>
      <c r="D257" s="420">
        <v>730.31666666666661</v>
      </c>
      <c r="E257" s="420">
        <v>715.78333333333319</v>
      </c>
      <c r="F257" s="420">
        <v>707.46666666666658</v>
      </c>
      <c r="G257" s="420">
        <v>692.93333333333317</v>
      </c>
      <c r="H257" s="420">
        <v>738.63333333333321</v>
      </c>
      <c r="I257" s="420">
        <v>753.16666666666652</v>
      </c>
      <c r="J257" s="420">
        <v>761.48333333333323</v>
      </c>
      <c r="K257" s="419">
        <v>744.85</v>
      </c>
      <c r="L257" s="419">
        <v>722</v>
      </c>
      <c r="M257" s="419">
        <v>3.1389200000000002</v>
      </c>
    </row>
    <row r="258" spans="1:13">
      <c r="A258" s="245">
        <v>248</v>
      </c>
      <c r="B258" s="421" t="s">
        <v>121</v>
      </c>
      <c r="C258" s="419">
        <v>1755.95</v>
      </c>
      <c r="D258" s="420">
        <v>1745.3166666666666</v>
      </c>
      <c r="E258" s="420">
        <v>1730.6333333333332</v>
      </c>
      <c r="F258" s="420">
        <v>1705.3166666666666</v>
      </c>
      <c r="G258" s="420">
        <v>1690.6333333333332</v>
      </c>
      <c r="H258" s="420">
        <v>1770.6333333333332</v>
      </c>
      <c r="I258" s="420">
        <v>1785.3166666666666</v>
      </c>
      <c r="J258" s="420">
        <v>1810.6333333333332</v>
      </c>
      <c r="K258" s="419">
        <v>1760</v>
      </c>
      <c r="L258" s="419">
        <v>1720</v>
      </c>
      <c r="M258" s="419">
        <v>5.45078</v>
      </c>
    </row>
    <row r="259" spans="1:13">
      <c r="A259" s="245">
        <v>249</v>
      </c>
      <c r="B259" s="421" t="s">
        <v>257</v>
      </c>
      <c r="C259" s="419">
        <v>2039.6</v>
      </c>
      <c r="D259" s="420">
        <v>2028.1499999999999</v>
      </c>
      <c r="E259" s="420">
        <v>2011.4499999999998</v>
      </c>
      <c r="F259" s="420">
        <v>1983.3</v>
      </c>
      <c r="G259" s="420">
        <v>1966.6</v>
      </c>
      <c r="H259" s="420">
        <v>2056.2999999999997</v>
      </c>
      <c r="I259" s="420">
        <v>2073</v>
      </c>
      <c r="J259" s="420">
        <v>2101.1499999999996</v>
      </c>
      <c r="K259" s="419">
        <v>2044.85</v>
      </c>
      <c r="L259" s="419">
        <v>2000</v>
      </c>
      <c r="M259" s="419">
        <v>1.4018699999999999</v>
      </c>
    </row>
    <row r="260" spans="1:13">
      <c r="A260" s="245">
        <v>250</v>
      </c>
      <c r="B260" s="421" t="s">
        <v>393</v>
      </c>
      <c r="C260" s="419">
        <v>1882.8</v>
      </c>
      <c r="D260" s="420">
        <v>1890.8500000000001</v>
      </c>
      <c r="E260" s="420">
        <v>1844.0000000000002</v>
      </c>
      <c r="F260" s="420">
        <v>1805.2</v>
      </c>
      <c r="G260" s="420">
        <v>1758.3500000000001</v>
      </c>
      <c r="H260" s="420">
        <v>1929.6500000000003</v>
      </c>
      <c r="I260" s="420">
        <v>1976.5000000000002</v>
      </c>
      <c r="J260" s="420">
        <v>2015.3000000000004</v>
      </c>
      <c r="K260" s="419">
        <v>1937.7</v>
      </c>
      <c r="L260" s="419">
        <v>1852.05</v>
      </c>
      <c r="M260" s="419">
        <v>6.8876200000000001</v>
      </c>
    </row>
    <row r="261" spans="1:13">
      <c r="A261" s="245">
        <v>251</v>
      </c>
      <c r="B261" s="421" t="s">
        <v>394</v>
      </c>
      <c r="C261" s="419">
        <v>2848.55</v>
      </c>
      <c r="D261" s="420">
        <v>2854.5166666666664</v>
      </c>
      <c r="E261" s="420">
        <v>2819.0333333333328</v>
      </c>
      <c r="F261" s="420">
        <v>2789.5166666666664</v>
      </c>
      <c r="G261" s="420">
        <v>2754.0333333333328</v>
      </c>
      <c r="H261" s="420">
        <v>2884.0333333333328</v>
      </c>
      <c r="I261" s="420">
        <v>2919.5166666666664</v>
      </c>
      <c r="J261" s="420">
        <v>2949.0333333333328</v>
      </c>
      <c r="K261" s="419">
        <v>2890</v>
      </c>
      <c r="L261" s="419">
        <v>2825</v>
      </c>
      <c r="M261" s="419">
        <v>1.1433899999999999</v>
      </c>
    </row>
    <row r="262" spans="1:13">
      <c r="A262" s="245">
        <v>252</v>
      </c>
      <c r="B262" s="421" t="s">
        <v>395</v>
      </c>
      <c r="C262" s="419">
        <v>599.29999999999995</v>
      </c>
      <c r="D262" s="420">
        <v>595.18333333333328</v>
      </c>
      <c r="E262" s="420">
        <v>588.36666666666656</v>
      </c>
      <c r="F262" s="420">
        <v>577.43333333333328</v>
      </c>
      <c r="G262" s="420">
        <v>570.61666666666656</v>
      </c>
      <c r="H262" s="420">
        <v>606.11666666666656</v>
      </c>
      <c r="I262" s="420">
        <v>612.93333333333339</v>
      </c>
      <c r="J262" s="420">
        <v>623.86666666666656</v>
      </c>
      <c r="K262" s="419">
        <v>602</v>
      </c>
      <c r="L262" s="419">
        <v>584.25</v>
      </c>
      <c r="M262" s="419">
        <v>4.9633700000000003</v>
      </c>
    </row>
    <row r="263" spans="1:13">
      <c r="A263" s="245">
        <v>253</v>
      </c>
      <c r="B263" s="421" t="s">
        <v>396</v>
      </c>
      <c r="C263" s="419">
        <v>228.1</v>
      </c>
      <c r="D263" s="420">
        <v>226.16666666666666</v>
      </c>
      <c r="E263" s="420">
        <v>222.5333333333333</v>
      </c>
      <c r="F263" s="420">
        <v>216.96666666666664</v>
      </c>
      <c r="G263" s="420">
        <v>213.33333333333329</v>
      </c>
      <c r="H263" s="420">
        <v>231.73333333333332</v>
      </c>
      <c r="I263" s="420">
        <v>235.3666666666667</v>
      </c>
      <c r="J263" s="420">
        <v>240.93333333333334</v>
      </c>
      <c r="K263" s="419">
        <v>229.8</v>
      </c>
      <c r="L263" s="419">
        <v>220.6</v>
      </c>
      <c r="M263" s="419">
        <v>57.72016</v>
      </c>
    </row>
    <row r="264" spans="1:13">
      <c r="A264" s="245">
        <v>254</v>
      </c>
      <c r="B264" s="421" t="s">
        <v>397</v>
      </c>
      <c r="C264" s="419">
        <v>144.6</v>
      </c>
      <c r="D264" s="420">
        <v>145.06666666666666</v>
      </c>
      <c r="E264" s="420">
        <v>141.73333333333332</v>
      </c>
      <c r="F264" s="420">
        <v>138.86666666666665</v>
      </c>
      <c r="G264" s="420">
        <v>135.5333333333333</v>
      </c>
      <c r="H264" s="420">
        <v>147.93333333333334</v>
      </c>
      <c r="I264" s="420">
        <v>151.26666666666671</v>
      </c>
      <c r="J264" s="420">
        <v>154.13333333333335</v>
      </c>
      <c r="K264" s="419">
        <v>148.4</v>
      </c>
      <c r="L264" s="419">
        <v>142.19999999999999</v>
      </c>
      <c r="M264" s="419">
        <v>16.42745</v>
      </c>
    </row>
    <row r="265" spans="1:13">
      <c r="A265" s="245">
        <v>255</v>
      </c>
      <c r="B265" s="421" t="s">
        <v>398</v>
      </c>
      <c r="C265" s="419">
        <v>91.9</v>
      </c>
      <c r="D265" s="420">
        <v>92.05</v>
      </c>
      <c r="E265" s="420">
        <v>90.199999999999989</v>
      </c>
      <c r="F265" s="420">
        <v>88.499999999999986</v>
      </c>
      <c r="G265" s="420">
        <v>86.649999999999977</v>
      </c>
      <c r="H265" s="420">
        <v>93.75</v>
      </c>
      <c r="I265" s="420">
        <v>95.6</v>
      </c>
      <c r="J265" s="420">
        <v>97.300000000000011</v>
      </c>
      <c r="K265" s="419">
        <v>93.9</v>
      </c>
      <c r="L265" s="419">
        <v>90.35</v>
      </c>
      <c r="M265" s="419">
        <v>32.578189999999999</v>
      </c>
    </row>
    <row r="266" spans="1:13">
      <c r="A266" s="245">
        <v>256</v>
      </c>
      <c r="B266" s="421" t="s">
        <v>258</v>
      </c>
      <c r="C266" s="419">
        <v>169.15</v>
      </c>
      <c r="D266" s="420">
        <v>168.73333333333332</v>
      </c>
      <c r="E266" s="420">
        <v>166.11666666666665</v>
      </c>
      <c r="F266" s="420">
        <v>163.08333333333331</v>
      </c>
      <c r="G266" s="420">
        <v>160.46666666666664</v>
      </c>
      <c r="H266" s="420">
        <v>171.76666666666665</v>
      </c>
      <c r="I266" s="420">
        <v>174.38333333333333</v>
      </c>
      <c r="J266" s="420">
        <v>177.41666666666666</v>
      </c>
      <c r="K266" s="419">
        <v>171.35</v>
      </c>
      <c r="L266" s="419">
        <v>165.7</v>
      </c>
      <c r="M266" s="419">
        <v>20.543389999999999</v>
      </c>
    </row>
    <row r="267" spans="1:13">
      <c r="A267" s="245">
        <v>257</v>
      </c>
      <c r="B267" s="421" t="s">
        <v>128</v>
      </c>
      <c r="C267" s="419">
        <v>672.75</v>
      </c>
      <c r="D267" s="420">
        <v>670.73333333333335</v>
      </c>
      <c r="E267" s="420">
        <v>666.4666666666667</v>
      </c>
      <c r="F267" s="420">
        <v>660.18333333333339</v>
      </c>
      <c r="G267" s="420">
        <v>655.91666666666674</v>
      </c>
      <c r="H267" s="420">
        <v>677.01666666666665</v>
      </c>
      <c r="I267" s="420">
        <v>681.2833333333333</v>
      </c>
      <c r="J267" s="420">
        <v>687.56666666666661</v>
      </c>
      <c r="K267" s="419">
        <v>675</v>
      </c>
      <c r="L267" s="419">
        <v>664.45</v>
      </c>
      <c r="M267" s="419">
        <v>54.277169999999998</v>
      </c>
    </row>
    <row r="268" spans="1:13">
      <c r="A268" s="245">
        <v>258</v>
      </c>
      <c r="B268" s="421" t="s">
        <v>732</v>
      </c>
      <c r="C268" s="419">
        <v>108.25</v>
      </c>
      <c r="D268" s="420">
        <v>109.13333333333333</v>
      </c>
      <c r="E268" s="420">
        <v>107.11666666666665</v>
      </c>
      <c r="F268" s="420">
        <v>105.98333333333332</v>
      </c>
      <c r="G268" s="420">
        <v>103.96666666666664</v>
      </c>
      <c r="H268" s="420">
        <v>110.26666666666665</v>
      </c>
      <c r="I268" s="420">
        <v>112.28333333333333</v>
      </c>
      <c r="J268" s="420">
        <v>113.41666666666666</v>
      </c>
      <c r="K268" s="419">
        <v>111.15</v>
      </c>
      <c r="L268" s="419">
        <v>108</v>
      </c>
      <c r="M268" s="419">
        <v>2.1127199999999999</v>
      </c>
    </row>
    <row r="269" spans="1:13">
      <c r="A269" s="245">
        <v>259</v>
      </c>
      <c r="B269" s="421" t="s">
        <v>399</v>
      </c>
      <c r="C269" s="419">
        <v>86.1</v>
      </c>
      <c r="D269" s="420">
        <v>86.483333333333334</v>
      </c>
      <c r="E269" s="420">
        <v>83.866666666666674</v>
      </c>
      <c r="F269" s="420">
        <v>81.63333333333334</v>
      </c>
      <c r="G269" s="420">
        <v>79.01666666666668</v>
      </c>
      <c r="H269" s="420">
        <v>88.716666666666669</v>
      </c>
      <c r="I269" s="420">
        <v>91.333333333333314</v>
      </c>
      <c r="J269" s="420">
        <v>93.566666666666663</v>
      </c>
      <c r="K269" s="419">
        <v>89.1</v>
      </c>
      <c r="L269" s="419">
        <v>84.25</v>
      </c>
      <c r="M269" s="419">
        <v>33.422139999999999</v>
      </c>
    </row>
    <row r="270" spans="1:13">
      <c r="A270" s="245">
        <v>260</v>
      </c>
      <c r="B270" s="421" t="s">
        <v>400</v>
      </c>
      <c r="C270" s="419">
        <v>119.55</v>
      </c>
      <c r="D270" s="420">
        <v>120.60000000000001</v>
      </c>
      <c r="E270" s="420">
        <v>117.65000000000002</v>
      </c>
      <c r="F270" s="420">
        <v>115.75000000000001</v>
      </c>
      <c r="G270" s="420">
        <v>112.80000000000003</v>
      </c>
      <c r="H270" s="420">
        <v>122.50000000000001</v>
      </c>
      <c r="I270" s="420">
        <v>125.45</v>
      </c>
      <c r="J270" s="420">
        <v>127.35000000000001</v>
      </c>
      <c r="K270" s="419">
        <v>123.55</v>
      </c>
      <c r="L270" s="419">
        <v>118.7</v>
      </c>
      <c r="M270" s="419">
        <v>29.111519999999999</v>
      </c>
    </row>
    <row r="271" spans="1:13">
      <c r="A271" s="245">
        <v>261</v>
      </c>
      <c r="B271" s="421" t="s">
        <v>401</v>
      </c>
      <c r="C271" s="419">
        <v>205.25</v>
      </c>
      <c r="D271" s="420">
        <v>206.56666666666669</v>
      </c>
      <c r="E271" s="420">
        <v>202.63333333333338</v>
      </c>
      <c r="F271" s="420">
        <v>200.01666666666668</v>
      </c>
      <c r="G271" s="420">
        <v>196.08333333333337</v>
      </c>
      <c r="H271" s="420">
        <v>209.18333333333339</v>
      </c>
      <c r="I271" s="420">
        <v>213.11666666666673</v>
      </c>
      <c r="J271" s="420">
        <v>215.73333333333341</v>
      </c>
      <c r="K271" s="419">
        <v>210.5</v>
      </c>
      <c r="L271" s="419">
        <v>203.95</v>
      </c>
      <c r="M271" s="419">
        <v>4.1444700000000001</v>
      </c>
    </row>
    <row r="272" spans="1:13">
      <c r="A272" s="245">
        <v>262</v>
      </c>
      <c r="B272" s="421" t="s">
        <v>402</v>
      </c>
      <c r="C272" s="419">
        <v>106.3</v>
      </c>
      <c r="D272" s="420">
        <v>107.60000000000001</v>
      </c>
      <c r="E272" s="420">
        <v>104.40000000000002</v>
      </c>
      <c r="F272" s="420">
        <v>102.50000000000001</v>
      </c>
      <c r="G272" s="420">
        <v>99.300000000000026</v>
      </c>
      <c r="H272" s="420">
        <v>109.50000000000001</v>
      </c>
      <c r="I272" s="420">
        <v>112.7</v>
      </c>
      <c r="J272" s="420">
        <v>114.60000000000001</v>
      </c>
      <c r="K272" s="419">
        <v>110.8</v>
      </c>
      <c r="L272" s="419">
        <v>105.7</v>
      </c>
      <c r="M272" s="419">
        <v>14.990970000000001</v>
      </c>
    </row>
    <row r="273" spans="1:13">
      <c r="A273" s="245">
        <v>263</v>
      </c>
      <c r="B273" s="421" t="s">
        <v>127</v>
      </c>
      <c r="C273" s="419">
        <v>394.15</v>
      </c>
      <c r="D273" s="420">
        <v>391.9666666666667</v>
      </c>
      <c r="E273" s="420">
        <v>387.53333333333342</v>
      </c>
      <c r="F273" s="420">
        <v>380.91666666666674</v>
      </c>
      <c r="G273" s="420">
        <v>376.48333333333346</v>
      </c>
      <c r="H273" s="420">
        <v>398.58333333333337</v>
      </c>
      <c r="I273" s="420">
        <v>403.01666666666665</v>
      </c>
      <c r="J273" s="420">
        <v>409.63333333333333</v>
      </c>
      <c r="K273" s="419">
        <v>396.4</v>
      </c>
      <c r="L273" s="419">
        <v>385.35</v>
      </c>
      <c r="M273" s="419">
        <v>59.204459999999997</v>
      </c>
    </row>
    <row r="274" spans="1:13">
      <c r="A274" s="245">
        <v>264</v>
      </c>
      <c r="B274" s="421" t="s">
        <v>403</v>
      </c>
      <c r="C274" s="419">
        <v>2260.8000000000002</v>
      </c>
      <c r="D274" s="420">
        <v>2255.6</v>
      </c>
      <c r="E274" s="420">
        <v>2236.1999999999998</v>
      </c>
      <c r="F274" s="420">
        <v>2211.6</v>
      </c>
      <c r="G274" s="420">
        <v>2192.1999999999998</v>
      </c>
      <c r="H274" s="420">
        <v>2280.1999999999998</v>
      </c>
      <c r="I274" s="420">
        <v>2299.6000000000004</v>
      </c>
      <c r="J274" s="420">
        <v>2324.1999999999998</v>
      </c>
      <c r="K274" s="419">
        <v>2275</v>
      </c>
      <c r="L274" s="419">
        <v>2231</v>
      </c>
      <c r="M274" s="419">
        <v>0.14862</v>
      </c>
    </row>
    <row r="275" spans="1:13">
      <c r="A275" s="245">
        <v>265</v>
      </c>
      <c r="B275" s="421" t="s">
        <v>129</v>
      </c>
      <c r="C275" s="419">
        <v>3143.1</v>
      </c>
      <c r="D275" s="420">
        <v>3156.4</v>
      </c>
      <c r="E275" s="420">
        <v>3120.8</v>
      </c>
      <c r="F275" s="420">
        <v>3098.5</v>
      </c>
      <c r="G275" s="420">
        <v>3062.9</v>
      </c>
      <c r="H275" s="420">
        <v>3178.7000000000003</v>
      </c>
      <c r="I275" s="420">
        <v>3214.2999999999997</v>
      </c>
      <c r="J275" s="420">
        <v>3236.6000000000004</v>
      </c>
      <c r="K275" s="419">
        <v>3192</v>
      </c>
      <c r="L275" s="419">
        <v>3134.1</v>
      </c>
      <c r="M275" s="419">
        <v>3.5569799999999998</v>
      </c>
    </row>
    <row r="276" spans="1:13">
      <c r="A276" s="245">
        <v>266</v>
      </c>
      <c r="B276" s="421" t="s">
        <v>130</v>
      </c>
      <c r="C276" s="419">
        <v>1033.55</v>
      </c>
      <c r="D276" s="420">
        <v>1024.6333333333334</v>
      </c>
      <c r="E276" s="420">
        <v>1009.3166666666668</v>
      </c>
      <c r="F276" s="420">
        <v>985.08333333333337</v>
      </c>
      <c r="G276" s="420">
        <v>969.76666666666677</v>
      </c>
      <c r="H276" s="420">
        <v>1048.8666666666668</v>
      </c>
      <c r="I276" s="420">
        <v>1064.1833333333334</v>
      </c>
      <c r="J276" s="420">
        <v>1088.416666666667</v>
      </c>
      <c r="K276" s="419">
        <v>1039.95</v>
      </c>
      <c r="L276" s="419">
        <v>1000.4</v>
      </c>
      <c r="M276" s="419">
        <v>24.876989999999999</v>
      </c>
    </row>
    <row r="277" spans="1:13">
      <c r="A277" s="245">
        <v>267</v>
      </c>
      <c r="B277" s="421" t="s">
        <v>404</v>
      </c>
      <c r="C277" s="419">
        <v>181.6</v>
      </c>
      <c r="D277" s="420">
        <v>178.63333333333333</v>
      </c>
      <c r="E277" s="420">
        <v>173.46666666666664</v>
      </c>
      <c r="F277" s="420">
        <v>165.33333333333331</v>
      </c>
      <c r="G277" s="420">
        <v>160.16666666666663</v>
      </c>
      <c r="H277" s="420">
        <v>186.76666666666665</v>
      </c>
      <c r="I277" s="420">
        <v>191.93333333333334</v>
      </c>
      <c r="J277" s="420">
        <v>200.06666666666666</v>
      </c>
      <c r="K277" s="419">
        <v>183.8</v>
      </c>
      <c r="L277" s="419">
        <v>170.5</v>
      </c>
      <c r="M277" s="419">
        <v>82.960260000000005</v>
      </c>
    </row>
    <row r="278" spans="1:13">
      <c r="A278" s="245">
        <v>268</v>
      </c>
      <c r="B278" s="421" t="s">
        <v>405</v>
      </c>
      <c r="C278" s="419">
        <v>1638.55</v>
      </c>
      <c r="D278" s="420">
        <v>1615.8333333333333</v>
      </c>
      <c r="E278" s="420">
        <v>1561.6666666666665</v>
      </c>
      <c r="F278" s="420">
        <v>1484.7833333333333</v>
      </c>
      <c r="G278" s="420">
        <v>1430.6166666666666</v>
      </c>
      <c r="H278" s="420">
        <v>1692.7166666666665</v>
      </c>
      <c r="I278" s="420">
        <v>1746.883333333333</v>
      </c>
      <c r="J278" s="420">
        <v>1823.7666666666664</v>
      </c>
      <c r="K278" s="419">
        <v>1670</v>
      </c>
      <c r="L278" s="419">
        <v>1538.95</v>
      </c>
      <c r="M278" s="419">
        <v>1.38683</v>
      </c>
    </row>
    <row r="279" spans="1:13">
      <c r="A279" s="245">
        <v>269</v>
      </c>
      <c r="B279" s="421" t="s">
        <v>406</v>
      </c>
      <c r="C279" s="419">
        <v>721.45</v>
      </c>
      <c r="D279" s="420">
        <v>725.81666666666661</v>
      </c>
      <c r="E279" s="420">
        <v>711.73333333333323</v>
      </c>
      <c r="F279" s="420">
        <v>702.01666666666665</v>
      </c>
      <c r="G279" s="420">
        <v>687.93333333333328</v>
      </c>
      <c r="H279" s="420">
        <v>735.53333333333319</v>
      </c>
      <c r="I279" s="420">
        <v>749.61666666666667</v>
      </c>
      <c r="J279" s="420">
        <v>759.33333333333314</v>
      </c>
      <c r="K279" s="419">
        <v>739.9</v>
      </c>
      <c r="L279" s="419">
        <v>716.1</v>
      </c>
      <c r="M279" s="419">
        <v>4.5996300000000003</v>
      </c>
    </row>
    <row r="280" spans="1:13">
      <c r="A280" s="245">
        <v>270</v>
      </c>
      <c r="B280" s="421" t="s">
        <v>407</v>
      </c>
      <c r="C280" s="419">
        <v>244.75</v>
      </c>
      <c r="D280" s="420">
        <v>247.08333333333334</v>
      </c>
      <c r="E280" s="420">
        <v>240.16666666666669</v>
      </c>
      <c r="F280" s="420">
        <v>235.58333333333334</v>
      </c>
      <c r="G280" s="420">
        <v>228.66666666666669</v>
      </c>
      <c r="H280" s="420">
        <v>251.66666666666669</v>
      </c>
      <c r="I280" s="420">
        <v>258.58333333333337</v>
      </c>
      <c r="J280" s="420">
        <v>263.16666666666669</v>
      </c>
      <c r="K280" s="419">
        <v>254</v>
      </c>
      <c r="L280" s="419">
        <v>242.5</v>
      </c>
      <c r="M280" s="419">
        <v>27.964759999999998</v>
      </c>
    </row>
    <row r="281" spans="1:13">
      <c r="A281" s="245">
        <v>271</v>
      </c>
      <c r="B281" s="421" t="s">
        <v>902</v>
      </c>
      <c r="C281" s="419">
        <v>258.64999999999998</v>
      </c>
      <c r="D281" s="420">
        <v>259.86666666666662</v>
      </c>
      <c r="E281" s="420">
        <v>255.03333333333325</v>
      </c>
      <c r="F281" s="420">
        <v>251.41666666666663</v>
      </c>
      <c r="G281" s="420">
        <v>246.58333333333326</v>
      </c>
      <c r="H281" s="420">
        <v>263.48333333333323</v>
      </c>
      <c r="I281" s="420">
        <v>268.31666666666661</v>
      </c>
      <c r="J281" s="420">
        <v>271.93333333333322</v>
      </c>
      <c r="K281" s="419">
        <v>264.7</v>
      </c>
      <c r="L281" s="419">
        <v>256.25</v>
      </c>
      <c r="M281" s="419">
        <v>5.3380099999999997</v>
      </c>
    </row>
    <row r="282" spans="1:13">
      <c r="A282" s="245">
        <v>272</v>
      </c>
      <c r="B282" s="421" t="s">
        <v>408</v>
      </c>
      <c r="C282" s="419">
        <v>295.10000000000002</v>
      </c>
      <c r="D282" s="420">
        <v>285.41666666666669</v>
      </c>
      <c r="E282" s="420">
        <v>266.83333333333337</v>
      </c>
      <c r="F282" s="420">
        <v>238.56666666666666</v>
      </c>
      <c r="G282" s="420">
        <v>219.98333333333335</v>
      </c>
      <c r="H282" s="420">
        <v>313.68333333333339</v>
      </c>
      <c r="I282" s="420">
        <v>332.26666666666677</v>
      </c>
      <c r="J282" s="420">
        <v>360.53333333333342</v>
      </c>
      <c r="K282" s="419">
        <v>304</v>
      </c>
      <c r="L282" s="419">
        <v>257.14999999999998</v>
      </c>
      <c r="M282" s="419">
        <v>123.49428</v>
      </c>
    </row>
    <row r="283" spans="1:13">
      <c r="A283" s="245">
        <v>273</v>
      </c>
      <c r="B283" s="421" t="s">
        <v>733</v>
      </c>
      <c r="C283" s="419">
        <v>1011.6</v>
      </c>
      <c r="D283" s="420">
        <v>1012.8333333333334</v>
      </c>
      <c r="E283" s="420">
        <v>1000.7666666666667</v>
      </c>
      <c r="F283" s="420">
        <v>989.93333333333328</v>
      </c>
      <c r="G283" s="420">
        <v>977.86666666666656</v>
      </c>
      <c r="H283" s="420">
        <v>1023.6666666666667</v>
      </c>
      <c r="I283" s="420">
        <v>1035.7333333333336</v>
      </c>
      <c r="J283" s="420">
        <v>1046.5666666666668</v>
      </c>
      <c r="K283" s="419">
        <v>1024.9000000000001</v>
      </c>
      <c r="L283" s="419">
        <v>1002</v>
      </c>
      <c r="M283" s="419">
        <v>0.33291999999999999</v>
      </c>
    </row>
    <row r="284" spans="1:13">
      <c r="A284" s="245">
        <v>274</v>
      </c>
      <c r="B284" s="421" t="s">
        <v>409</v>
      </c>
      <c r="C284" s="419">
        <v>974.15</v>
      </c>
      <c r="D284" s="420">
        <v>981.85</v>
      </c>
      <c r="E284" s="420">
        <v>964.80000000000007</v>
      </c>
      <c r="F284" s="420">
        <v>955.45</v>
      </c>
      <c r="G284" s="420">
        <v>938.40000000000009</v>
      </c>
      <c r="H284" s="420">
        <v>991.2</v>
      </c>
      <c r="I284" s="420">
        <v>1008.25</v>
      </c>
      <c r="J284" s="420">
        <v>1017.6</v>
      </c>
      <c r="K284" s="419">
        <v>998.9</v>
      </c>
      <c r="L284" s="419">
        <v>972.5</v>
      </c>
      <c r="M284" s="419">
        <v>1.1258600000000001</v>
      </c>
    </row>
    <row r="285" spans="1:13">
      <c r="A285" s="245">
        <v>275</v>
      </c>
      <c r="B285" s="421" t="s">
        <v>410</v>
      </c>
      <c r="C285" s="419">
        <v>420.6</v>
      </c>
      <c r="D285" s="420">
        <v>424.2166666666667</v>
      </c>
      <c r="E285" s="420">
        <v>415.98333333333341</v>
      </c>
      <c r="F285" s="420">
        <v>411.36666666666673</v>
      </c>
      <c r="G285" s="420">
        <v>403.13333333333344</v>
      </c>
      <c r="H285" s="420">
        <v>428.83333333333337</v>
      </c>
      <c r="I285" s="420">
        <v>437.06666666666672</v>
      </c>
      <c r="J285" s="420">
        <v>441.68333333333334</v>
      </c>
      <c r="K285" s="419">
        <v>432.45</v>
      </c>
      <c r="L285" s="419">
        <v>419.6</v>
      </c>
      <c r="M285" s="419">
        <v>1.5045500000000001</v>
      </c>
    </row>
    <row r="286" spans="1:13">
      <c r="A286" s="245">
        <v>276</v>
      </c>
      <c r="B286" s="421" t="s">
        <v>411</v>
      </c>
      <c r="C286" s="419">
        <v>595.15</v>
      </c>
      <c r="D286" s="420">
        <v>592.11666666666667</v>
      </c>
      <c r="E286" s="420">
        <v>586.23333333333335</v>
      </c>
      <c r="F286" s="420">
        <v>577.31666666666672</v>
      </c>
      <c r="G286" s="420">
        <v>571.43333333333339</v>
      </c>
      <c r="H286" s="420">
        <v>601.0333333333333</v>
      </c>
      <c r="I286" s="420">
        <v>606.91666666666674</v>
      </c>
      <c r="J286" s="420">
        <v>615.83333333333326</v>
      </c>
      <c r="K286" s="419">
        <v>598</v>
      </c>
      <c r="L286" s="419">
        <v>583.20000000000005</v>
      </c>
      <c r="M286" s="419">
        <v>2.8939699999999999</v>
      </c>
    </row>
    <row r="287" spans="1:13">
      <c r="A287" s="245">
        <v>277</v>
      </c>
      <c r="B287" s="421" t="s">
        <v>412</v>
      </c>
      <c r="C287" s="419">
        <v>51.8</v>
      </c>
      <c r="D287" s="420">
        <v>51.65</v>
      </c>
      <c r="E287" s="420">
        <v>50.9</v>
      </c>
      <c r="F287" s="420">
        <v>50</v>
      </c>
      <c r="G287" s="420">
        <v>49.25</v>
      </c>
      <c r="H287" s="420">
        <v>52.55</v>
      </c>
      <c r="I287" s="420">
        <v>53.3</v>
      </c>
      <c r="J287" s="420">
        <v>54.199999999999996</v>
      </c>
      <c r="K287" s="419">
        <v>52.4</v>
      </c>
      <c r="L287" s="419">
        <v>50.75</v>
      </c>
      <c r="M287" s="419">
        <v>40.026780000000002</v>
      </c>
    </row>
    <row r="288" spans="1:13">
      <c r="A288" s="245">
        <v>278</v>
      </c>
      <c r="B288" s="421" t="s">
        <v>413</v>
      </c>
      <c r="C288" s="419">
        <v>760.5</v>
      </c>
      <c r="D288" s="420">
        <v>764.70000000000016</v>
      </c>
      <c r="E288" s="420">
        <v>747.50000000000034</v>
      </c>
      <c r="F288" s="420">
        <v>734.50000000000023</v>
      </c>
      <c r="G288" s="420">
        <v>717.30000000000041</v>
      </c>
      <c r="H288" s="420">
        <v>777.70000000000027</v>
      </c>
      <c r="I288" s="420">
        <v>794.90000000000009</v>
      </c>
      <c r="J288" s="420">
        <v>807.9000000000002</v>
      </c>
      <c r="K288" s="419">
        <v>781.9</v>
      </c>
      <c r="L288" s="419">
        <v>751.7</v>
      </c>
      <c r="M288" s="419">
        <v>4.0015900000000002</v>
      </c>
    </row>
    <row r="289" spans="1:13">
      <c r="A289" s="245">
        <v>279</v>
      </c>
      <c r="B289" s="421" t="s">
        <v>414</v>
      </c>
      <c r="C289" s="419">
        <v>433.75</v>
      </c>
      <c r="D289" s="420">
        <v>436.34999999999997</v>
      </c>
      <c r="E289" s="420">
        <v>428.84999999999991</v>
      </c>
      <c r="F289" s="420">
        <v>423.94999999999993</v>
      </c>
      <c r="G289" s="420">
        <v>416.44999999999987</v>
      </c>
      <c r="H289" s="420">
        <v>441.24999999999994</v>
      </c>
      <c r="I289" s="420">
        <v>448.75000000000006</v>
      </c>
      <c r="J289" s="420">
        <v>453.65</v>
      </c>
      <c r="K289" s="419">
        <v>443.85</v>
      </c>
      <c r="L289" s="419">
        <v>431.45</v>
      </c>
      <c r="M289" s="419">
        <v>3.69903</v>
      </c>
    </row>
    <row r="290" spans="1:13">
      <c r="A290" s="245">
        <v>280</v>
      </c>
      <c r="B290" s="421" t="s">
        <v>131</v>
      </c>
      <c r="C290" s="419">
        <v>1731.1</v>
      </c>
      <c r="D290" s="420">
        <v>1730.8</v>
      </c>
      <c r="E290" s="420">
        <v>1721.8</v>
      </c>
      <c r="F290" s="420">
        <v>1712.5</v>
      </c>
      <c r="G290" s="420">
        <v>1703.5</v>
      </c>
      <c r="H290" s="420">
        <v>1740.1</v>
      </c>
      <c r="I290" s="420">
        <v>1749.1</v>
      </c>
      <c r="J290" s="420">
        <v>1758.3999999999999</v>
      </c>
      <c r="K290" s="419">
        <v>1739.8</v>
      </c>
      <c r="L290" s="419">
        <v>1721.5</v>
      </c>
      <c r="M290" s="419">
        <v>18.876709999999999</v>
      </c>
    </row>
    <row r="291" spans="1:13">
      <c r="A291" s="245">
        <v>281</v>
      </c>
      <c r="B291" s="421" t="s">
        <v>132</v>
      </c>
      <c r="C291" s="419">
        <v>93.35</v>
      </c>
      <c r="D291" s="420">
        <v>93.166666666666671</v>
      </c>
      <c r="E291" s="420">
        <v>92.63333333333334</v>
      </c>
      <c r="F291" s="420">
        <v>91.916666666666671</v>
      </c>
      <c r="G291" s="420">
        <v>91.38333333333334</v>
      </c>
      <c r="H291" s="420">
        <v>93.88333333333334</v>
      </c>
      <c r="I291" s="420">
        <v>94.416666666666671</v>
      </c>
      <c r="J291" s="420">
        <v>95.13333333333334</v>
      </c>
      <c r="K291" s="419">
        <v>93.7</v>
      </c>
      <c r="L291" s="419">
        <v>92.45</v>
      </c>
      <c r="M291" s="419">
        <v>87.300929999999994</v>
      </c>
    </row>
    <row r="292" spans="1:13">
      <c r="A292" s="245">
        <v>282</v>
      </c>
      <c r="B292" s="421" t="s">
        <v>259</v>
      </c>
      <c r="C292" s="419">
        <v>2899.9</v>
      </c>
      <c r="D292" s="420">
        <v>2903.7833333333328</v>
      </c>
      <c r="E292" s="420">
        <v>2875.5666666666657</v>
      </c>
      <c r="F292" s="420">
        <v>2851.2333333333327</v>
      </c>
      <c r="G292" s="420">
        <v>2823.0166666666655</v>
      </c>
      <c r="H292" s="420">
        <v>2928.1166666666659</v>
      </c>
      <c r="I292" s="420">
        <v>2956.333333333333</v>
      </c>
      <c r="J292" s="420">
        <v>2980.6666666666661</v>
      </c>
      <c r="K292" s="419">
        <v>2932</v>
      </c>
      <c r="L292" s="419">
        <v>2879.45</v>
      </c>
      <c r="M292" s="419">
        <v>1.4866200000000001</v>
      </c>
    </row>
    <row r="293" spans="1:13">
      <c r="A293" s="245">
        <v>283</v>
      </c>
      <c r="B293" s="421" t="s">
        <v>133</v>
      </c>
      <c r="C293" s="419">
        <v>471.55</v>
      </c>
      <c r="D293" s="420">
        <v>471.08333333333331</v>
      </c>
      <c r="E293" s="420">
        <v>468.26666666666665</v>
      </c>
      <c r="F293" s="420">
        <v>464.98333333333335</v>
      </c>
      <c r="G293" s="420">
        <v>462.16666666666669</v>
      </c>
      <c r="H293" s="420">
        <v>474.36666666666662</v>
      </c>
      <c r="I293" s="420">
        <v>477.18333333333334</v>
      </c>
      <c r="J293" s="420">
        <v>480.46666666666658</v>
      </c>
      <c r="K293" s="419">
        <v>473.9</v>
      </c>
      <c r="L293" s="419">
        <v>467.8</v>
      </c>
      <c r="M293" s="419">
        <v>18.385110000000001</v>
      </c>
    </row>
    <row r="294" spans="1:13">
      <c r="A294" s="245">
        <v>284</v>
      </c>
      <c r="B294" s="421" t="s">
        <v>734</v>
      </c>
      <c r="C294" s="419">
        <v>267.3</v>
      </c>
      <c r="D294" s="420">
        <v>269.56666666666666</v>
      </c>
      <c r="E294" s="420">
        <v>264.23333333333335</v>
      </c>
      <c r="F294" s="420">
        <v>261.16666666666669</v>
      </c>
      <c r="G294" s="420">
        <v>255.83333333333337</v>
      </c>
      <c r="H294" s="420">
        <v>272.63333333333333</v>
      </c>
      <c r="I294" s="420">
        <v>277.9666666666667</v>
      </c>
      <c r="J294" s="420">
        <v>281.0333333333333</v>
      </c>
      <c r="K294" s="419">
        <v>274.89999999999998</v>
      </c>
      <c r="L294" s="419">
        <v>266.5</v>
      </c>
      <c r="M294" s="419">
        <v>1.2443500000000001</v>
      </c>
    </row>
    <row r="295" spans="1:13">
      <c r="A295" s="245">
        <v>285</v>
      </c>
      <c r="B295" s="421" t="s">
        <v>415</v>
      </c>
      <c r="C295" s="419">
        <v>7288.9</v>
      </c>
      <c r="D295" s="420">
        <v>7128.333333333333</v>
      </c>
      <c r="E295" s="420">
        <v>6872.2666666666664</v>
      </c>
      <c r="F295" s="420">
        <v>6455.6333333333332</v>
      </c>
      <c r="G295" s="420">
        <v>6199.5666666666666</v>
      </c>
      <c r="H295" s="420">
        <v>7544.9666666666662</v>
      </c>
      <c r="I295" s="420">
        <v>7801.0333333333338</v>
      </c>
      <c r="J295" s="420">
        <v>8217.6666666666661</v>
      </c>
      <c r="K295" s="419">
        <v>7384.4</v>
      </c>
      <c r="L295" s="419">
        <v>6711.7</v>
      </c>
      <c r="M295" s="419">
        <v>0.42004999999999998</v>
      </c>
    </row>
    <row r="296" spans="1:13">
      <c r="A296" s="245">
        <v>286</v>
      </c>
      <c r="B296" s="421" t="s">
        <v>260</v>
      </c>
      <c r="C296" s="419">
        <v>4046.65</v>
      </c>
      <c r="D296" s="420">
        <v>4042.4500000000003</v>
      </c>
      <c r="E296" s="420">
        <v>4020.2000000000007</v>
      </c>
      <c r="F296" s="420">
        <v>3993.7500000000005</v>
      </c>
      <c r="G296" s="420">
        <v>3971.5000000000009</v>
      </c>
      <c r="H296" s="420">
        <v>4068.9000000000005</v>
      </c>
      <c r="I296" s="420">
        <v>4091.1499999999996</v>
      </c>
      <c r="J296" s="420">
        <v>4117.6000000000004</v>
      </c>
      <c r="K296" s="419">
        <v>4064.7</v>
      </c>
      <c r="L296" s="419">
        <v>4016</v>
      </c>
      <c r="M296" s="419">
        <v>1.50414</v>
      </c>
    </row>
    <row r="297" spans="1:13">
      <c r="A297" s="245">
        <v>287</v>
      </c>
      <c r="B297" s="421" t="s">
        <v>134</v>
      </c>
      <c r="C297" s="419">
        <v>1507.95</v>
      </c>
      <c r="D297" s="420">
        <v>1503.3166666666666</v>
      </c>
      <c r="E297" s="420">
        <v>1492.6333333333332</v>
      </c>
      <c r="F297" s="420">
        <v>1477.3166666666666</v>
      </c>
      <c r="G297" s="420">
        <v>1466.6333333333332</v>
      </c>
      <c r="H297" s="420">
        <v>1518.6333333333332</v>
      </c>
      <c r="I297" s="420">
        <v>1529.3166666666666</v>
      </c>
      <c r="J297" s="420">
        <v>1544.6333333333332</v>
      </c>
      <c r="K297" s="419">
        <v>1514</v>
      </c>
      <c r="L297" s="419">
        <v>1488</v>
      </c>
      <c r="M297" s="419">
        <v>16.05396</v>
      </c>
    </row>
    <row r="298" spans="1:13">
      <c r="A298" s="245">
        <v>288</v>
      </c>
      <c r="B298" s="421" t="s">
        <v>416</v>
      </c>
      <c r="C298" s="419">
        <v>684.85</v>
      </c>
      <c r="D298" s="420">
        <v>686.19999999999993</v>
      </c>
      <c r="E298" s="420">
        <v>679.39999999999986</v>
      </c>
      <c r="F298" s="420">
        <v>673.94999999999993</v>
      </c>
      <c r="G298" s="420">
        <v>667.14999999999986</v>
      </c>
      <c r="H298" s="420">
        <v>691.64999999999986</v>
      </c>
      <c r="I298" s="420">
        <v>698.44999999999982</v>
      </c>
      <c r="J298" s="420">
        <v>703.89999999999986</v>
      </c>
      <c r="K298" s="419">
        <v>693</v>
      </c>
      <c r="L298" s="419">
        <v>680.75</v>
      </c>
      <c r="M298" s="419">
        <v>20.769680000000001</v>
      </c>
    </row>
    <row r="299" spans="1:13">
      <c r="A299" s="245">
        <v>289</v>
      </c>
      <c r="B299" s="421" t="s">
        <v>417</v>
      </c>
      <c r="C299" s="419">
        <v>42.3</v>
      </c>
      <c r="D299" s="420">
        <v>42.15</v>
      </c>
      <c r="E299" s="420">
        <v>41.55</v>
      </c>
      <c r="F299" s="420">
        <v>40.799999999999997</v>
      </c>
      <c r="G299" s="420">
        <v>40.199999999999996</v>
      </c>
      <c r="H299" s="420">
        <v>42.9</v>
      </c>
      <c r="I299" s="420">
        <v>43.500000000000007</v>
      </c>
      <c r="J299" s="420">
        <v>44.25</v>
      </c>
      <c r="K299" s="419">
        <v>42.75</v>
      </c>
      <c r="L299" s="419">
        <v>41.4</v>
      </c>
      <c r="M299" s="419">
        <v>18.12331</v>
      </c>
    </row>
    <row r="300" spans="1:13">
      <c r="A300" s="245">
        <v>290</v>
      </c>
      <c r="B300" s="421" t="s">
        <v>418</v>
      </c>
      <c r="C300" s="419">
        <v>1728</v>
      </c>
      <c r="D300" s="420">
        <v>1735.2833333333335</v>
      </c>
      <c r="E300" s="420">
        <v>1703.2166666666672</v>
      </c>
      <c r="F300" s="420">
        <v>1678.4333333333336</v>
      </c>
      <c r="G300" s="420">
        <v>1646.3666666666672</v>
      </c>
      <c r="H300" s="420">
        <v>1760.0666666666671</v>
      </c>
      <c r="I300" s="420">
        <v>1792.1333333333332</v>
      </c>
      <c r="J300" s="420">
        <v>1816.916666666667</v>
      </c>
      <c r="K300" s="419">
        <v>1767.35</v>
      </c>
      <c r="L300" s="419">
        <v>1710.5</v>
      </c>
      <c r="M300" s="419">
        <v>0.95633999999999997</v>
      </c>
    </row>
    <row r="301" spans="1:13">
      <c r="A301" s="245">
        <v>291</v>
      </c>
      <c r="B301" s="421" t="s">
        <v>135</v>
      </c>
      <c r="C301" s="419">
        <v>1157.9000000000001</v>
      </c>
      <c r="D301" s="420">
        <v>1157.9666666666667</v>
      </c>
      <c r="E301" s="420">
        <v>1149.9333333333334</v>
      </c>
      <c r="F301" s="420">
        <v>1141.9666666666667</v>
      </c>
      <c r="G301" s="420">
        <v>1133.9333333333334</v>
      </c>
      <c r="H301" s="420">
        <v>1165.9333333333334</v>
      </c>
      <c r="I301" s="420">
        <v>1173.9666666666667</v>
      </c>
      <c r="J301" s="420">
        <v>1181.9333333333334</v>
      </c>
      <c r="K301" s="419">
        <v>1166</v>
      </c>
      <c r="L301" s="419">
        <v>1150</v>
      </c>
      <c r="M301" s="419">
        <v>7.4432</v>
      </c>
    </row>
    <row r="302" spans="1:13">
      <c r="A302" s="245">
        <v>292</v>
      </c>
      <c r="B302" s="421" t="s">
        <v>419</v>
      </c>
      <c r="C302" s="419">
        <v>3722.75</v>
      </c>
      <c r="D302" s="420">
        <v>3729.5666666666671</v>
      </c>
      <c r="E302" s="420">
        <v>3691.1833333333343</v>
      </c>
      <c r="F302" s="420">
        <v>3659.6166666666672</v>
      </c>
      <c r="G302" s="420">
        <v>3621.2333333333345</v>
      </c>
      <c r="H302" s="420">
        <v>3761.1333333333341</v>
      </c>
      <c r="I302" s="420">
        <v>3799.5166666666664</v>
      </c>
      <c r="J302" s="420">
        <v>3831.0833333333339</v>
      </c>
      <c r="K302" s="419">
        <v>3767.95</v>
      </c>
      <c r="L302" s="419">
        <v>3698</v>
      </c>
      <c r="M302" s="419">
        <v>0.40855999999999998</v>
      </c>
    </row>
    <row r="303" spans="1:13">
      <c r="A303" s="245">
        <v>293</v>
      </c>
      <c r="B303" s="421" t="s">
        <v>420</v>
      </c>
      <c r="C303" s="419">
        <v>843.4</v>
      </c>
      <c r="D303" s="420">
        <v>843.26666666666677</v>
      </c>
      <c r="E303" s="420">
        <v>836.53333333333353</v>
      </c>
      <c r="F303" s="420">
        <v>829.66666666666674</v>
      </c>
      <c r="G303" s="420">
        <v>822.93333333333351</v>
      </c>
      <c r="H303" s="420">
        <v>850.13333333333355</v>
      </c>
      <c r="I303" s="420">
        <v>856.8666666666669</v>
      </c>
      <c r="J303" s="420">
        <v>863.73333333333358</v>
      </c>
      <c r="K303" s="419">
        <v>850</v>
      </c>
      <c r="L303" s="419">
        <v>836.4</v>
      </c>
      <c r="M303" s="419">
        <v>0.17476</v>
      </c>
    </row>
    <row r="304" spans="1:13">
      <c r="A304" s="245">
        <v>294</v>
      </c>
      <c r="B304" s="421" t="s">
        <v>421</v>
      </c>
      <c r="C304" s="419">
        <v>53.95</v>
      </c>
      <c r="D304" s="420">
        <v>54.433333333333337</v>
      </c>
      <c r="E304" s="420">
        <v>53.266666666666673</v>
      </c>
      <c r="F304" s="420">
        <v>52.583333333333336</v>
      </c>
      <c r="G304" s="420">
        <v>51.416666666666671</v>
      </c>
      <c r="H304" s="420">
        <v>55.116666666666674</v>
      </c>
      <c r="I304" s="420">
        <v>56.283333333333331</v>
      </c>
      <c r="J304" s="420">
        <v>56.966666666666676</v>
      </c>
      <c r="K304" s="419">
        <v>55.6</v>
      </c>
      <c r="L304" s="419">
        <v>53.75</v>
      </c>
      <c r="M304" s="419">
        <v>48.258189999999999</v>
      </c>
    </row>
    <row r="305" spans="1:13">
      <c r="A305" s="245">
        <v>295</v>
      </c>
      <c r="B305" s="421" t="s">
        <v>422</v>
      </c>
      <c r="C305" s="419">
        <v>198.95</v>
      </c>
      <c r="D305" s="420">
        <v>197.86666666666667</v>
      </c>
      <c r="E305" s="420">
        <v>193.83333333333334</v>
      </c>
      <c r="F305" s="420">
        <v>188.71666666666667</v>
      </c>
      <c r="G305" s="420">
        <v>184.68333333333334</v>
      </c>
      <c r="H305" s="420">
        <v>202.98333333333335</v>
      </c>
      <c r="I305" s="420">
        <v>207.01666666666665</v>
      </c>
      <c r="J305" s="420">
        <v>212.13333333333335</v>
      </c>
      <c r="K305" s="419">
        <v>201.9</v>
      </c>
      <c r="L305" s="419">
        <v>192.75</v>
      </c>
      <c r="M305" s="419">
        <v>19.468579999999999</v>
      </c>
    </row>
    <row r="306" spans="1:13">
      <c r="A306" s="245">
        <v>296</v>
      </c>
      <c r="B306" s="421" t="s">
        <v>146</v>
      </c>
      <c r="C306" s="419">
        <v>80830.350000000006</v>
      </c>
      <c r="D306" s="420">
        <v>81086.03333333334</v>
      </c>
      <c r="E306" s="420">
        <v>80344.31666666668</v>
      </c>
      <c r="F306" s="420">
        <v>79858.28333333334</v>
      </c>
      <c r="G306" s="420">
        <v>79116.56666666668</v>
      </c>
      <c r="H306" s="420">
        <v>81572.06666666668</v>
      </c>
      <c r="I306" s="420">
        <v>82313.783333333326</v>
      </c>
      <c r="J306" s="420">
        <v>82799.81666666668</v>
      </c>
      <c r="K306" s="419">
        <v>81827.75</v>
      </c>
      <c r="L306" s="419">
        <v>80600</v>
      </c>
      <c r="M306" s="419">
        <v>8.0570000000000003E-2</v>
      </c>
    </row>
    <row r="307" spans="1:13">
      <c r="A307" s="245">
        <v>297</v>
      </c>
      <c r="B307" s="421" t="s">
        <v>143</v>
      </c>
      <c r="C307" s="419">
        <v>1155</v>
      </c>
      <c r="D307" s="420">
        <v>1154.8500000000001</v>
      </c>
      <c r="E307" s="420">
        <v>1145.7000000000003</v>
      </c>
      <c r="F307" s="420">
        <v>1136.4000000000001</v>
      </c>
      <c r="G307" s="420">
        <v>1127.2500000000002</v>
      </c>
      <c r="H307" s="420">
        <v>1164.1500000000003</v>
      </c>
      <c r="I307" s="420">
        <v>1173.3000000000004</v>
      </c>
      <c r="J307" s="420">
        <v>1182.6000000000004</v>
      </c>
      <c r="K307" s="419">
        <v>1164</v>
      </c>
      <c r="L307" s="419">
        <v>1145.55</v>
      </c>
      <c r="M307" s="419">
        <v>4.7773500000000002</v>
      </c>
    </row>
    <row r="308" spans="1:13">
      <c r="A308" s="245">
        <v>298</v>
      </c>
      <c r="B308" s="421" t="s">
        <v>423</v>
      </c>
      <c r="C308" s="419">
        <v>3799.95</v>
      </c>
      <c r="D308" s="420">
        <v>3812.7666666666664</v>
      </c>
      <c r="E308" s="420">
        <v>3775.5333333333328</v>
      </c>
      <c r="F308" s="420">
        <v>3751.1166666666663</v>
      </c>
      <c r="G308" s="420">
        <v>3713.8833333333328</v>
      </c>
      <c r="H308" s="420">
        <v>3837.1833333333329</v>
      </c>
      <c r="I308" s="420">
        <v>3874.4166666666665</v>
      </c>
      <c r="J308" s="420">
        <v>3898.833333333333</v>
      </c>
      <c r="K308" s="419">
        <v>3850</v>
      </c>
      <c r="L308" s="419">
        <v>3788.35</v>
      </c>
      <c r="M308" s="419">
        <v>4.4729999999999999E-2</v>
      </c>
    </row>
    <row r="309" spans="1:13">
      <c r="A309" s="245">
        <v>299</v>
      </c>
      <c r="B309" s="421" t="s">
        <v>424</v>
      </c>
      <c r="C309" s="419">
        <v>299.2</v>
      </c>
      <c r="D309" s="420">
        <v>300.23333333333335</v>
      </c>
      <c r="E309" s="420">
        <v>296.4666666666667</v>
      </c>
      <c r="F309" s="420">
        <v>293.73333333333335</v>
      </c>
      <c r="G309" s="420">
        <v>289.9666666666667</v>
      </c>
      <c r="H309" s="420">
        <v>302.9666666666667</v>
      </c>
      <c r="I309" s="420">
        <v>306.73333333333335</v>
      </c>
      <c r="J309" s="420">
        <v>309.4666666666667</v>
      </c>
      <c r="K309" s="419">
        <v>304</v>
      </c>
      <c r="L309" s="419">
        <v>297.5</v>
      </c>
      <c r="M309" s="419">
        <v>0.82215000000000005</v>
      </c>
    </row>
    <row r="310" spans="1:13">
      <c r="A310" s="245">
        <v>300</v>
      </c>
      <c r="B310" s="421" t="s">
        <v>137</v>
      </c>
      <c r="C310" s="419">
        <v>160.35</v>
      </c>
      <c r="D310" s="420">
        <v>159.58333333333334</v>
      </c>
      <c r="E310" s="420">
        <v>158.16666666666669</v>
      </c>
      <c r="F310" s="420">
        <v>155.98333333333335</v>
      </c>
      <c r="G310" s="420">
        <v>154.56666666666669</v>
      </c>
      <c r="H310" s="420">
        <v>161.76666666666668</v>
      </c>
      <c r="I310" s="420">
        <v>163.18333333333337</v>
      </c>
      <c r="J310" s="420">
        <v>165.36666666666667</v>
      </c>
      <c r="K310" s="419">
        <v>161</v>
      </c>
      <c r="L310" s="419">
        <v>157.4</v>
      </c>
      <c r="M310" s="419">
        <v>59.997439999999997</v>
      </c>
    </row>
    <row r="311" spans="1:13">
      <c r="A311" s="245">
        <v>301</v>
      </c>
      <c r="B311" s="421" t="s">
        <v>136</v>
      </c>
      <c r="C311" s="419">
        <v>791.75</v>
      </c>
      <c r="D311" s="420">
        <v>789.91666666666663</v>
      </c>
      <c r="E311" s="420">
        <v>786.33333333333326</v>
      </c>
      <c r="F311" s="420">
        <v>780.91666666666663</v>
      </c>
      <c r="G311" s="420">
        <v>777.33333333333326</v>
      </c>
      <c r="H311" s="420">
        <v>795.33333333333326</v>
      </c>
      <c r="I311" s="420">
        <v>798.91666666666652</v>
      </c>
      <c r="J311" s="420">
        <v>804.33333333333326</v>
      </c>
      <c r="K311" s="419">
        <v>793.5</v>
      </c>
      <c r="L311" s="419">
        <v>784.5</v>
      </c>
      <c r="M311" s="419">
        <v>13.204689999999999</v>
      </c>
    </row>
    <row r="312" spans="1:13">
      <c r="A312" s="245">
        <v>302</v>
      </c>
      <c r="B312" s="421" t="s">
        <v>425</v>
      </c>
      <c r="C312" s="419">
        <v>235.2</v>
      </c>
      <c r="D312" s="420">
        <v>235.01666666666665</v>
      </c>
      <c r="E312" s="420">
        <v>233.2833333333333</v>
      </c>
      <c r="F312" s="420">
        <v>231.36666666666665</v>
      </c>
      <c r="G312" s="420">
        <v>229.6333333333333</v>
      </c>
      <c r="H312" s="420">
        <v>236.93333333333331</v>
      </c>
      <c r="I312" s="420">
        <v>238.66666666666666</v>
      </c>
      <c r="J312" s="420">
        <v>240.58333333333331</v>
      </c>
      <c r="K312" s="419">
        <v>236.75</v>
      </c>
      <c r="L312" s="419">
        <v>233.1</v>
      </c>
      <c r="M312" s="419">
        <v>4.5795599999999999</v>
      </c>
    </row>
    <row r="313" spans="1:13">
      <c r="A313" s="245">
        <v>303</v>
      </c>
      <c r="B313" s="421" t="s">
        <v>426</v>
      </c>
      <c r="C313" s="419">
        <v>283.45</v>
      </c>
      <c r="D313" s="420">
        <v>276.86666666666667</v>
      </c>
      <c r="E313" s="420">
        <v>266.73333333333335</v>
      </c>
      <c r="F313" s="420">
        <v>250.01666666666665</v>
      </c>
      <c r="G313" s="420">
        <v>239.88333333333333</v>
      </c>
      <c r="H313" s="420">
        <v>293.58333333333337</v>
      </c>
      <c r="I313" s="420">
        <v>303.7166666666667</v>
      </c>
      <c r="J313" s="420">
        <v>320.43333333333339</v>
      </c>
      <c r="K313" s="419">
        <v>287</v>
      </c>
      <c r="L313" s="419">
        <v>260.14999999999998</v>
      </c>
      <c r="M313" s="419">
        <v>39.747839999999997</v>
      </c>
    </row>
    <row r="314" spans="1:13">
      <c r="A314" s="245">
        <v>304</v>
      </c>
      <c r="B314" s="421" t="s">
        <v>427</v>
      </c>
      <c r="C314" s="419">
        <v>569.25</v>
      </c>
      <c r="D314" s="420">
        <v>566.36666666666667</v>
      </c>
      <c r="E314" s="420">
        <v>560.88333333333333</v>
      </c>
      <c r="F314" s="420">
        <v>552.51666666666665</v>
      </c>
      <c r="G314" s="420">
        <v>547.0333333333333</v>
      </c>
      <c r="H314" s="420">
        <v>574.73333333333335</v>
      </c>
      <c r="I314" s="420">
        <v>580.2166666666667</v>
      </c>
      <c r="J314" s="420">
        <v>588.58333333333337</v>
      </c>
      <c r="K314" s="419">
        <v>571.85</v>
      </c>
      <c r="L314" s="419">
        <v>558</v>
      </c>
      <c r="M314" s="419">
        <v>0.87505999999999995</v>
      </c>
    </row>
    <row r="315" spans="1:13">
      <c r="A315" s="245">
        <v>305</v>
      </c>
      <c r="B315" s="421" t="s">
        <v>138</v>
      </c>
      <c r="C315" s="419">
        <v>176.65</v>
      </c>
      <c r="D315" s="420">
        <v>175.4</v>
      </c>
      <c r="E315" s="420">
        <v>173.55</v>
      </c>
      <c r="F315" s="420">
        <v>170.45000000000002</v>
      </c>
      <c r="G315" s="420">
        <v>168.60000000000002</v>
      </c>
      <c r="H315" s="420">
        <v>178.5</v>
      </c>
      <c r="I315" s="420">
        <v>180.34999999999997</v>
      </c>
      <c r="J315" s="420">
        <v>183.45</v>
      </c>
      <c r="K315" s="419">
        <v>177.25</v>
      </c>
      <c r="L315" s="419">
        <v>172.3</v>
      </c>
      <c r="M315" s="419">
        <v>60.962670000000003</v>
      </c>
    </row>
    <row r="316" spans="1:13">
      <c r="A316" s="245">
        <v>306</v>
      </c>
      <c r="B316" s="421" t="s">
        <v>261</v>
      </c>
      <c r="C316" s="419">
        <v>50.45</v>
      </c>
      <c r="D316" s="420">
        <v>50.85</v>
      </c>
      <c r="E316" s="420">
        <v>49.900000000000006</v>
      </c>
      <c r="F316" s="420">
        <v>49.35</v>
      </c>
      <c r="G316" s="420">
        <v>48.400000000000006</v>
      </c>
      <c r="H316" s="420">
        <v>51.400000000000006</v>
      </c>
      <c r="I316" s="420">
        <v>52.350000000000009</v>
      </c>
      <c r="J316" s="420">
        <v>52.900000000000006</v>
      </c>
      <c r="K316" s="419">
        <v>51.8</v>
      </c>
      <c r="L316" s="419">
        <v>50.3</v>
      </c>
      <c r="M316" s="419">
        <v>19.170339999999999</v>
      </c>
    </row>
    <row r="317" spans="1:13">
      <c r="A317" s="245">
        <v>307</v>
      </c>
      <c r="B317" s="421" t="s">
        <v>139</v>
      </c>
      <c r="C317" s="419">
        <v>530.54999999999995</v>
      </c>
      <c r="D317" s="420">
        <v>527.16666666666663</v>
      </c>
      <c r="E317" s="420">
        <v>522.38333333333321</v>
      </c>
      <c r="F317" s="420">
        <v>514.21666666666658</v>
      </c>
      <c r="G317" s="420">
        <v>509.43333333333317</v>
      </c>
      <c r="H317" s="420">
        <v>535.33333333333326</v>
      </c>
      <c r="I317" s="420">
        <v>540.11666666666679</v>
      </c>
      <c r="J317" s="420">
        <v>548.2833333333333</v>
      </c>
      <c r="K317" s="419">
        <v>531.95000000000005</v>
      </c>
      <c r="L317" s="419">
        <v>519</v>
      </c>
      <c r="M317" s="419">
        <v>23.512879999999999</v>
      </c>
    </row>
    <row r="318" spans="1:13">
      <c r="A318" s="245">
        <v>308</v>
      </c>
      <c r="B318" s="421" t="s">
        <v>140</v>
      </c>
      <c r="C318" s="419">
        <v>7599.45</v>
      </c>
      <c r="D318" s="420">
        <v>7624.1500000000005</v>
      </c>
      <c r="E318" s="420">
        <v>7558.3000000000011</v>
      </c>
      <c r="F318" s="420">
        <v>7517.1500000000005</v>
      </c>
      <c r="G318" s="420">
        <v>7451.3000000000011</v>
      </c>
      <c r="H318" s="420">
        <v>7665.3000000000011</v>
      </c>
      <c r="I318" s="420">
        <v>7731.1500000000015</v>
      </c>
      <c r="J318" s="420">
        <v>7772.3000000000011</v>
      </c>
      <c r="K318" s="419">
        <v>7690</v>
      </c>
      <c r="L318" s="419">
        <v>7583</v>
      </c>
      <c r="M318" s="419">
        <v>4.8418299999999999</v>
      </c>
    </row>
    <row r="319" spans="1:13">
      <c r="A319" s="245">
        <v>309</v>
      </c>
      <c r="B319" s="421" t="s">
        <v>142</v>
      </c>
      <c r="C319" s="419">
        <v>1031.25</v>
      </c>
      <c r="D319" s="420">
        <v>1029.25</v>
      </c>
      <c r="E319" s="420">
        <v>1016</v>
      </c>
      <c r="F319" s="420">
        <v>1000.75</v>
      </c>
      <c r="G319" s="420">
        <v>987.5</v>
      </c>
      <c r="H319" s="420">
        <v>1044.5</v>
      </c>
      <c r="I319" s="420">
        <v>1057.75</v>
      </c>
      <c r="J319" s="420">
        <v>1073</v>
      </c>
      <c r="K319" s="419">
        <v>1042.5</v>
      </c>
      <c r="L319" s="419">
        <v>1014</v>
      </c>
      <c r="M319" s="419">
        <v>9.6074800000000007</v>
      </c>
    </row>
    <row r="320" spans="1:13">
      <c r="A320" s="245">
        <v>310</v>
      </c>
      <c r="B320" s="421" t="s">
        <v>903</v>
      </c>
      <c r="C320" s="419">
        <v>282.55</v>
      </c>
      <c r="D320" s="420">
        <v>281.3</v>
      </c>
      <c r="E320" s="420">
        <v>278.45000000000005</v>
      </c>
      <c r="F320" s="420">
        <v>274.35000000000002</v>
      </c>
      <c r="G320" s="420">
        <v>271.50000000000006</v>
      </c>
      <c r="H320" s="420">
        <v>285.40000000000003</v>
      </c>
      <c r="I320" s="420">
        <v>288.25000000000006</v>
      </c>
      <c r="J320" s="420">
        <v>292.35000000000002</v>
      </c>
      <c r="K320" s="419">
        <v>284.14999999999998</v>
      </c>
      <c r="L320" s="419">
        <v>277.2</v>
      </c>
      <c r="M320" s="419">
        <v>11.57118</v>
      </c>
    </row>
    <row r="321" spans="1:13">
      <c r="A321" s="245">
        <v>311</v>
      </c>
      <c r="B321" s="421" t="s">
        <v>904</v>
      </c>
      <c r="C321" s="419">
        <v>256.10000000000002</v>
      </c>
      <c r="D321" s="420">
        <v>253.66666666666666</v>
      </c>
      <c r="E321" s="420">
        <v>249.73333333333329</v>
      </c>
      <c r="F321" s="420">
        <v>243.36666666666665</v>
      </c>
      <c r="G321" s="420">
        <v>239.43333333333328</v>
      </c>
      <c r="H321" s="420">
        <v>260.0333333333333</v>
      </c>
      <c r="I321" s="420">
        <v>263.96666666666664</v>
      </c>
      <c r="J321" s="420">
        <v>270.33333333333331</v>
      </c>
      <c r="K321" s="419">
        <v>257.60000000000002</v>
      </c>
      <c r="L321" s="419">
        <v>247.3</v>
      </c>
      <c r="M321" s="419">
        <v>13.986420000000001</v>
      </c>
    </row>
    <row r="322" spans="1:13">
      <c r="A322" s="245">
        <v>312</v>
      </c>
      <c r="B322" s="421" t="s">
        <v>428</v>
      </c>
      <c r="C322" s="419">
        <v>2954.65</v>
      </c>
      <c r="D322" s="420">
        <v>2931.4333333333329</v>
      </c>
      <c r="E322" s="420">
        <v>2880.8666666666659</v>
      </c>
      <c r="F322" s="420">
        <v>2807.083333333333</v>
      </c>
      <c r="G322" s="420">
        <v>2756.516666666666</v>
      </c>
      <c r="H322" s="420">
        <v>3005.2166666666658</v>
      </c>
      <c r="I322" s="420">
        <v>3055.7833333333324</v>
      </c>
      <c r="J322" s="420">
        <v>3129.5666666666657</v>
      </c>
      <c r="K322" s="419">
        <v>2982</v>
      </c>
      <c r="L322" s="419">
        <v>2857.65</v>
      </c>
      <c r="M322" s="419">
        <v>2.0735299999999999</v>
      </c>
    </row>
    <row r="323" spans="1:13">
      <c r="A323" s="245">
        <v>313</v>
      </c>
      <c r="B323" s="421" t="s">
        <v>144</v>
      </c>
      <c r="C323" s="419">
        <v>2556.1</v>
      </c>
      <c r="D323" s="420">
        <v>2568.6166666666668</v>
      </c>
      <c r="E323" s="420">
        <v>2539.2333333333336</v>
      </c>
      <c r="F323" s="420">
        <v>2522.3666666666668</v>
      </c>
      <c r="G323" s="420">
        <v>2492.9833333333336</v>
      </c>
      <c r="H323" s="420">
        <v>2585.4833333333336</v>
      </c>
      <c r="I323" s="420">
        <v>2614.8666666666668</v>
      </c>
      <c r="J323" s="420">
        <v>2631.7333333333336</v>
      </c>
      <c r="K323" s="419">
        <v>2598</v>
      </c>
      <c r="L323" s="419">
        <v>2551.75</v>
      </c>
      <c r="M323" s="419">
        <v>3.6493500000000001</v>
      </c>
    </row>
    <row r="324" spans="1:13">
      <c r="A324" s="245">
        <v>314</v>
      </c>
      <c r="B324" s="421" t="s">
        <v>429</v>
      </c>
      <c r="C324" s="419">
        <v>128.85</v>
      </c>
      <c r="D324" s="420">
        <v>129.39999999999998</v>
      </c>
      <c r="E324" s="420">
        <v>127.09999999999997</v>
      </c>
      <c r="F324" s="420">
        <v>125.35</v>
      </c>
      <c r="G324" s="420">
        <v>123.04999999999998</v>
      </c>
      <c r="H324" s="420">
        <v>131.14999999999995</v>
      </c>
      <c r="I324" s="420">
        <v>133.44999999999996</v>
      </c>
      <c r="J324" s="420">
        <v>135.19999999999993</v>
      </c>
      <c r="K324" s="419">
        <v>131.69999999999999</v>
      </c>
      <c r="L324" s="419">
        <v>127.65</v>
      </c>
      <c r="M324" s="419">
        <v>4.2959199999999997</v>
      </c>
    </row>
    <row r="325" spans="1:13">
      <c r="A325" s="245">
        <v>315</v>
      </c>
      <c r="B325" s="421" t="s">
        <v>430</v>
      </c>
      <c r="C325" s="419">
        <v>638.85</v>
      </c>
      <c r="D325" s="420">
        <v>639.88333333333333</v>
      </c>
      <c r="E325" s="420">
        <v>630.9666666666667</v>
      </c>
      <c r="F325" s="420">
        <v>623.08333333333337</v>
      </c>
      <c r="G325" s="420">
        <v>614.16666666666674</v>
      </c>
      <c r="H325" s="420">
        <v>647.76666666666665</v>
      </c>
      <c r="I325" s="420">
        <v>656.68333333333339</v>
      </c>
      <c r="J325" s="420">
        <v>664.56666666666661</v>
      </c>
      <c r="K325" s="419">
        <v>648.79999999999995</v>
      </c>
      <c r="L325" s="419">
        <v>632</v>
      </c>
      <c r="M325" s="419">
        <v>3.9054799999999998</v>
      </c>
    </row>
    <row r="326" spans="1:13">
      <c r="A326" s="245">
        <v>316</v>
      </c>
      <c r="B326" s="421" t="s">
        <v>735</v>
      </c>
      <c r="C326" s="419">
        <v>199.8</v>
      </c>
      <c r="D326" s="420">
        <v>199.98333333333335</v>
      </c>
      <c r="E326" s="420">
        <v>198.06666666666669</v>
      </c>
      <c r="F326" s="420">
        <v>196.33333333333334</v>
      </c>
      <c r="G326" s="420">
        <v>194.41666666666669</v>
      </c>
      <c r="H326" s="420">
        <v>201.7166666666667</v>
      </c>
      <c r="I326" s="420">
        <v>203.63333333333333</v>
      </c>
      <c r="J326" s="420">
        <v>205.3666666666667</v>
      </c>
      <c r="K326" s="419">
        <v>201.9</v>
      </c>
      <c r="L326" s="419">
        <v>198.25</v>
      </c>
      <c r="M326" s="419">
        <v>5.21502</v>
      </c>
    </row>
    <row r="327" spans="1:13">
      <c r="A327" s="245">
        <v>317</v>
      </c>
      <c r="B327" s="421" t="s">
        <v>431</v>
      </c>
      <c r="C327" s="419">
        <v>864.45</v>
      </c>
      <c r="D327" s="420">
        <v>854.08333333333337</v>
      </c>
      <c r="E327" s="420">
        <v>830.26666666666677</v>
      </c>
      <c r="F327" s="420">
        <v>796.08333333333337</v>
      </c>
      <c r="G327" s="420">
        <v>772.26666666666677</v>
      </c>
      <c r="H327" s="420">
        <v>888.26666666666677</v>
      </c>
      <c r="I327" s="420">
        <v>912.08333333333337</v>
      </c>
      <c r="J327" s="420">
        <v>946.26666666666677</v>
      </c>
      <c r="K327" s="419">
        <v>877.9</v>
      </c>
      <c r="L327" s="419">
        <v>819.9</v>
      </c>
      <c r="M327" s="419">
        <v>26.786740000000002</v>
      </c>
    </row>
    <row r="328" spans="1:13">
      <c r="A328" s="245">
        <v>318</v>
      </c>
      <c r="B328" s="421" t="s">
        <v>262</v>
      </c>
      <c r="C328" s="419">
        <v>2114.1999999999998</v>
      </c>
      <c r="D328" s="420">
        <v>2141.0333333333333</v>
      </c>
      <c r="E328" s="420">
        <v>2077.1666666666665</v>
      </c>
      <c r="F328" s="420">
        <v>2040.1333333333332</v>
      </c>
      <c r="G328" s="420">
        <v>1976.2666666666664</v>
      </c>
      <c r="H328" s="420">
        <v>2178.0666666666666</v>
      </c>
      <c r="I328" s="420">
        <v>2241.9333333333334</v>
      </c>
      <c r="J328" s="420">
        <v>2278.9666666666667</v>
      </c>
      <c r="K328" s="419">
        <v>2204.9</v>
      </c>
      <c r="L328" s="419">
        <v>2104</v>
      </c>
      <c r="M328" s="419">
        <v>7.6859999999999999</v>
      </c>
    </row>
    <row r="329" spans="1:13">
      <c r="A329" s="245">
        <v>319</v>
      </c>
      <c r="B329" s="421" t="s">
        <v>432</v>
      </c>
      <c r="C329" s="419">
        <v>1538.6</v>
      </c>
      <c r="D329" s="420">
        <v>1541.6333333333332</v>
      </c>
      <c r="E329" s="420">
        <v>1506.9666666666665</v>
      </c>
      <c r="F329" s="420">
        <v>1475.3333333333333</v>
      </c>
      <c r="G329" s="420">
        <v>1440.6666666666665</v>
      </c>
      <c r="H329" s="420">
        <v>1573.2666666666664</v>
      </c>
      <c r="I329" s="420">
        <v>1607.9333333333334</v>
      </c>
      <c r="J329" s="420">
        <v>1639.5666666666664</v>
      </c>
      <c r="K329" s="419">
        <v>1576.3</v>
      </c>
      <c r="L329" s="419">
        <v>1510</v>
      </c>
      <c r="M329" s="419">
        <v>2.9266100000000002</v>
      </c>
    </row>
    <row r="330" spans="1:13">
      <c r="A330" s="245">
        <v>320</v>
      </c>
      <c r="B330" s="421" t="s">
        <v>147</v>
      </c>
      <c r="C330" s="419">
        <v>1558.6</v>
      </c>
      <c r="D330" s="420">
        <v>1535.2</v>
      </c>
      <c r="E330" s="420">
        <v>1505.4</v>
      </c>
      <c r="F330" s="420">
        <v>1452.2</v>
      </c>
      <c r="G330" s="420">
        <v>1422.4</v>
      </c>
      <c r="H330" s="420">
        <v>1588.4</v>
      </c>
      <c r="I330" s="420">
        <v>1618.1999999999998</v>
      </c>
      <c r="J330" s="420">
        <v>1671.4</v>
      </c>
      <c r="K330" s="419">
        <v>1565</v>
      </c>
      <c r="L330" s="419">
        <v>1482</v>
      </c>
      <c r="M330" s="419">
        <v>31.243510000000001</v>
      </c>
    </row>
    <row r="331" spans="1:13">
      <c r="A331" s="245">
        <v>321</v>
      </c>
      <c r="B331" s="421" t="s">
        <v>263</v>
      </c>
      <c r="C331" s="419">
        <v>1157.8</v>
      </c>
      <c r="D331" s="420">
        <v>1157.95</v>
      </c>
      <c r="E331" s="420">
        <v>1149.8500000000001</v>
      </c>
      <c r="F331" s="420">
        <v>1141.9000000000001</v>
      </c>
      <c r="G331" s="420">
        <v>1133.8000000000002</v>
      </c>
      <c r="H331" s="420">
        <v>1165.9000000000001</v>
      </c>
      <c r="I331" s="420">
        <v>1174</v>
      </c>
      <c r="J331" s="420">
        <v>1181.95</v>
      </c>
      <c r="K331" s="419">
        <v>1166.05</v>
      </c>
      <c r="L331" s="419">
        <v>1150</v>
      </c>
      <c r="M331" s="419">
        <v>3.8000500000000001</v>
      </c>
    </row>
    <row r="332" spans="1:13">
      <c r="A332" s="245">
        <v>322</v>
      </c>
      <c r="B332" s="421" t="s">
        <v>149</v>
      </c>
      <c r="C332" s="419">
        <v>54.45</v>
      </c>
      <c r="D332" s="420">
        <v>54.566666666666663</v>
      </c>
      <c r="E332" s="420">
        <v>54.133333333333326</v>
      </c>
      <c r="F332" s="420">
        <v>53.816666666666663</v>
      </c>
      <c r="G332" s="420">
        <v>53.383333333333326</v>
      </c>
      <c r="H332" s="420">
        <v>54.883333333333326</v>
      </c>
      <c r="I332" s="420">
        <v>55.316666666666663</v>
      </c>
      <c r="J332" s="420">
        <v>55.633333333333326</v>
      </c>
      <c r="K332" s="419">
        <v>55</v>
      </c>
      <c r="L332" s="419">
        <v>54.25</v>
      </c>
      <c r="M332" s="419">
        <v>95.722740000000002</v>
      </c>
    </row>
    <row r="333" spans="1:13">
      <c r="A333" s="245">
        <v>323</v>
      </c>
      <c r="B333" s="421" t="s">
        <v>150</v>
      </c>
      <c r="C333" s="419">
        <v>90.75</v>
      </c>
      <c r="D333" s="420">
        <v>90.7</v>
      </c>
      <c r="E333" s="420">
        <v>89.7</v>
      </c>
      <c r="F333" s="420">
        <v>88.65</v>
      </c>
      <c r="G333" s="420">
        <v>87.65</v>
      </c>
      <c r="H333" s="420">
        <v>91.75</v>
      </c>
      <c r="I333" s="420">
        <v>92.75</v>
      </c>
      <c r="J333" s="420">
        <v>93.8</v>
      </c>
      <c r="K333" s="419">
        <v>91.7</v>
      </c>
      <c r="L333" s="419">
        <v>89.65</v>
      </c>
      <c r="M333" s="419">
        <v>72.251199999999997</v>
      </c>
    </row>
    <row r="334" spans="1:13">
      <c r="A334" s="245">
        <v>324</v>
      </c>
      <c r="B334" s="421" t="s">
        <v>433</v>
      </c>
      <c r="C334" s="419">
        <v>606.65</v>
      </c>
      <c r="D334" s="420">
        <v>608.06666666666661</v>
      </c>
      <c r="E334" s="420">
        <v>603.23333333333323</v>
      </c>
      <c r="F334" s="420">
        <v>599.81666666666661</v>
      </c>
      <c r="G334" s="420">
        <v>594.98333333333323</v>
      </c>
      <c r="H334" s="420">
        <v>611.48333333333323</v>
      </c>
      <c r="I334" s="420">
        <v>616.31666666666672</v>
      </c>
      <c r="J334" s="420">
        <v>619.73333333333323</v>
      </c>
      <c r="K334" s="419">
        <v>612.9</v>
      </c>
      <c r="L334" s="419">
        <v>604.65</v>
      </c>
      <c r="M334" s="419">
        <v>0.65666000000000002</v>
      </c>
    </row>
    <row r="335" spans="1:13">
      <c r="A335" s="245">
        <v>325</v>
      </c>
      <c r="B335" s="421" t="s">
        <v>264</v>
      </c>
      <c r="C335" s="419">
        <v>26.3</v>
      </c>
      <c r="D335" s="420">
        <v>26.316666666666666</v>
      </c>
      <c r="E335" s="420">
        <v>26.183333333333334</v>
      </c>
      <c r="F335" s="420">
        <v>26.066666666666666</v>
      </c>
      <c r="G335" s="420">
        <v>25.933333333333334</v>
      </c>
      <c r="H335" s="420">
        <v>26.433333333333334</v>
      </c>
      <c r="I335" s="420">
        <v>26.566666666666666</v>
      </c>
      <c r="J335" s="420">
        <v>26.683333333333334</v>
      </c>
      <c r="K335" s="419">
        <v>26.45</v>
      </c>
      <c r="L335" s="419">
        <v>26.2</v>
      </c>
      <c r="M335" s="419">
        <v>27.231760000000001</v>
      </c>
    </row>
    <row r="336" spans="1:13">
      <c r="A336" s="245">
        <v>326</v>
      </c>
      <c r="B336" s="421" t="s">
        <v>434</v>
      </c>
      <c r="C336" s="419">
        <v>60.45</v>
      </c>
      <c r="D336" s="420">
        <v>60.616666666666674</v>
      </c>
      <c r="E336" s="420">
        <v>60.133333333333347</v>
      </c>
      <c r="F336" s="420">
        <v>59.81666666666667</v>
      </c>
      <c r="G336" s="420">
        <v>59.333333333333343</v>
      </c>
      <c r="H336" s="420">
        <v>60.933333333333351</v>
      </c>
      <c r="I336" s="420">
        <v>61.416666666666671</v>
      </c>
      <c r="J336" s="420">
        <v>61.733333333333356</v>
      </c>
      <c r="K336" s="419">
        <v>61.1</v>
      </c>
      <c r="L336" s="419">
        <v>60.3</v>
      </c>
      <c r="M336" s="419">
        <v>20.297190000000001</v>
      </c>
    </row>
    <row r="337" spans="1:13">
      <c r="A337" s="245">
        <v>327</v>
      </c>
      <c r="B337" s="421" t="s">
        <v>152</v>
      </c>
      <c r="C337" s="419">
        <v>175.25</v>
      </c>
      <c r="D337" s="420">
        <v>178.13333333333335</v>
      </c>
      <c r="E337" s="420">
        <v>171.91666666666671</v>
      </c>
      <c r="F337" s="420">
        <v>168.58333333333337</v>
      </c>
      <c r="G337" s="420">
        <v>162.36666666666673</v>
      </c>
      <c r="H337" s="420">
        <v>181.4666666666667</v>
      </c>
      <c r="I337" s="420">
        <v>187.68333333333334</v>
      </c>
      <c r="J337" s="420">
        <v>191.01666666666668</v>
      </c>
      <c r="K337" s="419">
        <v>184.35</v>
      </c>
      <c r="L337" s="419">
        <v>174.8</v>
      </c>
      <c r="M337" s="419">
        <v>253.54320999999999</v>
      </c>
    </row>
    <row r="338" spans="1:13">
      <c r="A338" s="245">
        <v>328</v>
      </c>
      <c r="B338" s="421" t="s">
        <v>676</v>
      </c>
      <c r="C338" s="419">
        <v>242.95</v>
      </c>
      <c r="D338" s="420">
        <v>240.16666666666666</v>
      </c>
      <c r="E338" s="420">
        <v>235.33333333333331</v>
      </c>
      <c r="F338" s="420">
        <v>227.71666666666667</v>
      </c>
      <c r="G338" s="420">
        <v>222.88333333333333</v>
      </c>
      <c r="H338" s="420">
        <v>247.7833333333333</v>
      </c>
      <c r="I338" s="420">
        <v>252.61666666666662</v>
      </c>
      <c r="J338" s="420">
        <v>260.23333333333329</v>
      </c>
      <c r="K338" s="419">
        <v>245</v>
      </c>
      <c r="L338" s="419">
        <v>232.55</v>
      </c>
      <c r="M338" s="419">
        <v>48.671790000000001</v>
      </c>
    </row>
    <row r="339" spans="1:13">
      <c r="A339" s="245">
        <v>329</v>
      </c>
      <c r="B339" s="421" t="s">
        <v>153</v>
      </c>
      <c r="C339" s="419">
        <v>118.6</v>
      </c>
      <c r="D339" s="420">
        <v>118.31666666666666</v>
      </c>
      <c r="E339" s="420">
        <v>117.53333333333333</v>
      </c>
      <c r="F339" s="420">
        <v>116.46666666666667</v>
      </c>
      <c r="G339" s="420">
        <v>115.68333333333334</v>
      </c>
      <c r="H339" s="420">
        <v>119.38333333333333</v>
      </c>
      <c r="I339" s="420">
        <v>120.16666666666666</v>
      </c>
      <c r="J339" s="420">
        <v>121.23333333333332</v>
      </c>
      <c r="K339" s="419">
        <v>119.1</v>
      </c>
      <c r="L339" s="419">
        <v>117.25</v>
      </c>
      <c r="M339" s="419">
        <v>164.09169</v>
      </c>
    </row>
    <row r="340" spans="1:13">
      <c r="A340" s="245">
        <v>330</v>
      </c>
      <c r="B340" s="421" t="s">
        <v>435</v>
      </c>
      <c r="C340" s="419">
        <v>473.1</v>
      </c>
      <c r="D340" s="420">
        <v>475.63333333333338</v>
      </c>
      <c r="E340" s="420">
        <v>468.91666666666674</v>
      </c>
      <c r="F340" s="420">
        <v>464.73333333333335</v>
      </c>
      <c r="G340" s="420">
        <v>458.01666666666671</v>
      </c>
      <c r="H340" s="420">
        <v>479.81666666666678</v>
      </c>
      <c r="I340" s="420">
        <v>486.53333333333336</v>
      </c>
      <c r="J340" s="420">
        <v>490.71666666666681</v>
      </c>
      <c r="K340" s="419">
        <v>482.35</v>
      </c>
      <c r="L340" s="419">
        <v>471.45</v>
      </c>
      <c r="M340" s="419">
        <v>2.23644</v>
      </c>
    </row>
    <row r="341" spans="1:13">
      <c r="A341" s="245">
        <v>331</v>
      </c>
      <c r="B341" s="421" t="s">
        <v>148</v>
      </c>
      <c r="C341" s="419">
        <v>81.45</v>
      </c>
      <c r="D341" s="420">
        <v>80.683333333333323</v>
      </c>
      <c r="E341" s="420">
        <v>79.366666666666646</v>
      </c>
      <c r="F341" s="420">
        <v>77.283333333333317</v>
      </c>
      <c r="G341" s="420">
        <v>75.96666666666664</v>
      </c>
      <c r="H341" s="420">
        <v>82.766666666666652</v>
      </c>
      <c r="I341" s="420">
        <v>84.083333333333343</v>
      </c>
      <c r="J341" s="420">
        <v>86.166666666666657</v>
      </c>
      <c r="K341" s="419">
        <v>82</v>
      </c>
      <c r="L341" s="419">
        <v>78.599999999999994</v>
      </c>
      <c r="M341" s="419">
        <v>419.27028999999999</v>
      </c>
    </row>
    <row r="342" spans="1:13">
      <c r="A342" s="245">
        <v>332</v>
      </c>
      <c r="B342" s="421" t="s">
        <v>436</v>
      </c>
      <c r="C342" s="419">
        <v>64.8</v>
      </c>
      <c r="D342" s="420">
        <v>65.183333333333337</v>
      </c>
      <c r="E342" s="420">
        <v>63.866666666666674</v>
      </c>
      <c r="F342" s="420">
        <v>62.933333333333337</v>
      </c>
      <c r="G342" s="420">
        <v>61.616666666666674</v>
      </c>
      <c r="H342" s="420">
        <v>66.116666666666674</v>
      </c>
      <c r="I342" s="420">
        <v>67.433333333333337</v>
      </c>
      <c r="J342" s="420">
        <v>68.366666666666674</v>
      </c>
      <c r="K342" s="419">
        <v>66.5</v>
      </c>
      <c r="L342" s="419">
        <v>64.25</v>
      </c>
      <c r="M342" s="419">
        <v>18.866219999999998</v>
      </c>
    </row>
    <row r="343" spans="1:13">
      <c r="A343" s="245">
        <v>333</v>
      </c>
      <c r="B343" s="421" t="s">
        <v>437</v>
      </c>
      <c r="C343" s="419">
        <v>3820.45</v>
      </c>
      <c r="D343" s="420">
        <v>3807.2333333333336</v>
      </c>
      <c r="E343" s="420">
        <v>3770.2166666666672</v>
      </c>
      <c r="F343" s="420">
        <v>3719.9833333333336</v>
      </c>
      <c r="G343" s="420">
        <v>3682.9666666666672</v>
      </c>
      <c r="H343" s="420">
        <v>3857.4666666666672</v>
      </c>
      <c r="I343" s="420">
        <v>3894.4833333333336</v>
      </c>
      <c r="J343" s="420">
        <v>3944.7166666666672</v>
      </c>
      <c r="K343" s="419">
        <v>3844.25</v>
      </c>
      <c r="L343" s="419">
        <v>3757</v>
      </c>
      <c r="M343" s="419">
        <v>1.8381000000000001</v>
      </c>
    </row>
    <row r="344" spans="1:13">
      <c r="A344" s="245">
        <v>334</v>
      </c>
      <c r="B344" s="421" t="s">
        <v>151</v>
      </c>
      <c r="C344" s="419">
        <v>17641.349999999999</v>
      </c>
      <c r="D344" s="420">
        <v>17625.55</v>
      </c>
      <c r="E344" s="420">
        <v>17539.099999999999</v>
      </c>
      <c r="F344" s="420">
        <v>17436.849999999999</v>
      </c>
      <c r="G344" s="420">
        <v>17350.399999999998</v>
      </c>
      <c r="H344" s="420">
        <v>17727.8</v>
      </c>
      <c r="I344" s="420">
        <v>17814.250000000004</v>
      </c>
      <c r="J344" s="420">
        <v>17916.5</v>
      </c>
      <c r="K344" s="419">
        <v>17712</v>
      </c>
      <c r="L344" s="419">
        <v>17523.3</v>
      </c>
      <c r="M344" s="419">
        <v>0.34322000000000003</v>
      </c>
    </row>
    <row r="345" spans="1:13">
      <c r="A345" s="245">
        <v>335</v>
      </c>
      <c r="B345" s="421" t="s">
        <v>769</v>
      </c>
      <c r="C345" s="419">
        <v>51.35</v>
      </c>
      <c r="D345" s="420">
        <v>51.433333333333337</v>
      </c>
      <c r="E345" s="420">
        <v>50.616666666666674</v>
      </c>
      <c r="F345" s="420">
        <v>49.88333333333334</v>
      </c>
      <c r="G345" s="420">
        <v>49.066666666666677</v>
      </c>
      <c r="H345" s="420">
        <v>52.166666666666671</v>
      </c>
      <c r="I345" s="420">
        <v>52.983333333333334</v>
      </c>
      <c r="J345" s="420">
        <v>53.716666666666669</v>
      </c>
      <c r="K345" s="419">
        <v>52.25</v>
      </c>
      <c r="L345" s="419">
        <v>50.7</v>
      </c>
      <c r="M345" s="419">
        <v>18.153939999999999</v>
      </c>
    </row>
    <row r="346" spans="1:13">
      <c r="A346" s="245">
        <v>336</v>
      </c>
      <c r="B346" s="421" t="s">
        <v>438</v>
      </c>
      <c r="C346" s="419">
        <v>2299</v>
      </c>
      <c r="D346" s="420">
        <v>2301.3666666666668</v>
      </c>
      <c r="E346" s="420">
        <v>2272.7333333333336</v>
      </c>
      <c r="F346" s="420">
        <v>2246.4666666666667</v>
      </c>
      <c r="G346" s="420">
        <v>2217.8333333333335</v>
      </c>
      <c r="H346" s="420">
        <v>2327.6333333333337</v>
      </c>
      <c r="I346" s="420">
        <v>2356.2666666666669</v>
      </c>
      <c r="J346" s="420">
        <v>2382.5333333333338</v>
      </c>
      <c r="K346" s="419">
        <v>2330</v>
      </c>
      <c r="L346" s="419">
        <v>2275.1</v>
      </c>
      <c r="M346" s="419">
        <v>0.36832999999999999</v>
      </c>
    </row>
    <row r="347" spans="1:13">
      <c r="A347" s="245">
        <v>337</v>
      </c>
      <c r="B347" s="421" t="s">
        <v>768</v>
      </c>
      <c r="C347" s="419">
        <v>375.6</v>
      </c>
      <c r="D347" s="420">
        <v>373.63333333333338</v>
      </c>
      <c r="E347" s="420">
        <v>369.96666666666675</v>
      </c>
      <c r="F347" s="420">
        <v>364.33333333333337</v>
      </c>
      <c r="G347" s="420">
        <v>360.66666666666674</v>
      </c>
      <c r="H347" s="420">
        <v>379.26666666666677</v>
      </c>
      <c r="I347" s="420">
        <v>382.93333333333339</v>
      </c>
      <c r="J347" s="420">
        <v>388.56666666666678</v>
      </c>
      <c r="K347" s="419">
        <v>377.3</v>
      </c>
      <c r="L347" s="419">
        <v>368</v>
      </c>
      <c r="M347" s="419">
        <v>5.9361600000000001</v>
      </c>
    </row>
    <row r="348" spans="1:13">
      <c r="A348" s="245">
        <v>338</v>
      </c>
      <c r="B348" s="421" t="s">
        <v>265</v>
      </c>
      <c r="C348" s="419">
        <v>646.70000000000005</v>
      </c>
      <c r="D348" s="420">
        <v>647.91666666666663</v>
      </c>
      <c r="E348" s="420">
        <v>638.83333333333326</v>
      </c>
      <c r="F348" s="420">
        <v>630.96666666666658</v>
      </c>
      <c r="G348" s="420">
        <v>621.88333333333321</v>
      </c>
      <c r="H348" s="420">
        <v>655.7833333333333</v>
      </c>
      <c r="I348" s="420">
        <v>664.86666666666656</v>
      </c>
      <c r="J348" s="420">
        <v>672.73333333333335</v>
      </c>
      <c r="K348" s="419">
        <v>657</v>
      </c>
      <c r="L348" s="419">
        <v>640.04999999999995</v>
      </c>
      <c r="M348" s="419">
        <v>3.4935200000000002</v>
      </c>
    </row>
    <row r="349" spans="1:13">
      <c r="A349" s="245">
        <v>339</v>
      </c>
      <c r="B349" s="421" t="s">
        <v>155</v>
      </c>
      <c r="C349" s="419">
        <v>120.95</v>
      </c>
      <c r="D349" s="420">
        <v>120.43333333333334</v>
      </c>
      <c r="E349" s="420">
        <v>119.41666666666667</v>
      </c>
      <c r="F349" s="420">
        <v>117.88333333333334</v>
      </c>
      <c r="G349" s="420">
        <v>116.86666666666667</v>
      </c>
      <c r="H349" s="420">
        <v>121.96666666666667</v>
      </c>
      <c r="I349" s="420">
        <v>122.98333333333332</v>
      </c>
      <c r="J349" s="420">
        <v>124.51666666666667</v>
      </c>
      <c r="K349" s="419">
        <v>121.45</v>
      </c>
      <c r="L349" s="419">
        <v>118.9</v>
      </c>
      <c r="M349" s="419">
        <v>120.50022</v>
      </c>
    </row>
    <row r="350" spans="1:13">
      <c r="A350" s="245">
        <v>340</v>
      </c>
      <c r="B350" s="421" t="s">
        <v>154</v>
      </c>
      <c r="C350" s="419">
        <v>172.25</v>
      </c>
      <c r="D350" s="420">
        <v>171.96666666666667</v>
      </c>
      <c r="E350" s="420">
        <v>169.43333333333334</v>
      </c>
      <c r="F350" s="420">
        <v>166.61666666666667</v>
      </c>
      <c r="G350" s="420">
        <v>164.08333333333334</v>
      </c>
      <c r="H350" s="420">
        <v>174.78333333333333</v>
      </c>
      <c r="I350" s="420">
        <v>177.31666666666669</v>
      </c>
      <c r="J350" s="420">
        <v>180.13333333333333</v>
      </c>
      <c r="K350" s="419">
        <v>174.5</v>
      </c>
      <c r="L350" s="419">
        <v>169.15</v>
      </c>
      <c r="M350" s="419">
        <v>13.20978</v>
      </c>
    </row>
    <row r="351" spans="1:13">
      <c r="A351" s="245">
        <v>341</v>
      </c>
      <c r="B351" s="421" t="s">
        <v>266</v>
      </c>
      <c r="C351" s="419">
        <v>3597.2</v>
      </c>
      <c r="D351" s="420">
        <v>3620.0499999999997</v>
      </c>
      <c r="E351" s="420">
        <v>3565.1499999999996</v>
      </c>
      <c r="F351" s="420">
        <v>3533.1</v>
      </c>
      <c r="G351" s="420">
        <v>3478.2</v>
      </c>
      <c r="H351" s="420">
        <v>3652.0999999999995</v>
      </c>
      <c r="I351" s="420">
        <v>3707</v>
      </c>
      <c r="J351" s="420">
        <v>3739.0499999999993</v>
      </c>
      <c r="K351" s="419">
        <v>3674.95</v>
      </c>
      <c r="L351" s="419">
        <v>3588</v>
      </c>
      <c r="M351" s="419">
        <v>1.00997</v>
      </c>
    </row>
    <row r="352" spans="1:13">
      <c r="A352" s="245">
        <v>342</v>
      </c>
      <c r="B352" s="421" t="s">
        <v>440</v>
      </c>
      <c r="C352" s="419">
        <v>316.7</v>
      </c>
      <c r="D352" s="420">
        <v>317.96666666666664</v>
      </c>
      <c r="E352" s="420">
        <v>313.73333333333329</v>
      </c>
      <c r="F352" s="420">
        <v>310.76666666666665</v>
      </c>
      <c r="G352" s="420">
        <v>306.5333333333333</v>
      </c>
      <c r="H352" s="420">
        <v>320.93333333333328</v>
      </c>
      <c r="I352" s="420">
        <v>325.16666666666663</v>
      </c>
      <c r="J352" s="420">
        <v>328.13333333333327</v>
      </c>
      <c r="K352" s="419">
        <v>322.2</v>
      </c>
      <c r="L352" s="419">
        <v>315</v>
      </c>
      <c r="M352" s="419">
        <v>7.8876900000000001</v>
      </c>
    </row>
    <row r="353" spans="1:13">
      <c r="A353" s="245">
        <v>343</v>
      </c>
      <c r="B353" s="421" t="s">
        <v>441</v>
      </c>
      <c r="C353" s="419">
        <v>321.55</v>
      </c>
      <c r="D353" s="420">
        <v>323.88333333333333</v>
      </c>
      <c r="E353" s="420">
        <v>317.76666666666665</v>
      </c>
      <c r="F353" s="420">
        <v>313.98333333333335</v>
      </c>
      <c r="G353" s="420">
        <v>307.86666666666667</v>
      </c>
      <c r="H353" s="420">
        <v>327.66666666666663</v>
      </c>
      <c r="I353" s="420">
        <v>333.7833333333333</v>
      </c>
      <c r="J353" s="420">
        <v>337.56666666666661</v>
      </c>
      <c r="K353" s="419">
        <v>330</v>
      </c>
      <c r="L353" s="419">
        <v>320.10000000000002</v>
      </c>
      <c r="M353" s="419">
        <v>1.05847</v>
      </c>
    </row>
    <row r="354" spans="1:13">
      <c r="A354" s="245">
        <v>344</v>
      </c>
      <c r="B354" s="421" t="s">
        <v>267</v>
      </c>
      <c r="C354" s="419">
        <v>3005.7</v>
      </c>
      <c r="D354" s="420">
        <v>3009.75</v>
      </c>
      <c r="E354" s="420">
        <v>2970.5</v>
      </c>
      <c r="F354" s="420">
        <v>2935.3</v>
      </c>
      <c r="G354" s="420">
        <v>2896.05</v>
      </c>
      <c r="H354" s="420">
        <v>3044.95</v>
      </c>
      <c r="I354" s="420">
        <v>3084.2</v>
      </c>
      <c r="J354" s="420">
        <v>3119.3999999999996</v>
      </c>
      <c r="K354" s="419">
        <v>3049</v>
      </c>
      <c r="L354" s="419">
        <v>2974.55</v>
      </c>
      <c r="M354" s="419">
        <v>2.0265399999999998</v>
      </c>
    </row>
    <row r="355" spans="1:13">
      <c r="A355" s="245">
        <v>345</v>
      </c>
      <c r="B355" s="421" t="s">
        <v>268</v>
      </c>
      <c r="C355" s="419">
        <v>701</v>
      </c>
      <c r="D355" s="420">
        <v>703.66666666666663</v>
      </c>
      <c r="E355" s="420">
        <v>692.33333333333326</v>
      </c>
      <c r="F355" s="420">
        <v>683.66666666666663</v>
      </c>
      <c r="G355" s="420">
        <v>672.33333333333326</v>
      </c>
      <c r="H355" s="420">
        <v>712.33333333333326</v>
      </c>
      <c r="I355" s="420">
        <v>723.66666666666652</v>
      </c>
      <c r="J355" s="420">
        <v>732.33333333333326</v>
      </c>
      <c r="K355" s="419">
        <v>715</v>
      </c>
      <c r="L355" s="419">
        <v>695</v>
      </c>
      <c r="M355" s="419">
        <v>1.2461500000000001</v>
      </c>
    </row>
    <row r="356" spans="1:13">
      <c r="A356" s="245">
        <v>346</v>
      </c>
      <c r="B356" s="421" t="s">
        <v>442</v>
      </c>
      <c r="C356" s="419">
        <v>305.7</v>
      </c>
      <c r="D356" s="420">
        <v>302.8</v>
      </c>
      <c r="E356" s="420">
        <v>295.90000000000003</v>
      </c>
      <c r="F356" s="420">
        <v>286.10000000000002</v>
      </c>
      <c r="G356" s="420">
        <v>279.20000000000005</v>
      </c>
      <c r="H356" s="420">
        <v>312.60000000000002</v>
      </c>
      <c r="I356" s="420">
        <v>319.5</v>
      </c>
      <c r="J356" s="420">
        <v>329.3</v>
      </c>
      <c r="K356" s="419">
        <v>309.7</v>
      </c>
      <c r="L356" s="419">
        <v>293</v>
      </c>
      <c r="M356" s="419">
        <v>32.919370000000001</v>
      </c>
    </row>
    <row r="357" spans="1:13">
      <c r="A357" s="245">
        <v>347</v>
      </c>
      <c r="B357" s="421" t="s">
        <v>163</v>
      </c>
      <c r="C357" s="419">
        <v>1358.75</v>
      </c>
      <c r="D357" s="420">
        <v>1355.4833333333333</v>
      </c>
      <c r="E357" s="420">
        <v>1342.0166666666667</v>
      </c>
      <c r="F357" s="420">
        <v>1325.2833333333333</v>
      </c>
      <c r="G357" s="420">
        <v>1311.8166666666666</v>
      </c>
      <c r="H357" s="420">
        <v>1372.2166666666667</v>
      </c>
      <c r="I357" s="420">
        <v>1385.6833333333334</v>
      </c>
      <c r="J357" s="420">
        <v>1402.4166666666667</v>
      </c>
      <c r="K357" s="419">
        <v>1368.95</v>
      </c>
      <c r="L357" s="419">
        <v>1338.75</v>
      </c>
      <c r="M357" s="419">
        <v>3.5001799999999998</v>
      </c>
    </row>
    <row r="358" spans="1:13">
      <c r="A358" s="245">
        <v>348</v>
      </c>
      <c r="B358" s="421" t="s">
        <v>156</v>
      </c>
      <c r="C358" s="419">
        <v>30221.4</v>
      </c>
      <c r="D358" s="420">
        <v>30094.633333333331</v>
      </c>
      <c r="E358" s="420">
        <v>29894.266666666663</v>
      </c>
      <c r="F358" s="420">
        <v>29567.133333333331</v>
      </c>
      <c r="G358" s="420">
        <v>29366.766666666663</v>
      </c>
      <c r="H358" s="420">
        <v>30421.766666666663</v>
      </c>
      <c r="I358" s="420">
        <v>30622.133333333331</v>
      </c>
      <c r="J358" s="420">
        <v>30949.266666666663</v>
      </c>
      <c r="K358" s="419">
        <v>30295</v>
      </c>
      <c r="L358" s="419">
        <v>29767.5</v>
      </c>
      <c r="M358" s="419">
        <v>0.1812</v>
      </c>
    </row>
    <row r="359" spans="1:13">
      <c r="A359" s="245">
        <v>349</v>
      </c>
      <c r="B359" s="421" t="s">
        <v>443</v>
      </c>
      <c r="C359" s="419">
        <v>2903.7</v>
      </c>
      <c r="D359" s="420">
        <v>2918.5499999999997</v>
      </c>
      <c r="E359" s="420">
        <v>2878.0999999999995</v>
      </c>
      <c r="F359" s="420">
        <v>2852.4999999999995</v>
      </c>
      <c r="G359" s="420">
        <v>2812.0499999999993</v>
      </c>
      <c r="H359" s="420">
        <v>2944.1499999999996</v>
      </c>
      <c r="I359" s="420">
        <v>2984.5999999999995</v>
      </c>
      <c r="J359" s="420">
        <v>3010.2</v>
      </c>
      <c r="K359" s="419">
        <v>2959</v>
      </c>
      <c r="L359" s="419">
        <v>2892.95</v>
      </c>
      <c r="M359" s="419">
        <v>0.86206000000000005</v>
      </c>
    </row>
    <row r="360" spans="1:13">
      <c r="A360" s="245">
        <v>350</v>
      </c>
      <c r="B360" s="421" t="s">
        <v>158</v>
      </c>
      <c r="C360" s="419">
        <v>223.95</v>
      </c>
      <c r="D360" s="420">
        <v>224.29999999999998</v>
      </c>
      <c r="E360" s="420">
        <v>223.29999999999995</v>
      </c>
      <c r="F360" s="420">
        <v>222.64999999999998</v>
      </c>
      <c r="G360" s="420">
        <v>221.64999999999995</v>
      </c>
      <c r="H360" s="420">
        <v>224.94999999999996</v>
      </c>
      <c r="I360" s="420">
        <v>225.95000000000002</v>
      </c>
      <c r="J360" s="420">
        <v>226.59999999999997</v>
      </c>
      <c r="K360" s="419">
        <v>225.3</v>
      </c>
      <c r="L360" s="419">
        <v>223.65</v>
      </c>
      <c r="M360" s="419">
        <v>34.074489999999997</v>
      </c>
    </row>
    <row r="361" spans="1:13">
      <c r="A361" s="245">
        <v>351</v>
      </c>
      <c r="B361" s="421" t="s">
        <v>269</v>
      </c>
      <c r="C361" s="419">
        <v>5704.8</v>
      </c>
      <c r="D361" s="420">
        <v>5722.8833333333341</v>
      </c>
      <c r="E361" s="420">
        <v>5669.8166666666684</v>
      </c>
      <c r="F361" s="420">
        <v>5634.8333333333339</v>
      </c>
      <c r="G361" s="420">
        <v>5581.7666666666682</v>
      </c>
      <c r="H361" s="420">
        <v>5757.8666666666686</v>
      </c>
      <c r="I361" s="420">
        <v>5810.9333333333343</v>
      </c>
      <c r="J361" s="420">
        <v>5845.9166666666688</v>
      </c>
      <c r="K361" s="419">
        <v>5775.95</v>
      </c>
      <c r="L361" s="419">
        <v>5687.9</v>
      </c>
      <c r="M361" s="419">
        <v>0.36995</v>
      </c>
    </row>
    <row r="362" spans="1:13">
      <c r="A362" s="245">
        <v>352</v>
      </c>
      <c r="B362" s="421" t="s">
        <v>444</v>
      </c>
      <c r="C362" s="419">
        <v>233.6</v>
      </c>
      <c r="D362" s="420">
        <v>235.06666666666669</v>
      </c>
      <c r="E362" s="420">
        <v>231.13333333333338</v>
      </c>
      <c r="F362" s="420">
        <v>228.66666666666669</v>
      </c>
      <c r="G362" s="420">
        <v>224.73333333333338</v>
      </c>
      <c r="H362" s="420">
        <v>237.53333333333339</v>
      </c>
      <c r="I362" s="420">
        <v>241.46666666666673</v>
      </c>
      <c r="J362" s="420">
        <v>243.93333333333339</v>
      </c>
      <c r="K362" s="419">
        <v>239</v>
      </c>
      <c r="L362" s="419">
        <v>232.6</v>
      </c>
      <c r="M362" s="419">
        <v>9.5193100000000008</v>
      </c>
    </row>
    <row r="363" spans="1:13">
      <c r="A363" s="245">
        <v>353</v>
      </c>
      <c r="B363" s="421" t="s">
        <v>445</v>
      </c>
      <c r="C363" s="419">
        <v>846.45</v>
      </c>
      <c r="D363" s="420">
        <v>844.69999999999993</v>
      </c>
      <c r="E363" s="420">
        <v>831.39999999999986</v>
      </c>
      <c r="F363" s="420">
        <v>816.34999999999991</v>
      </c>
      <c r="G363" s="420">
        <v>803.04999999999984</v>
      </c>
      <c r="H363" s="420">
        <v>859.74999999999989</v>
      </c>
      <c r="I363" s="420">
        <v>873.04999999999984</v>
      </c>
      <c r="J363" s="420">
        <v>888.09999999999991</v>
      </c>
      <c r="K363" s="419">
        <v>858</v>
      </c>
      <c r="L363" s="419">
        <v>829.65</v>
      </c>
      <c r="M363" s="419">
        <v>3.20424</v>
      </c>
    </row>
    <row r="364" spans="1:13">
      <c r="A364" s="245">
        <v>354</v>
      </c>
      <c r="B364" s="421" t="s">
        <v>160</v>
      </c>
      <c r="C364" s="419">
        <v>2267.15</v>
      </c>
      <c r="D364" s="420">
        <v>2243.6166666666663</v>
      </c>
      <c r="E364" s="420">
        <v>2204.2333333333327</v>
      </c>
      <c r="F364" s="420">
        <v>2141.3166666666662</v>
      </c>
      <c r="G364" s="420">
        <v>2101.9333333333325</v>
      </c>
      <c r="H364" s="420">
        <v>2306.5333333333328</v>
      </c>
      <c r="I364" s="420">
        <v>2345.916666666667</v>
      </c>
      <c r="J364" s="420">
        <v>2408.833333333333</v>
      </c>
      <c r="K364" s="419">
        <v>2283</v>
      </c>
      <c r="L364" s="419">
        <v>2180.6999999999998</v>
      </c>
      <c r="M364" s="419">
        <v>15.24994</v>
      </c>
    </row>
    <row r="365" spans="1:13">
      <c r="A365" s="245">
        <v>355</v>
      </c>
      <c r="B365" s="421" t="s">
        <v>157</v>
      </c>
      <c r="C365" s="419">
        <v>2408.6999999999998</v>
      </c>
      <c r="D365" s="420">
        <v>2420.4500000000003</v>
      </c>
      <c r="E365" s="420">
        <v>2392.6500000000005</v>
      </c>
      <c r="F365" s="420">
        <v>2376.6000000000004</v>
      </c>
      <c r="G365" s="420">
        <v>2348.8000000000006</v>
      </c>
      <c r="H365" s="420">
        <v>2436.5000000000005</v>
      </c>
      <c r="I365" s="420">
        <v>2464.3000000000006</v>
      </c>
      <c r="J365" s="420">
        <v>2480.3500000000004</v>
      </c>
      <c r="K365" s="419">
        <v>2448.25</v>
      </c>
      <c r="L365" s="419">
        <v>2404.4</v>
      </c>
      <c r="M365" s="419">
        <v>5.2042000000000002</v>
      </c>
    </row>
    <row r="366" spans="1:13">
      <c r="A366" s="245">
        <v>356</v>
      </c>
      <c r="B366" s="421" t="s">
        <v>736</v>
      </c>
      <c r="C366" s="419">
        <v>986</v>
      </c>
      <c r="D366" s="420">
        <v>988.65</v>
      </c>
      <c r="E366" s="420">
        <v>972.84999999999991</v>
      </c>
      <c r="F366" s="420">
        <v>959.69999999999993</v>
      </c>
      <c r="G366" s="420">
        <v>943.89999999999986</v>
      </c>
      <c r="H366" s="420">
        <v>1001.8</v>
      </c>
      <c r="I366" s="420">
        <v>1017.5999999999999</v>
      </c>
      <c r="J366" s="420">
        <v>1030.75</v>
      </c>
      <c r="K366" s="419">
        <v>1004.45</v>
      </c>
      <c r="L366" s="419">
        <v>975.5</v>
      </c>
      <c r="M366" s="419">
        <v>0.99892000000000003</v>
      </c>
    </row>
    <row r="367" spans="1:13">
      <c r="A367" s="245">
        <v>357</v>
      </c>
      <c r="B367" s="421" t="s">
        <v>446</v>
      </c>
      <c r="C367" s="419">
        <v>1980.35</v>
      </c>
      <c r="D367" s="420">
        <v>1987.45</v>
      </c>
      <c r="E367" s="420">
        <v>1962.9</v>
      </c>
      <c r="F367" s="420">
        <v>1945.45</v>
      </c>
      <c r="G367" s="420">
        <v>1920.9</v>
      </c>
      <c r="H367" s="420">
        <v>2004.9</v>
      </c>
      <c r="I367" s="420">
        <v>2029.4499999999998</v>
      </c>
      <c r="J367" s="420">
        <v>2046.9</v>
      </c>
      <c r="K367" s="419">
        <v>2012</v>
      </c>
      <c r="L367" s="419">
        <v>1970</v>
      </c>
      <c r="M367" s="419">
        <v>1.5206599999999999</v>
      </c>
    </row>
    <row r="368" spans="1:13">
      <c r="A368" s="245">
        <v>358</v>
      </c>
      <c r="B368" s="421" t="s">
        <v>737</v>
      </c>
      <c r="C368" s="419">
        <v>1423.25</v>
      </c>
      <c r="D368" s="420">
        <v>1414.4166666666667</v>
      </c>
      <c r="E368" s="420">
        <v>1384.8333333333335</v>
      </c>
      <c r="F368" s="420">
        <v>1346.4166666666667</v>
      </c>
      <c r="G368" s="420">
        <v>1316.8333333333335</v>
      </c>
      <c r="H368" s="420">
        <v>1452.8333333333335</v>
      </c>
      <c r="I368" s="420">
        <v>1482.416666666667</v>
      </c>
      <c r="J368" s="420">
        <v>1520.8333333333335</v>
      </c>
      <c r="K368" s="419">
        <v>1444</v>
      </c>
      <c r="L368" s="419">
        <v>1376</v>
      </c>
      <c r="M368" s="419">
        <v>1.94676</v>
      </c>
    </row>
    <row r="369" spans="1:13">
      <c r="A369" s="245">
        <v>359</v>
      </c>
      <c r="B369" s="421" t="s">
        <v>159</v>
      </c>
      <c r="C369" s="419">
        <v>123.15</v>
      </c>
      <c r="D369" s="420">
        <v>122.61666666666667</v>
      </c>
      <c r="E369" s="420">
        <v>121.78333333333335</v>
      </c>
      <c r="F369" s="420">
        <v>120.41666666666667</v>
      </c>
      <c r="G369" s="420">
        <v>119.58333333333334</v>
      </c>
      <c r="H369" s="420">
        <v>123.98333333333335</v>
      </c>
      <c r="I369" s="420">
        <v>124.81666666666666</v>
      </c>
      <c r="J369" s="420">
        <v>126.18333333333335</v>
      </c>
      <c r="K369" s="419">
        <v>123.45</v>
      </c>
      <c r="L369" s="419">
        <v>121.25</v>
      </c>
      <c r="M369" s="419">
        <v>60.173960000000001</v>
      </c>
    </row>
    <row r="370" spans="1:13">
      <c r="A370" s="245">
        <v>360</v>
      </c>
      <c r="B370" s="421" t="s">
        <v>162</v>
      </c>
      <c r="C370" s="419">
        <v>230.3</v>
      </c>
      <c r="D370" s="420">
        <v>229.85000000000002</v>
      </c>
      <c r="E370" s="420">
        <v>228.80000000000004</v>
      </c>
      <c r="F370" s="420">
        <v>227.3</v>
      </c>
      <c r="G370" s="420">
        <v>226.25000000000003</v>
      </c>
      <c r="H370" s="420">
        <v>231.35000000000005</v>
      </c>
      <c r="I370" s="420">
        <v>232.4</v>
      </c>
      <c r="J370" s="420">
        <v>233.90000000000006</v>
      </c>
      <c r="K370" s="419">
        <v>230.9</v>
      </c>
      <c r="L370" s="419">
        <v>228.35</v>
      </c>
      <c r="M370" s="419">
        <v>38.526679999999999</v>
      </c>
    </row>
    <row r="371" spans="1:13">
      <c r="A371" s="245">
        <v>361</v>
      </c>
      <c r="B371" s="421" t="s">
        <v>270</v>
      </c>
      <c r="C371" s="419">
        <v>289.25</v>
      </c>
      <c r="D371" s="420">
        <v>288.56666666666666</v>
      </c>
      <c r="E371" s="420">
        <v>286.68333333333334</v>
      </c>
      <c r="F371" s="420">
        <v>284.11666666666667</v>
      </c>
      <c r="G371" s="420">
        <v>282.23333333333335</v>
      </c>
      <c r="H371" s="420">
        <v>291.13333333333333</v>
      </c>
      <c r="I371" s="420">
        <v>293.01666666666665</v>
      </c>
      <c r="J371" s="420">
        <v>295.58333333333331</v>
      </c>
      <c r="K371" s="419">
        <v>290.45</v>
      </c>
      <c r="L371" s="419">
        <v>286</v>
      </c>
      <c r="M371" s="419">
        <v>3.93214</v>
      </c>
    </row>
    <row r="372" spans="1:13">
      <c r="A372" s="245">
        <v>362</v>
      </c>
      <c r="B372" s="421" t="s">
        <v>905</v>
      </c>
      <c r="C372" s="419">
        <v>727.6</v>
      </c>
      <c r="D372" s="420">
        <v>734.5333333333333</v>
      </c>
      <c r="E372" s="420">
        <v>711.06666666666661</v>
      </c>
      <c r="F372" s="420">
        <v>694.5333333333333</v>
      </c>
      <c r="G372" s="420">
        <v>671.06666666666661</v>
      </c>
      <c r="H372" s="420">
        <v>751.06666666666661</v>
      </c>
      <c r="I372" s="420">
        <v>774.5333333333333</v>
      </c>
      <c r="J372" s="420">
        <v>791.06666666666661</v>
      </c>
      <c r="K372" s="419">
        <v>758</v>
      </c>
      <c r="L372" s="419">
        <v>718</v>
      </c>
      <c r="M372" s="419">
        <v>5.5890599999999999</v>
      </c>
    </row>
    <row r="373" spans="1:13">
      <c r="A373" s="245">
        <v>363</v>
      </c>
      <c r="B373" s="421" t="s">
        <v>447</v>
      </c>
      <c r="C373" s="419">
        <v>135.15</v>
      </c>
      <c r="D373" s="420">
        <v>135.29999999999998</v>
      </c>
      <c r="E373" s="420">
        <v>132.84999999999997</v>
      </c>
      <c r="F373" s="420">
        <v>130.54999999999998</v>
      </c>
      <c r="G373" s="420">
        <v>128.09999999999997</v>
      </c>
      <c r="H373" s="420">
        <v>137.59999999999997</v>
      </c>
      <c r="I373" s="420">
        <v>140.04999999999995</v>
      </c>
      <c r="J373" s="420">
        <v>142.34999999999997</v>
      </c>
      <c r="K373" s="419">
        <v>137.75</v>
      </c>
      <c r="L373" s="419">
        <v>133</v>
      </c>
      <c r="M373" s="419">
        <v>3.72418</v>
      </c>
    </row>
    <row r="374" spans="1:13">
      <c r="A374" s="245">
        <v>364</v>
      </c>
      <c r="B374" s="421" t="s">
        <v>448</v>
      </c>
      <c r="C374" s="419">
        <v>5647.9</v>
      </c>
      <c r="D374" s="420">
        <v>5670.8166666666666</v>
      </c>
      <c r="E374" s="420">
        <v>5602.083333333333</v>
      </c>
      <c r="F374" s="420">
        <v>5556.2666666666664</v>
      </c>
      <c r="G374" s="420">
        <v>5487.5333333333328</v>
      </c>
      <c r="H374" s="420">
        <v>5716.6333333333332</v>
      </c>
      <c r="I374" s="420">
        <v>5785.3666666666668</v>
      </c>
      <c r="J374" s="420">
        <v>5831.1833333333334</v>
      </c>
      <c r="K374" s="419">
        <v>5739.55</v>
      </c>
      <c r="L374" s="419">
        <v>5625</v>
      </c>
      <c r="M374" s="419">
        <v>7.7439999999999995E-2</v>
      </c>
    </row>
    <row r="375" spans="1:13">
      <c r="A375" s="245">
        <v>365</v>
      </c>
      <c r="B375" s="421" t="s">
        <v>271</v>
      </c>
      <c r="C375" s="419">
        <v>13600.75</v>
      </c>
      <c r="D375" s="420">
        <v>13620.4</v>
      </c>
      <c r="E375" s="420">
        <v>13540.8</v>
      </c>
      <c r="F375" s="420">
        <v>13480.85</v>
      </c>
      <c r="G375" s="420">
        <v>13401.25</v>
      </c>
      <c r="H375" s="420">
        <v>13680.349999999999</v>
      </c>
      <c r="I375" s="420">
        <v>13759.95</v>
      </c>
      <c r="J375" s="420">
        <v>13819.899999999998</v>
      </c>
      <c r="K375" s="419">
        <v>13700</v>
      </c>
      <c r="L375" s="419">
        <v>13560.45</v>
      </c>
      <c r="M375" s="419">
        <v>0.17022999999999999</v>
      </c>
    </row>
    <row r="376" spans="1:13">
      <c r="A376" s="245">
        <v>366</v>
      </c>
      <c r="B376" s="421" t="s">
        <v>161</v>
      </c>
      <c r="C376" s="419">
        <v>42.3</v>
      </c>
      <c r="D376" s="420">
        <v>42.233333333333334</v>
      </c>
      <c r="E376" s="420">
        <v>42.016666666666666</v>
      </c>
      <c r="F376" s="420">
        <v>41.733333333333334</v>
      </c>
      <c r="G376" s="420">
        <v>41.516666666666666</v>
      </c>
      <c r="H376" s="420">
        <v>42.516666666666666</v>
      </c>
      <c r="I376" s="420">
        <v>42.733333333333334</v>
      </c>
      <c r="J376" s="420">
        <v>43.016666666666666</v>
      </c>
      <c r="K376" s="419">
        <v>42.45</v>
      </c>
      <c r="L376" s="419">
        <v>41.95</v>
      </c>
      <c r="M376" s="419">
        <v>502.76083</v>
      </c>
    </row>
    <row r="377" spans="1:13">
      <c r="A377" s="245">
        <v>367</v>
      </c>
      <c r="B377" s="421" t="s">
        <v>272</v>
      </c>
      <c r="C377" s="419">
        <v>808.6</v>
      </c>
      <c r="D377" s="420">
        <v>813.63333333333333</v>
      </c>
      <c r="E377" s="420">
        <v>798.4666666666667</v>
      </c>
      <c r="F377" s="420">
        <v>788.33333333333337</v>
      </c>
      <c r="G377" s="420">
        <v>773.16666666666674</v>
      </c>
      <c r="H377" s="420">
        <v>823.76666666666665</v>
      </c>
      <c r="I377" s="420">
        <v>838.93333333333339</v>
      </c>
      <c r="J377" s="420">
        <v>849.06666666666661</v>
      </c>
      <c r="K377" s="419">
        <v>828.8</v>
      </c>
      <c r="L377" s="419">
        <v>803.5</v>
      </c>
      <c r="M377" s="419">
        <v>0.99107000000000001</v>
      </c>
    </row>
    <row r="378" spans="1:13">
      <c r="A378" s="245">
        <v>368</v>
      </c>
      <c r="B378" s="421" t="s">
        <v>165</v>
      </c>
      <c r="C378" s="419">
        <v>213.85</v>
      </c>
      <c r="D378" s="420">
        <v>213.04999999999998</v>
      </c>
      <c r="E378" s="420">
        <v>211.94999999999996</v>
      </c>
      <c r="F378" s="420">
        <v>210.04999999999998</v>
      </c>
      <c r="G378" s="420">
        <v>208.94999999999996</v>
      </c>
      <c r="H378" s="420">
        <v>214.94999999999996</v>
      </c>
      <c r="I378" s="420">
        <v>216.04999999999998</v>
      </c>
      <c r="J378" s="420">
        <v>217.94999999999996</v>
      </c>
      <c r="K378" s="419">
        <v>214.15</v>
      </c>
      <c r="L378" s="419">
        <v>211.15</v>
      </c>
      <c r="M378" s="419">
        <v>42.895809999999997</v>
      </c>
    </row>
    <row r="379" spans="1:13">
      <c r="A379" s="245">
        <v>369</v>
      </c>
      <c r="B379" s="421" t="s">
        <v>166</v>
      </c>
      <c r="C379" s="419">
        <v>145.85</v>
      </c>
      <c r="D379" s="420">
        <v>145.58333333333334</v>
      </c>
      <c r="E379" s="420">
        <v>144.86666666666667</v>
      </c>
      <c r="F379" s="420">
        <v>143.88333333333333</v>
      </c>
      <c r="G379" s="420">
        <v>143.16666666666666</v>
      </c>
      <c r="H379" s="420">
        <v>146.56666666666669</v>
      </c>
      <c r="I379" s="420">
        <v>147.28333333333333</v>
      </c>
      <c r="J379" s="420">
        <v>148.26666666666671</v>
      </c>
      <c r="K379" s="419">
        <v>146.30000000000001</v>
      </c>
      <c r="L379" s="419">
        <v>144.6</v>
      </c>
      <c r="M379" s="419">
        <v>18.606750000000002</v>
      </c>
    </row>
    <row r="380" spans="1:13">
      <c r="A380" s="245">
        <v>370</v>
      </c>
      <c r="B380" s="421" t="s">
        <v>449</v>
      </c>
      <c r="C380" s="419">
        <v>276.3</v>
      </c>
      <c r="D380" s="420">
        <v>275.16666666666669</v>
      </c>
      <c r="E380" s="420">
        <v>271.23333333333335</v>
      </c>
      <c r="F380" s="420">
        <v>266.16666666666669</v>
      </c>
      <c r="G380" s="420">
        <v>262.23333333333335</v>
      </c>
      <c r="H380" s="420">
        <v>280.23333333333335</v>
      </c>
      <c r="I380" s="420">
        <v>284.16666666666663</v>
      </c>
      <c r="J380" s="420">
        <v>289.23333333333335</v>
      </c>
      <c r="K380" s="419">
        <v>279.10000000000002</v>
      </c>
      <c r="L380" s="419">
        <v>270.10000000000002</v>
      </c>
      <c r="M380" s="419">
        <v>5.5836100000000002</v>
      </c>
    </row>
    <row r="381" spans="1:13">
      <c r="A381" s="245">
        <v>371</v>
      </c>
      <c r="B381" s="421" t="s">
        <v>450</v>
      </c>
      <c r="C381" s="419">
        <v>759.1</v>
      </c>
      <c r="D381" s="420">
        <v>761.36666666666667</v>
      </c>
      <c r="E381" s="420">
        <v>752.73333333333335</v>
      </c>
      <c r="F381" s="420">
        <v>746.36666666666667</v>
      </c>
      <c r="G381" s="420">
        <v>737.73333333333335</v>
      </c>
      <c r="H381" s="420">
        <v>767.73333333333335</v>
      </c>
      <c r="I381" s="420">
        <v>776.36666666666679</v>
      </c>
      <c r="J381" s="420">
        <v>782.73333333333335</v>
      </c>
      <c r="K381" s="419">
        <v>770</v>
      </c>
      <c r="L381" s="419">
        <v>755</v>
      </c>
      <c r="M381" s="419">
        <v>1.89716</v>
      </c>
    </row>
    <row r="382" spans="1:13">
      <c r="A382" s="245">
        <v>372</v>
      </c>
      <c r="B382" s="421" t="s">
        <v>451</v>
      </c>
      <c r="C382" s="419">
        <v>32.25</v>
      </c>
      <c r="D382" s="420">
        <v>32.283333333333331</v>
      </c>
      <c r="E382" s="420">
        <v>32.066666666666663</v>
      </c>
      <c r="F382" s="420">
        <v>31.883333333333333</v>
      </c>
      <c r="G382" s="420">
        <v>31.666666666666664</v>
      </c>
      <c r="H382" s="420">
        <v>32.466666666666661</v>
      </c>
      <c r="I382" s="420">
        <v>32.68333333333333</v>
      </c>
      <c r="J382" s="420">
        <v>32.86666666666666</v>
      </c>
      <c r="K382" s="419">
        <v>32.5</v>
      </c>
      <c r="L382" s="419">
        <v>32.1</v>
      </c>
      <c r="M382" s="419">
        <v>33.663710000000002</v>
      </c>
    </row>
    <row r="383" spans="1:13">
      <c r="A383" s="245">
        <v>373</v>
      </c>
      <c r="B383" s="421" t="s">
        <v>452</v>
      </c>
      <c r="C383" s="419">
        <v>200.55</v>
      </c>
      <c r="D383" s="420">
        <v>198.48333333333335</v>
      </c>
      <c r="E383" s="420">
        <v>194.06666666666669</v>
      </c>
      <c r="F383" s="420">
        <v>187.58333333333334</v>
      </c>
      <c r="G383" s="420">
        <v>183.16666666666669</v>
      </c>
      <c r="H383" s="420">
        <v>204.9666666666667</v>
      </c>
      <c r="I383" s="420">
        <v>209.38333333333333</v>
      </c>
      <c r="J383" s="420">
        <v>215.8666666666667</v>
      </c>
      <c r="K383" s="419">
        <v>202.9</v>
      </c>
      <c r="L383" s="419">
        <v>192</v>
      </c>
      <c r="M383" s="419">
        <v>75.845529999999997</v>
      </c>
    </row>
    <row r="384" spans="1:13">
      <c r="A384" s="245">
        <v>374</v>
      </c>
      <c r="B384" s="421" t="s">
        <v>273</v>
      </c>
      <c r="C384" s="419">
        <v>575.4</v>
      </c>
      <c r="D384" s="420">
        <v>578.51666666666665</v>
      </c>
      <c r="E384" s="420">
        <v>569.88333333333333</v>
      </c>
      <c r="F384" s="420">
        <v>564.36666666666667</v>
      </c>
      <c r="G384" s="420">
        <v>555.73333333333335</v>
      </c>
      <c r="H384" s="420">
        <v>584.0333333333333</v>
      </c>
      <c r="I384" s="420">
        <v>592.66666666666652</v>
      </c>
      <c r="J384" s="420">
        <v>598.18333333333328</v>
      </c>
      <c r="K384" s="419">
        <v>587.15</v>
      </c>
      <c r="L384" s="419">
        <v>573</v>
      </c>
      <c r="M384" s="419">
        <v>2.5641799999999999</v>
      </c>
    </row>
    <row r="385" spans="1:13">
      <c r="A385" s="245">
        <v>375</v>
      </c>
      <c r="B385" s="421" t="s">
        <v>453</v>
      </c>
      <c r="C385" s="419">
        <v>323.95</v>
      </c>
      <c r="D385" s="420">
        <v>323.55</v>
      </c>
      <c r="E385" s="420">
        <v>322</v>
      </c>
      <c r="F385" s="420">
        <v>320.05</v>
      </c>
      <c r="G385" s="420">
        <v>318.5</v>
      </c>
      <c r="H385" s="420">
        <v>325.5</v>
      </c>
      <c r="I385" s="420">
        <v>327.05000000000007</v>
      </c>
      <c r="J385" s="420">
        <v>329</v>
      </c>
      <c r="K385" s="419">
        <v>325.10000000000002</v>
      </c>
      <c r="L385" s="419">
        <v>321.60000000000002</v>
      </c>
      <c r="M385" s="419">
        <v>2.7111999999999998</v>
      </c>
    </row>
    <row r="386" spans="1:13">
      <c r="A386" s="245">
        <v>376</v>
      </c>
      <c r="B386" s="421" t="s">
        <v>454</v>
      </c>
      <c r="C386" s="419">
        <v>83.35</v>
      </c>
      <c r="D386" s="420">
        <v>83.666666666666671</v>
      </c>
      <c r="E386" s="420">
        <v>82.833333333333343</v>
      </c>
      <c r="F386" s="420">
        <v>82.316666666666677</v>
      </c>
      <c r="G386" s="420">
        <v>81.483333333333348</v>
      </c>
      <c r="H386" s="420">
        <v>84.183333333333337</v>
      </c>
      <c r="I386" s="420">
        <v>85.01666666666668</v>
      </c>
      <c r="J386" s="420">
        <v>85.533333333333331</v>
      </c>
      <c r="K386" s="419">
        <v>84.5</v>
      </c>
      <c r="L386" s="419">
        <v>83.15</v>
      </c>
      <c r="M386" s="419">
        <v>24.647819999999999</v>
      </c>
    </row>
    <row r="387" spans="1:13">
      <c r="A387" s="245">
        <v>377</v>
      </c>
      <c r="B387" s="421" t="s">
        <v>455</v>
      </c>
      <c r="C387" s="419">
        <v>2052.15</v>
      </c>
      <c r="D387" s="420">
        <v>2060.7333333333331</v>
      </c>
      <c r="E387" s="420">
        <v>2036.4666666666662</v>
      </c>
      <c r="F387" s="420">
        <v>2020.7833333333331</v>
      </c>
      <c r="G387" s="420">
        <v>1996.5166666666662</v>
      </c>
      <c r="H387" s="420">
        <v>2076.4166666666661</v>
      </c>
      <c r="I387" s="420">
        <v>2100.6833333333334</v>
      </c>
      <c r="J387" s="420">
        <v>2116.3666666666663</v>
      </c>
      <c r="K387" s="419">
        <v>2085</v>
      </c>
      <c r="L387" s="419">
        <v>2045.05</v>
      </c>
      <c r="M387" s="419">
        <v>0.17896999999999999</v>
      </c>
    </row>
    <row r="388" spans="1:13">
      <c r="A388" s="245">
        <v>378</v>
      </c>
      <c r="B388" s="421" t="s">
        <v>456</v>
      </c>
      <c r="C388" s="419">
        <v>418.65</v>
      </c>
      <c r="D388" s="420">
        <v>417</v>
      </c>
      <c r="E388" s="420">
        <v>411.65</v>
      </c>
      <c r="F388" s="420">
        <v>404.65</v>
      </c>
      <c r="G388" s="420">
        <v>399.29999999999995</v>
      </c>
      <c r="H388" s="420">
        <v>424</v>
      </c>
      <c r="I388" s="420">
        <v>429.35</v>
      </c>
      <c r="J388" s="420">
        <v>436.35</v>
      </c>
      <c r="K388" s="419">
        <v>422.35</v>
      </c>
      <c r="L388" s="419">
        <v>410</v>
      </c>
      <c r="M388" s="419">
        <v>6.0134699999999999</v>
      </c>
    </row>
    <row r="389" spans="1:13">
      <c r="A389" s="245">
        <v>379</v>
      </c>
      <c r="B389" s="421" t="s">
        <v>457</v>
      </c>
      <c r="C389" s="419">
        <v>304.45</v>
      </c>
      <c r="D389" s="420">
        <v>304.11666666666662</v>
      </c>
      <c r="E389" s="420">
        <v>297.78333333333325</v>
      </c>
      <c r="F389" s="420">
        <v>291.11666666666662</v>
      </c>
      <c r="G389" s="420">
        <v>284.78333333333325</v>
      </c>
      <c r="H389" s="420">
        <v>310.78333333333325</v>
      </c>
      <c r="I389" s="420">
        <v>317.11666666666662</v>
      </c>
      <c r="J389" s="420">
        <v>323.78333333333325</v>
      </c>
      <c r="K389" s="419">
        <v>310.45</v>
      </c>
      <c r="L389" s="419">
        <v>297.45</v>
      </c>
      <c r="M389" s="419">
        <v>48.669400000000003</v>
      </c>
    </row>
    <row r="390" spans="1:13">
      <c r="A390" s="245">
        <v>380</v>
      </c>
      <c r="B390" s="421" t="s">
        <v>458</v>
      </c>
      <c r="C390" s="419">
        <v>1194.5</v>
      </c>
      <c r="D390" s="420">
        <v>1194.3166666666666</v>
      </c>
      <c r="E390" s="420">
        <v>1175.1833333333332</v>
      </c>
      <c r="F390" s="420">
        <v>1155.8666666666666</v>
      </c>
      <c r="G390" s="420">
        <v>1136.7333333333331</v>
      </c>
      <c r="H390" s="420">
        <v>1213.6333333333332</v>
      </c>
      <c r="I390" s="420">
        <v>1232.7666666666664</v>
      </c>
      <c r="J390" s="420">
        <v>1252.0833333333333</v>
      </c>
      <c r="K390" s="419">
        <v>1213.45</v>
      </c>
      <c r="L390" s="419">
        <v>1175</v>
      </c>
      <c r="M390" s="419">
        <v>2.9160499999999998</v>
      </c>
    </row>
    <row r="391" spans="1:13">
      <c r="A391" s="245">
        <v>381</v>
      </c>
      <c r="B391" s="421" t="s">
        <v>167</v>
      </c>
      <c r="C391" s="419">
        <v>2150.1999999999998</v>
      </c>
      <c r="D391" s="420">
        <v>2145.0833333333335</v>
      </c>
      <c r="E391" s="420">
        <v>2136.6166666666668</v>
      </c>
      <c r="F391" s="420">
        <v>2123.0333333333333</v>
      </c>
      <c r="G391" s="420">
        <v>2114.5666666666666</v>
      </c>
      <c r="H391" s="420">
        <v>2158.666666666667</v>
      </c>
      <c r="I391" s="420">
        <v>2167.1333333333332</v>
      </c>
      <c r="J391" s="420">
        <v>2180.7166666666672</v>
      </c>
      <c r="K391" s="419">
        <v>2153.5500000000002</v>
      </c>
      <c r="L391" s="419">
        <v>2131.5</v>
      </c>
      <c r="M391" s="419">
        <v>54.006039999999999</v>
      </c>
    </row>
    <row r="392" spans="1:13">
      <c r="A392" s="245">
        <v>382</v>
      </c>
      <c r="B392" s="421" t="s">
        <v>906</v>
      </c>
      <c r="C392" s="419">
        <v>145.55000000000001</v>
      </c>
      <c r="D392" s="420">
        <v>144.58333333333334</v>
      </c>
      <c r="E392" s="420">
        <v>143.16666666666669</v>
      </c>
      <c r="F392" s="420">
        <v>140.78333333333333</v>
      </c>
      <c r="G392" s="420">
        <v>139.36666666666667</v>
      </c>
      <c r="H392" s="420">
        <v>146.9666666666667</v>
      </c>
      <c r="I392" s="420">
        <v>148.38333333333338</v>
      </c>
      <c r="J392" s="420">
        <v>150.76666666666671</v>
      </c>
      <c r="K392" s="419">
        <v>146</v>
      </c>
      <c r="L392" s="419">
        <v>142.19999999999999</v>
      </c>
      <c r="M392" s="419">
        <v>0.28667999999999999</v>
      </c>
    </row>
    <row r="393" spans="1:13">
      <c r="A393" s="245">
        <v>383</v>
      </c>
      <c r="B393" s="421" t="s">
        <v>907</v>
      </c>
      <c r="C393" s="419">
        <v>1191</v>
      </c>
      <c r="D393" s="420">
        <v>1194.55</v>
      </c>
      <c r="E393" s="420">
        <v>1184.4499999999998</v>
      </c>
      <c r="F393" s="420">
        <v>1177.8999999999999</v>
      </c>
      <c r="G393" s="420">
        <v>1167.7999999999997</v>
      </c>
      <c r="H393" s="420">
        <v>1201.0999999999999</v>
      </c>
      <c r="I393" s="420">
        <v>1211.1999999999998</v>
      </c>
      <c r="J393" s="420">
        <v>1217.75</v>
      </c>
      <c r="K393" s="419">
        <v>1204.6500000000001</v>
      </c>
      <c r="L393" s="419">
        <v>1188</v>
      </c>
      <c r="M393" s="419">
        <v>0.95215000000000005</v>
      </c>
    </row>
    <row r="394" spans="1:13">
      <c r="A394" s="245">
        <v>384</v>
      </c>
      <c r="B394" s="421" t="s">
        <v>908</v>
      </c>
      <c r="C394" s="419">
        <v>2123.15</v>
      </c>
      <c r="D394" s="420">
        <v>2178.3833333333332</v>
      </c>
      <c r="E394" s="420">
        <v>2049.7666666666664</v>
      </c>
      <c r="F394" s="420">
        <v>1976.3833333333332</v>
      </c>
      <c r="G394" s="420">
        <v>1847.7666666666664</v>
      </c>
      <c r="H394" s="420">
        <v>2251.7666666666664</v>
      </c>
      <c r="I394" s="420">
        <v>2380.3833333333332</v>
      </c>
      <c r="J394" s="420">
        <v>2453.7666666666664</v>
      </c>
      <c r="K394" s="419">
        <v>2307</v>
      </c>
      <c r="L394" s="419">
        <v>2105</v>
      </c>
      <c r="M394" s="419">
        <v>58.284239999999997</v>
      </c>
    </row>
    <row r="395" spans="1:13">
      <c r="A395" s="245">
        <v>385</v>
      </c>
      <c r="B395" s="421" t="s">
        <v>792</v>
      </c>
      <c r="C395" s="419">
        <v>988.35</v>
      </c>
      <c r="D395" s="420">
        <v>986.91666666666663</v>
      </c>
      <c r="E395" s="420">
        <v>979.43333333333328</v>
      </c>
      <c r="F395" s="420">
        <v>970.51666666666665</v>
      </c>
      <c r="G395" s="420">
        <v>963.0333333333333</v>
      </c>
      <c r="H395" s="420">
        <v>995.83333333333326</v>
      </c>
      <c r="I395" s="420">
        <v>1003.3166666666666</v>
      </c>
      <c r="J395" s="420">
        <v>1012.2333333333332</v>
      </c>
      <c r="K395" s="419">
        <v>994.4</v>
      </c>
      <c r="L395" s="419">
        <v>978</v>
      </c>
      <c r="M395" s="419">
        <v>16.975999999999999</v>
      </c>
    </row>
    <row r="396" spans="1:13">
      <c r="A396" s="245">
        <v>386</v>
      </c>
      <c r="B396" s="421" t="s">
        <v>274</v>
      </c>
      <c r="C396" s="419">
        <v>1009.85</v>
      </c>
      <c r="D396" s="420">
        <v>1010.2000000000002</v>
      </c>
      <c r="E396" s="420">
        <v>1005.4500000000003</v>
      </c>
      <c r="F396" s="420">
        <v>1001.0500000000001</v>
      </c>
      <c r="G396" s="420">
        <v>996.30000000000018</v>
      </c>
      <c r="H396" s="420">
        <v>1014.6000000000004</v>
      </c>
      <c r="I396" s="420">
        <v>1019.3500000000001</v>
      </c>
      <c r="J396" s="420">
        <v>1023.7500000000005</v>
      </c>
      <c r="K396" s="419">
        <v>1014.95</v>
      </c>
      <c r="L396" s="419">
        <v>1005.8</v>
      </c>
      <c r="M396" s="419">
        <v>4.3192899999999996</v>
      </c>
    </row>
    <row r="397" spans="1:13">
      <c r="A397" s="245">
        <v>387</v>
      </c>
      <c r="B397" s="421" t="s">
        <v>464</v>
      </c>
      <c r="C397" s="419">
        <v>432.2</v>
      </c>
      <c r="D397" s="420">
        <v>435.13333333333338</v>
      </c>
      <c r="E397" s="420">
        <v>427.06666666666678</v>
      </c>
      <c r="F397" s="420">
        <v>421.93333333333339</v>
      </c>
      <c r="G397" s="420">
        <v>413.86666666666679</v>
      </c>
      <c r="H397" s="420">
        <v>440.26666666666677</v>
      </c>
      <c r="I397" s="420">
        <v>448.33333333333337</v>
      </c>
      <c r="J397" s="420">
        <v>453.46666666666675</v>
      </c>
      <c r="K397" s="419">
        <v>443.2</v>
      </c>
      <c r="L397" s="419">
        <v>430</v>
      </c>
      <c r="M397" s="419">
        <v>2.5983100000000001</v>
      </c>
    </row>
    <row r="398" spans="1:13">
      <c r="A398" s="245">
        <v>388</v>
      </c>
      <c r="B398" s="421" t="s">
        <v>460</v>
      </c>
      <c r="C398" s="419">
        <v>28.15</v>
      </c>
      <c r="D398" s="420">
        <v>28.05</v>
      </c>
      <c r="E398" s="420">
        <v>27.85</v>
      </c>
      <c r="F398" s="420">
        <v>27.55</v>
      </c>
      <c r="G398" s="420">
        <v>27.35</v>
      </c>
      <c r="H398" s="420">
        <v>28.35</v>
      </c>
      <c r="I398" s="420">
        <v>28.549999999999997</v>
      </c>
      <c r="J398" s="420">
        <v>28.85</v>
      </c>
      <c r="K398" s="419">
        <v>28.25</v>
      </c>
      <c r="L398" s="419">
        <v>27.75</v>
      </c>
      <c r="M398" s="419">
        <v>11.115449999999999</v>
      </c>
    </row>
    <row r="399" spans="1:13">
      <c r="A399" s="245">
        <v>389</v>
      </c>
      <c r="B399" s="421" t="s">
        <v>461</v>
      </c>
      <c r="C399" s="419">
        <v>2688.8</v>
      </c>
      <c r="D399" s="420">
        <v>2706.2000000000003</v>
      </c>
      <c r="E399" s="420">
        <v>2653.6000000000004</v>
      </c>
      <c r="F399" s="420">
        <v>2618.4</v>
      </c>
      <c r="G399" s="420">
        <v>2565.8000000000002</v>
      </c>
      <c r="H399" s="420">
        <v>2741.4000000000005</v>
      </c>
      <c r="I399" s="420">
        <v>2794</v>
      </c>
      <c r="J399" s="420">
        <v>2829.2000000000007</v>
      </c>
      <c r="K399" s="419">
        <v>2758.8</v>
      </c>
      <c r="L399" s="419">
        <v>2671</v>
      </c>
      <c r="M399" s="419">
        <v>0.16989000000000001</v>
      </c>
    </row>
    <row r="400" spans="1:13">
      <c r="A400" s="245">
        <v>390</v>
      </c>
      <c r="B400" s="421" t="s">
        <v>172</v>
      </c>
      <c r="C400" s="419">
        <v>7493.2</v>
      </c>
      <c r="D400" s="420">
        <v>7492.7</v>
      </c>
      <c r="E400" s="420">
        <v>7438.65</v>
      </c>
      <c r="F400" s="420">
        <v>7384.0999999999995</v>
      </c>
      <c r="G400" s="420">
        <v>7330.0499999999993</v>
      </c>
      <c r="H400" s="420">
        <v>7547.25</v>
      </c>
      <c r="I400" s="420">
        <v>7601.3000000000011</v>
      </c>
      <c r="J400" s="420">
        <v>7655.85</v>
      </c>
      <c r="K400" s="419">
        <v>7546.75</v>
      </c>
      <c r="L400" s="419">
        <v>7438.15</v>
      </c>
      <c r="M400" s="419">
        <v>0.80625999999999998</v>
      </c>
    </row>
    <row r="401" spans="1:13">
      <c r="A401" s="245">
        <v>391</v>
      </c>
      <c r="B401" s="421" t="s">
        <v>462</v>
      </c>
      <c r="C401" s="419">
        <v>7747.55</v>
      </c>
      <c r="D401" s="420">
        <v>7721.5166666666664</v>
      </c>
      <c r="E401" s="420">
        <v>7666.0333333333328</v>
      </c>
      <c r="F401" s="420">
        <v>7584.5166666666664</v>
      </c>
      <c r="G401" s="420">
        <v>7529.0333333333328</v>
      </c>
      <c r="H401" s="420">
        <v>7803.0333333333328</v>
      </c>
      <c r="I401" s="420">
        <v>7858.5166666666664</v>
      </c>
      <c r="J401" s="420">
        <v>7940.0333333333328</v>
      </c>
      <c r="K401" s="419">
        <v>7777</v>
      </c>
      <c r="L401" s="419">
        <v>7640</v>
      </c>
      <c r="M401" s="419">
        <v>9.783E-2</v>
      </c>
    </row>
    <row r="402" spans="1:13">
      <c r="A402" s="245">
        <v>392</v>
      </c>
      <c r="B402" s="421" t="s">
        <v>463</v>
      </c>
      <c r="C402" s="419">
        <v>5599.75</v>
      </c>
      <c r="D402" s="420">
        <v>5598.2666666666664</v>
      </c>
      <c r="E402" s="420">
        <v>5536.5333333333328</v>
      </c>
      <c r="F402" s="420">
        <v>5473.3166666666666</v>
      </c>
      <c r="G402" s="420">
        <v>5411.583333333333</v>
      </c>
      <c r="H402" s="420">
        <v>5661.4833333333327</v>
      </c>
      <c r="I402" s="420">
        <v>5723.2166666666662</v>
      </c>
      <c r="J402" s="420">
        <v>5786.4333333333325</v>
      </c>
      <c r="K402" s="419">
        <v>5660</v>
      </c>
      <c r="L402" s="419">
        <v>5535.05</v>
      </c>
      <c r="M402" s="419">
        <v>5.885E-2</v>
      </c>
    </row>
    <row r="403" spans="1:13">
      <c r="A403" s="245">
        <v>393</v>
      </c>
      <c r="B403" s="421" t="s">
        <v>739</v>
      </c>
      <c r="C403" s="419">
        <v>123.65</v>
      </c>
      <c r="D403" s="420">
        <v>124.85000000000001</v>
      </c>
      <c r="E403" s="420">
        <v>121.80000000000001</v>
      </c>
      <c r="F403" s="420">
        <v>119.95</v>
      </c>
      <c r="G403" s="420">
        <v>116.9</v>
      </c>
      <c r="H403" s="420">
        <v>126.70000000000002</v>
      </c>
      <c r="I403" s="420">
        <v>129.75</v>
      </c>
      <c r="J403" s="420">
        <v>131.60000000000002</v>
      </c>
      <c r="K403" s="419">
        <v>127.9</v>
      </c>
      <c r="L403" s="419">
        <v>123</v>
      </c>
      <c r="M403" s="419">
        <v>5.3122800000000003</v>
      </c>
    </row>
    <row r="404" spans="1:13">
      <c r="A404" s="245">
        <v>394</v>
      </c>
      <c r="B404" s="421" t="s">
        <v>741</v>
      </c>
      <c r="C404" s="419">
        <v>287.8</v>
      </c>
      <c r="D404" s="420">
        <v>288.59999999999997</v>
      </c>
      <c r="E404" s="420">
        <v>284.49999999999994</v>
      </c>
      <c r="F404" s="420">
        <v>281.2</v>
      </c>
      <c r="G404" s="420">
        <v>277.09999999999997</v>
      </c>
      <c r="H404" s="420">
        <v>291.89999999999992</v>
      </c>
      <c r="I404" s="420">
        <v>295.99999999999994</v>
      </c>
      <c r="J404" s="420">
        <v>299.2999999999999</v>
      </c>
      <c r="K404" s="419">
        <v>292.7</v>
      </c>
      <c r="L404" s="419">
        <v>285.3</v>
      </c>
      <c r="M404" s="419">
        <v>10.85403</v>
      </c>
    </row>
    <row r="405" spans="1:13">
      <c r="A405" s="245">
        <v>395</v>
      </c>
      <c r="B405" s="421" t="s">
        <v>909</v>
      </c>
      <c r="C405" s="419">
        <v>366.55</v>
      </c>
      <c r="D405" s="420">
        <v>366.09999999999997</v>
      </c>
      <c r="E405" s="420">
        <v>362.44999999999993</v>
      </c>
      <c r="F405" s="420">
        <v>358.34999999999997</v>
      </c>
      <c r="G405" s="420">
        <v>354.69999999999993</v>
      </c>
      <c r="H405" s="420">
        <v>370.19999999999993</v>
      </c>
      <c r="I405" s="420">
        <v>373.84999999999991</v>
      </c>
      <c r="J405" s="420">
        <v>377.94999999999993</v>
      </c>
      <c r="K405" s="419">
        <v>369.75</v>
      </c>
      <c r="L405" s="419">
        <v>362</v>
      </c>
      <c r="M405" s="419">
        <v>2.6828799999999999</v>
      </c>
    </row>
    <row r="406" spans="1:13">
      <c r="A406" s="245">
        <v>396</v>
      </c>
      <c r="B406" s="421" t="s">
        <v>465</v>
      </c>
      <c r="C406" s="419">
        <v>2290</v>
      </c>
      <c r="D406" s="420">
        <v>2284.3166666666666</v>
      </c>
      <c r="E406" s="420">
        <v>2268.6833333333334</v>
      </c>
      <c r="F406" s="420">
        <v>2247.3666666666668</v>
      </c>
      <c r="G406" s="420">
        <v>2231.7333333333336</v>
      </c>
      <c r="H406" s="420">
        <v>2305.6333333333332</v>
      </c>
      <c r="I406" s="420">
        <v>2321.2666666666664</v>
      </c>
      <c r="J406" s="420">
        <v>2342.583333333333</v>
      </c>
      <c r="K406" s="419">
        <v>2299.9499999999998</v>
      </c>
      <c r="L406" s="419">
        <v>2263</v>
      </c>
      <c r="M406" s="419">
        <v>0.10403</v>
      </c>
    </row>
    <row r="407" spans="1:13">
      <c r="A407" s="245">
        <v>397</v>
      </c>
      <c r="B407" s="421" t="s">
        <v>466</v>
      </c>
      <c r="C407" s="419">
        <v>550.95000000000005</v>
      </c>
      <c r="D407" s="420">
        <v>553.30000000000007</v>
      </c>
      <c r="E407" s="420">
        <v>545.65000000000009</v>
      </c>
      <c r="F407" s="420">
        <v>540.35</v>
      </c>
      <c r="G407" s="420">
        <v>532.70000000000005</v>
      </c>
      <c r="H407" s="420">
        <v>558.60000000000014</v>
      </c>
      <c r="I407" s="420">
        <v>566.25</v>
      </c>
      <c r="J407" s="420">
        <v>571.55000000000018</v>
      </c>
      <c r="K407" s="419">
        <v>560.95000000000005</v>
      </c>
      <c r="L407" s="419">
        <v>548</v>
      </c>
      <c r="M407" s="419">
        <v>2.7117100000000001</v>
      </c>
    </row>
    <row r="408" spans="1:13">
      <c r="A408" s="245">
        <v>398</v>
      </c>
      <c r="B408" s="421" t="s">
        <v>740</v>
      </c>
      <c r="C408" s="419">
        <v>109.5</v>
      </c>
      <c r="D408" s="420">
        <v>109.78333333333335</v>
      </c>
      <c r="E408" s="420">
        <v>108.91666666666669</v>
      </c>
      <c r="F408" s="420">
        <v>108.33333333333334</v>
      </c>
      <c r="G408" s="420">
        <v>107.46666666666668</v>
      </c>
      <c r="H408" s="420">
        <v>110.36666666666669</v>
      </c>
      <c r="I408" s="420">
        <v>111.23333333333333</v>
      </c>
      <c r="J408" s="420">
        <v>111.81666666666669</v>
      </c>
      <c r="K408" s="419">
        <v>110.65</v>
      </c>
      <c r="L408" s="419">
        <v>109.2</v>
      </c>
      <c r="M408" s="419">
        <v>8.3293499999999998</v>
      </c>
    </row>
    <row r="409" spans="1:13">
      <c r="A409" s="245">
        <v>399</v>
      </c>
      <c r="B409" s="421" t="s">
        <v>467</v>
      </c>
      <c r="C409" s="419">
        <v>244.35</v>
      </c>
      <c r="D409" s="420">
        <v>243.56666666666663</v>
      </c>
      <c r="E409" s="420">
        <v>238.93333333333328</v>
      </c>
      <c r="F409" s="420">
        <v>233.51666666666665</v>
      </c>
      <c r="G409" s="420">
        <v>228.8833333333333</v>
      </c>
      <c r="H409" s="420">
        <v>248.98333333333326</v>
      </c>
      <c r="I409" s="420">
        <v>253.61666666666665</v>
      </c>
      <c r="J409" s="420">
        <v>259.03333333333325</v>
      </c>
      <c r="K409" s="419">
        <v>248.2</v>
      </c>
      <c r="L409" s="419">
        <v>238.15</v>
      </c>
      <c r="M409" s="419">
        <v>1.72407</v>
      </c>
    </row>
    <row r="410" spans="1:13">
      <c r="A410" s="245">
        <v>400</v>
      </c>
      <c r="B410" s="421" t="s">
        <v>170</v>
      </c>
      <c r="C410" s="419">
        <v>26987.599999999999</v>
      </c>
      <c r="D410" s="420">
        <v>27062.533333333336</v>
      </c>
      <c r="E410" s="420">
        <v>26875.066666666673</v>
      </c>
      <c r="F410" s="420">
        <v>26762.533333333336</v>
      </c>
      <c r="G410" s="420">
        <v>26575.066666666673</v>
      </c>
      <c r="H410" s="420">
        <v>27175.066666666673</v>
      </c>
      <c r="I410" s="420">
        <v>27362.53333333334</v>
      </c>
      <c r="J410" s="420">
        <v>27475.066666666673</v>
      </c>
      <c r="K410" s="419">
        <v>27250</v>
      </c>
      <c r="L410" s="419">
        <v>26950</v>
      </c>
      <c r="M410" s="419">
        <v>0.25474999999999998</v>
      </c>
    </row>
    <row r="411" spans="1:13">
      <c r="A411" s="245">
        <v>401</v>
      </c>
      <c r="B411" s="421" t="s">
        <v>468</v>
      </c>
      <c r="C411" s="419">
        <v>1687.3</v>
      </c>
      <c r="D411" s="420">
        <v>1692.1000000000001</v>
      </c>
      <c r="E411" s="420">
        <v>1675.5000000000002</v>
      </c>
      <c r="F411" s="420">
        <v>1663.7</v>
      </c>
      <c r="G411" s="420">
        <v>1647.1000000000001</v>
      </c>
      <c r="H411" s="420">
        <v>1703.9000000000003</v>
      </c>
      <c r="I411" s="420">
        <v>1720.5000000000002</v>
      </c>
      <c r="J411" s="420">
        <v>1732.3000000000004</v>
      </c>
      <c r="K411" s="419">
        <v>1708.7</v>
      </c>
      <c r="L411" s="419">
        <v>1680.3</v>
      </c>
      <c r="M411" s="419">
        <v>0.15396000000000001</v>
      </c>
    </row>
    <row r="412" spans="1:13">
      <c r="A412" s="245">
        <v>402</v>
      </c>
      <c r="B412" s="421" t="s">
        <v>173</v>
      </c>
      <c r="C412" s="419">
        <v>1374.55</v>
      </c>
      <c r="D412" s="420">
        <v>1371.6833333333334</v>
      </c>
      <c r="E412" s="420">
        <v>1365.3666666666668</v>
      </c>
      <c r="F412" s="420">
        <v>1356.1833333333334</v>
      </c>
      <c r="G412" s="420">
        <v>1349.8666666666668</v>
      </c>
      <c r="H412" s="420">
        <v>1380.8666666666668</v>
      </c>
      <c r="I412" s="420">
        <v>1387.1833333333334</v>
      </c>
      <c r="J412" s="420">
        <v>1396.3666666666668</v>
      </c>
      <c r="K412" s="419">
        <v>1378</v>
      </c>
      <c r="L412" s="419">
        <v>1362.5</v>
      </c>
      <c r="M412" s="419">
        <v>5.82247</v>
      </c>
    </row>
    <row r="413" spans="1:13">
      <c r="A413" s="245">
        <v>403</v>
      </c>
      <c r="B413" s="421" t="s">
        <v>171</v>
      </c>
      <c r="C413" s="419">
        <v>2027.9</v>
      </c>
      <c r="D413" s="420">
        <v>2032.6333333333332</v>
      </c>
      <c r="E413" s="420">
        <v>2017.2666666666664</v>
      </c>
      <c r="F413" s="420">
        <v>2006.6333333333332</v>
      </c>
      <c r="G413" s="420">
        <v>1991.2666666666664</v>
      </c>
      <c r="H413" s="420">
        <v>2043.2666666666664</v>
      </c>
      <c r="I413" s="420">
        <v>2058.6333333333332</v>
      </c>
      <c r="J413" s="420">
        <v>2069.2666666666664</v>
      </c>
      <c r="K413" s="419">
        <v>2048</v>
      </c>
      <c r="L413" s="419">
        <v>2022</v>
      </c>
      <c r="M413" s="419">
        <v>2.6774800000000001</v>
      </c>
    </row>
    <row r="414" spans="1:13">
      <c r="A414" s="245">
        <v>404</v>
      </c>
      <c r="B414" s="421" t="s">
        <v>469</v>
      </c>
      <c r="C414" s="419">
        <v>479.5</v>
      </c>
      <c r="D414" s="420">
        <v>476.95</v>
      </c>
      <c r="E414" s="420">
        <v>470.54999999999995</v>
      </c>
      <c r="F414" s="420">
        <v>461.59999999999997</v>
      </c>
      <c r="G414" s="420">
        <v>455.19999999999993</v>
      </c>
      <c r="H414" s="420">
        <v>485.9</v>
      </c>
      <c r="I414" s="420">
        <v>492.29999999999995</v>
      </c>
      <c r="J414" s="420">
        <v>501.25</v>
      </c>
      <c r="K414" s="419">
        <v>483.35</v>
      </c>
      <c r="L414" s="419">
        <v>468</v>
      </c>
      <c r="M414" s="419">
        <v>4.0399500000000002</v>
      </c>
    </row>
    <row r="415" spans="1:13">
      <c r="A415" s="245">
        <v>405</v>
      </c>
      <c r="B415" s="421" t="s">
        <v>470</v>
      </c>
      <c r="C415" s="419">
        <v>1629.75</v>
      </c>
      <c r="D415" s="420">
        <v>1630.4166666666667</v>
      </c>
      <c r="E415" s="420">
        <v>1618.6833333333334</v>
      </c>
      <c r="F415" s="420">
        <v>1607.6166666666666</v>
      </c>
      <c r="G415" s="420">
        <v>1595.8833333333332</v>
      </c>
      <c r="H415" s="420">
        <v>1641.4833333333336</v>
      </c>
      <c r="I415" s="420">
        <v>1653.2166666666667</v>
      </c>
      <c r="J415" s="420">
        <v>1664.2833333333338</v>
      </c>
      <c r="K415" s="419">
        <v>1642.15</v>
      </c>
      <c r="L415" s="419">
        <v>1619.35</v>
      </c>
      <c r="M415" s="419">
        <v>0.27453</v>
      </c>
    </row>
    <row r="416" spans="1:13">
      <c r="A416" s="245">
        <v>406</v>
      </c>
      <c r="B416" s="421" t="s">
        <v>742</v>
      </c>
      <c r="C416" s="419">
        <v>1728.2</v>
      </c>
      <c r="D416" s="420">
        <v>1737.0833333333333</v>
      </c>
      <c r="E416" s="420">
        <v>1710.2666666666664</v>
      </c>
      <c r="F416" s="420">
        <v>1692.3333333333333</v>
      </c>
      <c r="G416" s="420">
        <v>1665.5166666666664</v>
      </c>
      <c r="H416" s="420">
        <v>1755.0166666666664</v>
      </c>
      <c r="I416" s="420">
        <v>1781.8333333333335</v>
      </c>
      <c r="J416" s="420">
        <v>1799.7666666666664</v>
      </c>
      <c r="K416" s="419">
        <v>1763.9</v>
      </c>
      <c r="L416" s="419">
        <v>1719.15</v>
      </c>
      <c r="M416" s="419">
        <v>1.19882</v>
      </c>
    </row>
    <row r="417" spans="1:13">
      <c r="A417" s="245">
        <v>407</v>
      </c>
      <c r="B417" s="421" t="s">
        <v>471</v>
      </c>
      <c r="C417" s="419">
        <v>745.45</v>
      </c>
      <c r="D417" s="420">
        <v>748.9666666666667</v>
      </c>
      <c r="E417" s="420">
        <v>736.48333333333335</v>
      </c>
      <c r="F417" s="420">
        <v>727.51666666666665</v>
      </c>
      <c r="G417" s="420">
        <v>715.0333333333333</v>
      </c>
      <c r="H417" s="420">
        <v>757.93333333333339</v>
      </c>
      <c r="I417" s="420">
        <v>770.41666666666674</v>
      </c>
      <c r="J417" s="420">
        <v>779.38333333333344</v>
      </c>
      <c r="K417" s="419">
        <v>761.45</v>
      </c>
      <c r="L417" s="419">
        <v>740</v>
      </c>
      <c r="M417" s="419">
        <v>0.79927000000000004</v>
      </c>
    </row>
    <row r="418" spans="1:13">
      <c r="A418" s="245">
        <v>408</v>
      </c>
      <c r="B418" s="421" t="s">
        <v>910</v>
      </c>
      <c r="C418" s="419">
        <v>709.3</v>
      </c>
      <c r="D418" s="420">
        <v>707.41666666666663</v>
      </c>
      <c r="E418" s="420">
        <v>668.83333333333326</v>
      </c>
      <c r="F418" s="420">
        <v>628.36666666666667</v>
      </c>
      <c r="G418" s="420">
        <v>589.7833333333333</v>
      </c>
      <c r="H418" s="420">
        <v>747.88333333333321</v>
      </c>
      <c r="I418" s="420">
        <v>786.46666666666647</v>
      </c>
      <c r="J418" s="420">
        <v>826.93333333333317</v>
      </c>
      <c r="K418" s="419">
        <v>746</v>
      </c>
      <c r="L418" s="419">
        <v>666.95</v>
      </c>
      <c r="M418" s="419">
        <v>6.0955000000000004</v>
      </c>
    </row>
    <row r="419" spans="1:13">
      <c r="A419" s="245">
        <v>409</v>
      </c>
      <c r="B419" s="421" t="s">
        <v>743</v>
      </c>
      <c r="C419" s="419">
        <v>79.05</v>
      </c>
      <c r="D419" s="420">
        <v>79.083333333333329</v>
      </c>
      <c r="E419" s="420">
        <v>77.966666666666654</v>
      </c>
      <c r="F419" s="420">
        <v>76.883333333333326</v>
      </c>
      <c r="G419" s="420">
        <v>75.766666666666652</v>
      </c>
      <c r="H419" s="420">
        <v>80.166666666666657</v>
      </c>
      <c r="I419" s="420">
        <v>81.283333333333331</v>
      </c>
      <c r="J419" s="420">
        <v>82.36666666666666</v>
      </c>
      <c r="K419" s="419">
        <v>80.2</v>
      </c>
      <c r="L419" s="419">
        <v>78</v>
      </c>
      <c r="M419" s="419">
        <v>33.862830000000002</v>
      </c>
    </row>
    <row r="420" spans="1:13">
      <c r="A420" s="245">
        <v>410</v>
      </c>
      <c r="B420" s="421" t="s">
        <v>472</v>
      </c>
      <c r="C420" s="419">
        <v>108.6</v>
      </c>
      <c r="D420" s="420">
        <v>108.48333333333333</v>
      </c>
      <c r="E420" s="420">
        <v>107.31666666666666</v>
      </c>
      <c r="F420" s="420">
        <v>106.03333333333333</v>
      </c>
      <c r="G420" s="420">
        <v>104.86666666666666</v>
      </c>
      <c r="H420" s="420">
        <v>109.76666666666667</v>
      </c>
      <c r="I420" s="420">
        <v>110.93333333333332</v>
      </c>
      <c r="J420" s="420">
        <v>112.21666666666667</v>
      </c>
      <c r="K420" s="419">
        <v>109.65</v>
      </c>
      <c r="L420" s="419">
        <v>107.2</v>
      </c>
      <c r="M420" s="419">
        <v>4.3271199999999999</v>
      </c>
    </row>
    <row r="421" spans="1:13">
      <c r="A421" s="245">
        <v>411</v>
      </c>
      <c r="B421" s="421" t="s">
        <v>169</v>
      </c>
      <c r="C421" s="419">
        <v>432.65</v>
      </c>
      <c r="D421" s="420">
        <v>430.4666666666667</v>
      </c>
      <c r="E421" s="420">
        <v>426.43333333333339</v>
      </c>
      <c r="F421" s="420">
        <v>420.2166666666667</v>
      </c>
      <c r="G421" s="420">
        <v>416.18333333333339</v>
      </c>
      <c r="H421" s="420">
        <v>436.68333333333339</v>
      </c>
      <c r="I421" s="420">
        <v>440.7166666666667</v>
      </c>
      <c r="J421" s="420">
        <v>446.93333333333339</v>
      </c>
      <c r="K421" s="419">
        <v>434.5</v>
      </c>
      <c r="L421" s="419">
        <v>424.25</v>
      </c>
      <c r="M421" s="419">
        <v>164.83761000000001</v>
      </c>
    </row>
    <row r="422" spans="1:13">
      <c r="A422" s="245">
        <v>412</v>
      </c>
      <c r="B422" s="421" t="s">
        <v>168</v>
      </c>
      <c r="C422" s="419">
        <v>125.6</v>
      </c>
      <c r="D422" s="420">
        <v>125.39999999999999</v>
      </c>
      <c r="E422" s="420">
        <v>123.99999999999999</v>
      </c>
      <c r="F422" s="420">
        <v>122.39999999999999</v>
      </c>
      <c r="G422" s="420">
        <v>120.99999999999999</v>
      </c>
      <c r="H422" s="420">
        <v>126.99999999999999</v>
      </c>
      <c r="I422" s="420">
        <v>128.39999999999998</v>
      </c>
      <c r="J422" s="420">
        <v>130</v>
      </c>
      <c r="K422" s="419">
        <v>126.8</v>
      </c>
      <c r="L422" s="419">
        <v>123.8</v>
      </c>
      <c r="M422" s="419">
        <v>413.71708000000001</v>
      </c>
    </row>
    <row r="423" spans="1:13">
      <c r="A423" s="245">
        <v>413</v>
      </c>
      <c r="B423" s="421" t="s">
        <v>745</v>
      </c>
      <c r="C423" s="419">
        <v>283.25</v>
      </c>
      <c r="D423" s="420">
        <v>283.96666666666664</v>
      </c>
      <c r="E423" s="420">
        <v>275.63333333333327</v>
      </c>
      <c r="F423" s="420">
        <v>268.01666666666665</v>
      </c>
      <c r="G423" s="420">
        <v>259.68333333333328</v>
      </c>
      <c r="H423" s="420">
        <v>291.58333333333326</v>
      </c>
      <c r="I423" s="420">
        <v>299.91666666666663</v>
      </c>
      <c r="J423" s="420">
        <v>307.53333333333325</v>
      </c>
      <c r="K423" s="419">
        <v>292.3</v>
      </c>
      <c r="L423" s="419">
        <v>276.35000000000002</v>
      </c>
      <c r="M423" s="419">
        <v>28.663979999999999</v>
      </c>
    </row>
    <row r="424" spans="1:13">
      <c r="A424" s="245">
        <v>414</v>
      </c>
      <c r="B424" s="421" t="s">
        <v>809</v>
      </c>
      <c r="C424" s="419">
        <v>285.14999999999998</v>
      </c>
      <c r="D424" s="420">
        <v>285.71666666666664</v>
      </c>
      <c r="E424" s="420">
        <v>282.43333333333328</v>
      </c>
      <c r="F424" s="420">
        <v>279.71666666666664</v>
      </c>
      <c r="G424" s="420">
        <v>276.43333333333328</v>
      </c>
      <c r="H424" s="420">
        <v>288.43333333333328</v>
      </c>
      <c r="I424" s="420">
        <v>291.7166666666667</v>
      </c>
      <c r="J424" s="420">
        <v>294.43333333333328</v>
      </c>
      <c r="K424" s="419">
        <v>289</v>
      </c>
      <c r="L424" s="419">
        <v>283</v>
      </c>
      <c r="M424" s="419">
        <v>8.2645199999999992</v>
      </c>
    </row>
    <row r="425" spans="1:13">
      <c r="A425" s="245">
        <v>415</v>
      </c>
      <c r="B425" s="421" t="s">
        <v>174</v>
      </c>
      <c r="C425" s="419">
        <v>804.8</v>
      </c>
      <c r="D425" s="420">
        <v>800.13333333333333</v>
      </c>
      <c r="E425" s="420">
        <v>790.76666666666665</v>
      </c>
      <c r="F425" s="420">
        <v>776.73333333333335</v>
      </c>
      <c r="G425" s="420">
        <v>767.36666666666667</v>
      </c>
      <c r="H425" s="420">
        <v>814.16666666666663</v>
      </c>
      <c r="I425" s="420">
        <v>823.53333333333319</v>
      </c>
      <c r="J425" s="420">
        <v>837.56666666666661</v>
      </c>
      <c r="K425" s="419">
        <v>809.5</v>
      </c>
      <c r="L425" s="419">
        <v>786.1</v>
      </c>
      <c r="M425" s="419">
        <v>7.4927200000000003</v>
      </c>
    </row>
    <row r="426" spans="1:13">
      <c r="A426" s="245">
        <v>416</v>
      </c>
      <c r="B426" s="421" t="s">
        <v>473</v>
      </c>
      <c r="C426" s="419">
        <v>758.5</v>
      </c>
      <c r="D426" s="420">
        <v>763.75</v>
      </c>
      <c r="E426" s="420">
        <v>749.75</v>
      </c>
      <c r="F426" s="420">
        <v>741</v>
      </c>
      <c r="G426" s="420">
        <v>727</v>
      </c>
      <c r="H426" s="420">
        <v>772.5</v>
      </c>
      <c r="I426" s="420">
        <v>786.5</v>
      </c>
      <c r="J426" s="420">
        <v>795.25</v>
      </c>
      <c r="K426" s="419">
        <v>777.75</v>
      </c>
      <c r="L426" s="419">
        <v>755</v>
      </c>
      <c r="M426" s="419">
        <v>4.28064</v>
      </c>
    </row>
    <row r="427" spans="1:13">
      <c r="A427" s="245">
        <v>417</v>
      </c>
      <c r="B427" s="421" t="s">
        <v>771</v>
      </c>
      <c r="C427" s="419">
        <v>395.1</v>
      </c>
      <c r="D427" s="420">
        <v>395.40000000000003</v>
      </c>
      <c r="E427" s="420">
        <v>388.80000000000007</v>
      </c>
      <c r="F427" s="420">
        <v>382.50000000000006</v>
      </c>
      <c r="G427" s="420">
        <v>375.90000000000009</v>
      </c>
      <c r="H427" s="420">
        <v>401.70000000000005</v>
      </c>
      <c r="I427" s="420">
        <v>408.30000000000007</v>
      </c>
      <c r="J427" s="420">
        <v>414.6</v>
      </c>
      <c r="K427" s="419">
        <v>402</v>
      </c>
      <c r="L427" s="419">
        <v>389.1</v>
      </c>
      <c r="M427" s="419">
        <v>8.5332500000000007</v>
      </c>
    </row>
    <row r="428" spans="1:13">
      <c r="A428" s="245">
        <v>418</v>
      </c>
      <c r="B428" s="421" t="s">
        <v>474</v>
      </c>
      <c r="C428" s="419">
        <v>236.45</v>
      </c>
      <c r="D428" s="420">
        <v>237.19999999999996</v>
      </c>
      <c r="E428" s="420">
        <v>232.94999999999993</v>
      </c>
      <c r="F428" s="420">
        <v>229.44999999999996</v>
      </c>
      <c r="G428" s="420">
        <v>225.19999999999993</v>
      </c>
      <c r="H428" s="420">
        <v>240.69999999999993</v>
      </c>
      <c r="I428" s="420">
        <v>244.95</v>
      </c>
      <c r="J428" s="420">
        <v>248.44999999999993</v>
      </c>
      <c r="K428" s="419">
        <v>241.45</v>
      </c>
      <c r="L428" s="419">
        <v>233.7</v>
      </c>
      <c r="M428" s="419">
        <v>7.8407299999999998</v>
      </c>
    </row>
    <row r="429" spans="1:13">
      <c r="A429" s="245">
        <v>419</v>
      </c>
      <c r="B429" s="421" t="s">
        <v>175</v>
      </c>
      <c r="C429" s="419">
        <v>680.2</v>
      </c>
      <c r="D429" s="420">
        <v>681.25</v>
      </c>
      <c r="E429" s="420">
        <v>677.55</v>
      </c>
      <c r="F429" s="420">
        <v>674.9</v>
      </c>
      <c r="G429" s="420">
        <v>671.19999999999993</v>
      </c>
      <c r="H429" s="420">
        <v>683.9</v>
      </c>
      <c r="I429" s="420">
        <v>687.6</v>
      </c>
      <c r="J429" s="420">
        <v>690.25</v>
      </c>
      <c r="K429" s="419">
        <v>684.95</v>
      </c>
      <c r="L429" s="419">
        <v>678.6</v>
      </c>
      <c r="M429" s="419">
        <v>16.00769</v>
      </c>
    </row>
    <row r="430" spans="1:13">
      <c r="A430" s="245">
        <v>420</v>
      </c>
      <c r="B430" s="421" t="s">
        <v>176</v>
      </c>
      <c r="C430" s="419">
        <v>525.95000000000005</v>
      </c>
      <c r="D430" s="420">
        <v>528.44999999999993</v>
      </c>
      <c r="E430" s="420">
        <v>522.49999999999989</v>
      </c>
      <c r="F430" s="420">
        <v>519.04999999999995</v>
      </c>
      <c r="G430" s="420">
        <v>513.09999999999991</v>
      </c>
      <c r="H430" s="420">
        <v>531.89999999999986</v>
      </c>
      <c r="I430" s="420">
        <v>537.84999999999991</v>
      </c>
      <c r="J430" s="420">
        <v>541.29999999999984</v>
      </c>
      <c r="K430" s="419">
        <v>534.4</v>
      </c>
      <c r="L430" s="419">
        <v>525</v>
      </c>
      <c r="M430" s="419">
        <v>11.72866</v>
      </c>
    </row>
    <row r="431" spans="1:13">
      <c r="A431" s="245">
        <v>421</v>
      </c>
      <c r="B431" s="421" t="s">
        <v>911</v>
      </c>
      <c r="C431" s="419">
        <v>3431.15</v>
      </c>
      <c r="D431" s="420">
        <v>3442.3666666666663</v>
      </c>
      <c r="E431" s="420">
        <v>3394.7333333333327</v>
      </c>
      <c r="F431" s="420">
        <v>3358.3166666666662</v>
      </c>
      <c r="G431" s="420">
        <v>3310.6833333333325</v>
      </c>
      <c r="H431" s="420">
        <v>3478.7833333333328</v>
      </c>
      <c r="I431" s="420">
        <v>3526.416666666667</v>
      </c>
      <c r="J431" s="420">
        <v>3562.833333333333</v>
      </c>
      <c r="K431" s="419">
        <v>3490</v>
      </c>
      <c r="L431" s="419">
        <v>3405.95</v>
      </c>
      <c r="M431" s="419">
        <v>2.572E-2</v>
      </c>
    </row>
    <row r="432" spans="1:13">
      <c r="A432" s="245">
        <v>422</v>
      </c>
      <c r="B432" s="421" t="s">
        <v>475</v>
      </c>
      <c r="C432" s="419">
        <v>2636.75</v>
      </c>
      <c r="D432" s="420">
        <v>2646.05</v>
      </c>
      <c r="E432" s="420">
        <v>2620.7500000000005</v>
      </c>
      <c r="F432" s="420">
        <v>2604.7500000000005</v>
      </c>
      <c r="G432" s="420">
        <v>2579.4500000000007</v>
      </c>
      <c r="H432" s="420">
        <v>2662.05</v>
      </c>
      <c r="I432" s="420">
        <v>2687.3499999999995</v>
      </c>
      <c r="J432" s="420">
        <v>2703.35</v>
      </c>
      <c r="K432" s="419">
        <v>2671.35</v>
      </c>
      <c r="L432" s="419">
        <v>2630.05</v>
      </c>
      <c r="M432" s="419">
        <v>6.6269999999999996E-2</v>
      </c>
    </row>
    <row r="433" spans="1:13">
      <c r="A433" s="245">
        <v>423</v>
      </c>
      <c r="B433" s="421" t="s">
        <v>476</v>
      </c>
      <c r="C433" s="419">
        <v>817.6</v>
      </c>
      <c r="D433" s="420">
        <v>822.19999999999993</v>
      </c>
      <c r="E433" s="420">
        <v>805.39999999999986</v>
      </c>
      <c r="F433" s="420">
        <v>793.19999999999993</v>
      </c>
      <c r="G433" s="420">
        <v>776.39999999999986</v>
      </c>
      <c r="H433" s="420">
        <v>834.39999999999986</v>
      </c>
      <c r="I433" s="420">
        <v>851.19999999999982</v>
      </c>
      <c r="J433" s="420">
        <v>863.39999999999986</v>
      </c>
      <c r="K433" s="419">
        <v>839</v>
      </c>
      <c r="L433" s="419">
        <v>810</v>
      </c>
      <c r="M433" s="419">
        <v>0.57542000000000004</v>
      </c>
    </row>
    <row r="434" spans="1:13">
      <c r="A434" s="245">
        <v>424</v>
      </c>
      <c r="B434" s="421" t="s">
        <v>477</v>
      </c>
      <c r="C434" s="419">
        <v>301.14999999999998</v>
      </c>
      <c r="D434" s="420">
        <v>301.96666666666664</v>
      </c>
      <c r="E434" s="420">
        <v>298.0333333333333</v>
      </c>
      <c r="F434" s="420">
        <v>294.91666666666669</v>
      </c>
      <c r="G434" s="420">
        <v>290.98333333333335</v>
      </c>
      <c r="H434" s="420">
        <v>305.08333333333326</v>
      </c>
      <c r="I434" s="420">
        <v>309.01666666666654</v>
      </c>
      <c r="J434" s="420">
        <v>312.13333333333321</v>
      </c>
      <c r="K434" s="419">
        <v>305.89999999999998</v>
      </c>
      <c r="L434" s="419">
        <v>298.85000000000002</v>
      </c>
      <c r="M434" s="419">
        <v>3.3944999999999999</v>
      </c>
    </row>
    <row r="435" spans="1:13">
      <c r="A435" s="245">
        <v>425</v>
      </c>
      <c r="B435" s="421" t="s">
        <v>478</v>
      </c>
      <c r="C435" s="419">
        <v>283.64999999999998</v>
      </c>
      <c r="D435" s="420">
        <v>283.23333333333335</v>
      </c>
      <c r="E435" s="420">
        <v>279.91666666666669</v>
      </c>
      <c r="F435" s="420">
        <v>276.18333333333334</v>
      </c>
      <c r="G435" s="420">
        <v>272.86666666666667</v>
      </c>
      <c r="H435" s="420">
        <v>286.9666666666667</v>
      </c>
      <c r="I435" s="420">
        <v>290.2833333333333</v>
      </c>
      <c r="J435" s="420">
        <v>294.01666666666671</v>
      </c>
      <c r="K435" s="419">
        <v>286.55</v>
      </c>
      <c r="L435" s="419">
        <v>279.5</v>
      </c>
      <c r="M435" s="419">
        <v>1.4915799999999999</v>
      </c>
    </row>
    <row r="436" spans="1:13">
      <c r="A436" s="245">
        <v>426</v>
      </c>
      <c r="B436" s="421" t="s">
        <v>479</v>
      </c>
      <c r="C436" s="419">
        <v>2178.5500000000002</v>
      </c>
      <c r="D436" s="420">
        <v>2188.2000000000003</v>
      </c>
      <c r="E436" s="420">
        <v>2157.4000000000005</v>
      </c>
      <c r="F436" s="420">
        <v>2136.2500000000005</v>
      </c>
      <c r="G436" s="420">
        <v>2105.4500000000007</v>
      </c>
      <c r="H436" s="420">
        <v>2209.3500000000004</v>
      </c>
      <c r="I436" s="420">
        <v>2240.1500000000005</v>
      </c>
      <c r="J436" s="420">
        <v>2261.3000000000002</v>
      </c>
      <c r="K436" s="419">
        <v>2219</v>
      </c>
      <c r="L436" s="419">
        <v>2167.0500000000002</v>
      </c>
      <c r="M436" s="419">
        <v>0.52895000000000003</v>
      </c>
    </row>
    <row r="437" spans="1:13">
      <c r="A437" s="245">
        <v>427</v>
      </c>
      <c r="B437" s="421" t="s">
        <v>744</v>
      </c>
      <c r="C437" s="419">
        <v>710.65</v>
      </c>
      <c r="D437" s="420">
        <v>708.6</v>
      </c>
      <c r="E437" s="420">
        <v>692.2</v>
      </c>
      <c r="F437" s="420">
        <v>673.75</v>
      </c>
      <c r="G437" s="420">
        <v>657.35</v>
      </c>
      <c r="H437" s="420">
        <v>727.05000000000007</v>
      </c>
      <c r="I437" s="420">
        <v>743.44999999999993</v>
      </c>
      <c r="J437" s="420">
        <v>761.90000000000009</v>
      </c>
      <c r="K437" s="419">
        <v>725</v>
      </c>
      <c r="L437" s="419">
        <v>690.15</v>
      </c>
      <c r="M437" s="419">
        <v>1.3311200000000001</v>
      </c>
    </row>
    <row r="438" spans="1:13">
      <c r="A438" s="245">
        <v>428</v>
      </c>
      <c r="B438" s="421" t="s">
        <v>791</v>
      </c>
      <c r="C438" s="419">
        <v>484.45</v>
      </c>
      <c r="D438" s="420">
        <v>487.11666666666662</v>
      </c>
      <c r="E438" s="420">
        <v>479.58333333333326</v>
      </c>
      <c r="F438" s="420">
        <v>474.71666666666664</v>
      </c>
      <c r="G438" s="420">
        <v>467.18333333333328</v>
      </c>
      <c r="H438" s="420">
        <v>491.98333333333323</v>
      </c>
      <c r="I438" s="420">
        <v>499.51666666666665</v>
      </c>
      <c r="J438" s="420">
        <v>504.38333333333321</v>
      </c>
      <c r="K438" s="419">
        <v>494.65</v>
      </c>
      <c r="L438" s="419">
        <v>482.25</v>
      </c>
      <c r="M438" s="419">
        <v>3.3682500000000002</v>
      </c>
    </row>
    <row r="439" spans="1:13">
      <c r="A439" s="245">
        <v>429</v>
      </c>
      <c r="B439" s="421" t="s">
        <v>480</v>
      </c>
      <c r="C439" s="419">
        <v>9.1999999999999993</v>
      </c>
      <c r="D439" s="420">
        <v>9.1999999999999993</v>
      </c>
      <c r="E439" s="420">
        <v>9.1999999999999993</v>
      </c>
      <c r="F439" s="420">
        <v>9.1999999999999993</v>
      </c>
      <c r="G439" s="420">
        <v>9.1999999999999993</v>
      </c>
      <c r="H439" s="420">
        <v>9.1999999999999993</v>
      </c>
      <c r="I439" s="420">
        <v>9.1999999999999993</v>
      </c>
      <c r="J439" s="420">
        <v>9.1999999999999993</v>
      </c>
      <c r="K439" s="419">
        <v>9.1999999999999993</v>
      </c>
      <c r="L439" s="419">
        <v>9.1999999999999993</v>
      </c>
      <c r="M439" s="419">
        <v>39.315429999999999</v>
      </c>
    </row>
    <row r="440" spans="1:13">
      <c r="A440" s="245">
        <v>430</v>
      </c>
      <c r="B440" s="421" t="s">
        <v>481</v>
      </c>
      <c r="C440" s="419">
        <v>142.65</v>
      </c>
      <c r="D440" s="420">
        <v>142.43333333333331</v>
      </c>
      <c r="E440" s="420">
        <v>140.86666666666662</v>
      </c>
      <c r="F440" s="420">
        <v>139.08333333333331</v>
      </c>
      <c r="G440" s="420">
        <v>137.51666666666662</v>
      </c>
      <c r="H440" s="420">
        <v>144.21666666666661</v>
      </c>
      <c r="I440" s="420">
        <v>145.78333333333327</v>
      </c>
      <c r="J440" s="420">
        <v>147.56666666666661</v>
      </c>
      <c r="K440" s="419">
        <v>144</v>
      </c>
      <c r="L440" s="419">
        <v>140.65</v>
      </c>
      <c r="M440" s="419">
        <v>1.37734</v>
      </c>
    </row>
    <row r="441" spans="1:13">
      <c r="A441" s="245">
        <v>431</v>
      </c>
      <c r="B441" s="421" t="s">
        <v>482</v>
      </c>
      <c r="C441" s="419">
        <v>1035</v>
      </c>
      <c r="D441" s="420">
        <v>1036</v>
      </c>
      <c r="E441" s="420">
        <v>1018</v>
      </c>
      <c r="F441" s="420">
        <v>1001</v>
      </c>
      <c r="G441" s="420">
        <v>983</v>
      </c>
      <c r="H441" s="420">
        <v>1053</v>
      </c>
      <c r="I441" s="420">
        <v>1071</v>
      </c>
      <c r="J441" s="420">
        <v>1088</v>
      </c>
      <c r="K441" s="419">
        <v>1054</v>
      </c>
      <c r="L441" s="419">
        <v>1019</v>
      </c>
      <c r="M441" s="419">
        <v>1.2115400000000001</v>
      </c>
    </row>
    <row r="442" spans="1:13">
      <c r="A442" s="245">
        <v>432</v>
      </c>
      <c r="B442" s="421" t="s">
        <v>275</v>
      </c>
      <c r="C442" s="419">
        <v>587.45000000000005</v>
      </c>
      <c r="D442" s="420">
        <v>588.91666666666663</v>
      </c>
      <c r="E442" s="420">
        <v>583.93333333333328</v>
      </c>
      <c r="F442" s="420">
        <v>580.41666666666663</v>
      </c>
      <c r="G442" s="420">
        <v>575.43333333333328</v>
      </c>
      <c r="H442" s="420">
        <v>592.43333333333328</v>
      </c>
      <c r="I442" s="420">
        <v>597.41666666666663</v>
      </c>
      <c r="J442" s="420">
        <v>600.93333333333328</v>
      </c>
      <c r="K442" s="419">
        <v>593.9</v>
      </c>
      <c r="L442" s="419">
        <v>585.4</v>
      </c>
      <c r="M442" s="419">
        <v>1.8413600000000001</v>
      </c>
    </row>
    <row r="443" spans="1:13">
      <c r="A443" s="245">
        <v>433</v>
      </c>
      <c r="B443" s="421" t="s">
        <v>483</v>
      </c>
      <c r="C443" s="419">
        <v>1518.75</v>
      </c>
      <c r="D443" s="420">
        <v>1503.4666666666665</v>
      </c>
      <c r="E443" s="420">
        <v>1447.9333333333329</v>
      </c>
      <c r="F443" s="420">
        <v>1377.1166666666666</v>
      </c>
      <c r="G443" s="420">
        <v>1321.583333333333</v>
      </c>
      <c r="H443" s="420">
        <v>1574.2833333333328</v>
      </c>
      <c r="I443" s="420">
        <v>1629.8166666666662</v>
      </c>
      <c r="J443" s="420">
        <v>1700.6333333333328</v>
      </c>
      <c r="K443" s="419">
        <v>1559</v>
      </c>
      <c r="L443" s="419">
        <v>1432.65</v>
      </c>
      <c r="M443" s="419">
        <v>2.3729900000000002</v>
      </c>
    </row>
    <row r="444" spans="1:13">
      <c r="A444" s="245">
        <v>434</v>
      </c>
      <c r="B444" s="421" t="s">
        <v>484</v>
      </c>
      <c r="C444" s="419">
        <v>584.54999999999995</v>
      </c>
      <c r="D444" s="420">
        <v>583.88333333333333</v>
      </c>
      <c r="E444" s="420">
        <v>579.31666666666661</v>
      </c>
      <c r="F444" s="420">
        <v>574.08333333333326</v>
      </c>
      <c r="G444" s="420">
        <v>569.51666666666654</v>
      </c>
      <c r="H444" s="420">
        <v>589.11666666666667</v>
      </c>
      <c r="I444" s="420">
        <v>593.68333333333351</v>
      </c>
      <c r="J444" s="420">
        <v>598.91666666666674</v>
      </c>
      <c r="K444" s="419">
        <v>588.45000000000005</v>
      </c>
      <c r="L444" s="419">
        <v>578.65</v>
      </c>
      <c r="M444" s="419">
        <v>0.34438999999999997</v>
      </c>
    </row>
    <row r="445" spans="1:13">
      <c r="A445" s="245">
        <v>435</v>
      </c>
      <c r="B445" s="421" t="s">
        <v>485</v>
      </c>
      <c r="C445" s="419">
        <v>9416.2999999999993</v>
      </c>
      <c r="D445" s="420">
        <v>9443.4833333333318</v>
      </c>
      <c r="E445" s="420">
        <v>9297.8166666666639</v>
      </c>
      <c r="F445" s="420">
        <v>9179.3333333333321</v>
      </c>
      <c r="G445" s="420">
        <v>9033.6666666666642</v>
      </c>
      <c r="H445" s="420">
        <v>9561.9666666666635</v>
      </c>
      <c r="I445" s="420">
        <v>9707.6333333333314</v>
      </c>
      <c r="J445" s="420">
        <v>9826.1166666666631</v>
      </c>
      <c r="K445" s="419">
        <v>9589.15</v>
      </c>
      <c r="L445" s="419">
        <v>9325</v>
      </c>
      <c r="M445" s="419">
        <v>7.6429999999999998E-2</v>
      </c>
    </row>
    <row r="446" spans="1:13">
      <c r="A446" s="245">
        <v>436</v>
      </c>
      <c r="B446" s="421" t="s">
        <v>486</v>
      </c>
      <c r="C446" s="419">
        <v>42.5</v>
      </c>
      <c r="D446" s="420">
        <v>42.833333333333336</v>
      </c>
      <c r="E446" s="420">
        <v>42.016666666666673</v>
      </c>
      <c r="F446" s="420">
        <v>41.533333333333339</v>
      </c>
      <c r="G446" s="420">
        <v>40.716666666666676</v>
      </c>
      <c r="H446" s="420">
        <v>43.31666666666667</v>
      </c>
      <c r="I446" s="420">
        <v>44.133333333333333</v>
      </c>
      <c r="J446" s="420">
        <v>44.616666666666667</v>
      </c>
      <c r="K446" s="419">
        <v>43.65</v>
      </c>
      <c r="L446" s="419">
        <v>42.35</v>
      </c>
      <c r="M446" s="419">
        <v>82.285139999999998</v>
      </c>
    </row>
    <row r="447" spans="1:13">
      <c r="A447" s="245">
        <v>437</v>
      </c>
      <c r="B447" s="421" t="s">
        <v>188</v>
      </c>
      <c r="C447" s="419">
        <v>611.35</v>
      </c>
      <c r="D447" s="420">
        <v>612.7833333333333</v>
      </c>
      <c r="E447" s="420">
        <v>607.66666666666663</v>
      </c>
      <c r="F447" s="420">
        <v>603.98333333333335</v>
      </c>
      <c r="G447" s="420">
        <v>598.86666666666667</v>
      </c>
      <c r="H447" s="420">
        <v>616.46666666666658</v>
      </c>
      <c r="I447" s="420">
        <v>621.58333333333337</v>
      </c>
      <c r="J447" s="420">
        <v>625.26666666666654</v>
      </c>
      <c r="K447" s="419">
        <v>617.9</v>
      </c>
      <c r="L447" s="419">
        <v>609.1</v>
      </c>
      <c r="M447" s="419">
        <v>17.115919999999999</v>
      </c>
    </row>
    <row r="448" spans="1:13">
      <c r="A448" s="245">
        <v>438</v>
      </c>
      <c r="B448" s="421" t="s">
        <v>912</v>
      </c>
      <c r="C448" s="419">
        <v>884.95</v>
      </c>
      <c r="D448" s="420">
        <v>873.30000000000007</v>
      </c>
      <c r="E448" s="420">
        <v>861.65000000000009</v>
      </c>
      <c r="F448" s="420">
        <v>838.35</v>
      </c>
      <c r="G448" s="420">
        <v>826.7</v>
      </c>
      <c r="H448" s="420">
        <v>896.60000000000014</v>
      </c>
      <c r="I448" s="420">
        <v>908.25</v>
      </c>
      <c r="J448" s="420">
        <v>931.55000000000018</v>
      </c>
      <c r="K448" s="419">
        <v>884.95</v>
      </c>
      <c r="L448" s="419">
        <v>850</v>
      </c>
      <c r="M448" s="419">
        <v>1.75545</v>
      </c>
    </row>
    <row r="449" spans="1:13">
      <c r="A449" s="245">
        <v>439</v>
      </c>
      <c r="B449" s="421" t="s">
        <v>746</v>
      </c>
      <c r="C449" s="419">
        <v>18787.599999999999</v>
      </c>
      <c r="D449" s="420">
        <v>18404.783333333333</v>
      </c>
      <c r="E449" s="420">
        <v>17809.566666666666</v>
      </c>
      <c r="F449" s="420">
        <v>16831.533333333333</v>
      </c>
      <c r="G449" s="420">
        <v>16236.316666666666</v>
      </c>
      <c r="H449" s="420">
        <v>19382.816666666666</v>
      </c>
      <c r="I449" s="420">
        <v>19978.033333333333</v>
      </c>
      <c r="J449" s="420">
        <v>20956.066666666666</v>
      </c>
      <c r="K449" s="419">
        <v>19000</v>
      </c>
      <c r="L449" s="419">
        <v>17426.75</v>
      </c>
      <c r="M449" s="419">
        <v>8.0379999999999993E-2</v>
      </c>
    </row>
    <row r="450" spans="1:13">
      <c r="A450" s="245">
        <v>440</v>
      </c>
      <c r="B450" s="421" t="s">
        <v>177</v>
      </c>
      <c r="C450" s="419">
        <v>773.45</v>
      </c>
      <c r="D450" s="420">
        <v>771.94999999999993</v>
      </c>
      <c r="E450" s="420">
        <v>762.89999999999986</v>
      </c>
      <c r="F450" s="420">
        <v>752.34999999999991</v>
      </c>
      <c r="G450" s="420">
        <v>743.29999999999984</v>
      </c>
      <c r="H450" s="420">
        <v>782.49999999999989</v>
      </c>
      <c r="I450" s="420">
        <v>791.54999999999984</v>
      </c>
      <c r="J450" s="420">
        <v>802.09999999999991</v>
      </c>
      <c r="K450" s="419">
        <v>781</v>
      </c>
      <c r="L450" s="419">
        <v>761.4</v>
      </c>
      <c r="M450" s="419">
        <v>55.985129999999998</v>
      </c>
    </row>
    <row r="451" spans="1:13">
      <c r="A451" s="245">
        <v>441</v>
      </c>
      <c r="B451" s="421" t="s">
        <v>747</v>
      </c>
      <c r="C451" s="419">
        <v>192.45</v>
      </c>
      <c r="D451" s="420">
        <v>192.88333333333333</v>
      </c>
      <c r="E451" s="420">
        <v>187.41666666666666</v>
      </c>
      <c r="F451" s="420">
        <v>182.38333333333333</v>
      </c>
      <c r="G451" s="420">
        <v>176.91666666666666</v>
      </c>
      <c r="H451" s="420">
        <v>197.91666666666666</v>
      </c>
      <c r="I451" s="420">
        <v>203.38333333333335</v>
      </c>
      <c r="J451" s="420">
        <v>208.41666666666666</v>
      </c>
      <c r="K451" s="419">
        <v>198.35</v>
      </c>
      <c r="L451" s="419">
        <v>187.85</v>
      </c>
      <c r="M451" s="419">
        <v>113.86496</v>
      </c>
    </row>
    <row r="452" spans="1:13">
      <c r="A452" s="245">
        <v>442</v>
      </c>
      <c r="B452" s="421" t="s">
        <v>748</v>
      </c>
      <c r="C452" s="419">
        <v>1361.2</v>
      </c>
      <c r="D452" s="420">
        <v>1356.3333333333333</v>
      </c>
      <c r="E452" s="420">
        <v>1324.6666666666665</v>
      </c>
      <c r="F452" s="420">
        <v>1288.1333333333332</v>
      </c>
      <c r="G452" s="420">
        <v>1256.4666666666665</v>
      </c>
      <c r="H452" s="420">
        <v>1392.8666666666666</v>
      </c>
      <c r="I452" s="420">
        <v>1424.5333333333331</v>
      </c>
      <c r="J452" s="420">
        <v>1461.0666666666666</v>
      </c>
      <c r="K452" s="419">
        <v>1388</v>
      </c>
      <c r="L452" s="419">
        <v>1319.8</v>
      </c>
      <c r="M452" s="419">
        <v>7.3351899999999999</v>
      </c>
    </row>
    <row r="453" spans="1:13">
      <c r="A453" s="245">
        <v>443</v>
      </c>
      <c r="B453" s="421" t="s">
        <v>183</v>
      </c>
      <c r="C453" s="419">
        <v>3321</v>
      </c>
      <c r="D453" s="420">
        <v>3332.3333333333335</v>
      </c>
      <c r="E453" s="420">
        <v>3290.666666666667</v>
      </c>
      <c r="F453" s="420">
        <v>3260.3333333333335</v>
      </c>
      <c r="G453" s="420">
        <v>3218.666666666667</v>
      </c>
      <c r="H453" s="420">
        <v>3362.666666666667</v>
      </c>
      <c r="I453" s="420">
        <v>3404.3333333333339</v>
      </c>
      <c r="J453" s="420">
        <v>3434.666666666667</v>
      </c>
      <c r="K453" s="419">
        <v>3374</v>
      </c>
      <c r="L453" s="419">
        <v>3302</v>
      </c>
      <c r="M453" s="419">
        <v>19.728580000000001</v>
      </c>
    </row>
    <row r="454" spans="1:13">
      <c r="A454" s="245">
        <v>444</v>
      </c>
      <c r="B454" s="421" t="s">
        <v>782</v>
      </c>
      <c r="C454" s="419">
        <v>766.3</v>
      </c>
      <c r="D454" s="420">
        <v>767.6</v>
      </c>
      <c r="E454" s="420">
        <v>763.7</v>
      </c>
      <c r="F454" s="420">
        <v>761.1</v>
      </c>
      <c r="G454" s="420">
        <v>757.2</v>
      </c>
      <c r="H454" s="420">
        <v>770.2</v>
      </c>
      <c r="I454" s="420">
        <v>774.09999999999991</v>
      </c>
      <c r="J454" s="420">
        <v>776.7</v>
      </c>
      <c r="K454" s="419">
        <v>771.5</v>
      </c>
      <c r="L454" s="419">
        <v>765</v>
      </c>
      <c r="M454" s="419">
        <v>10.20895</v>
      </c>
    </row>
    <row r="455" spans="1:13">
      <c r="A455" s="245">
        <v>445</v>
      </c>
      <c r="B455" s="421" t="s">
        <v>178</v>
      </c>
      <c r="C455" s="419">
        <v>4379.05</v>
      </c>
      <c r="D455" s="420">
        <v>4396.9333333333334</v>
      </c>
      <c r="E455" s="420">
        <v>4328.416666666667</v>
      </c>
      <c r="F455" s="420">
        <v>4277.7833333333338</v>
      </c>
      <c r="G455" s="420">
        <v>4209.2666666666673</v>
      </c>
      <c r="H455" s="420">
        <v>4447.5666666666666</v>
      </c>
      <c r="I455" s="420">
        <v>4516.083333333333</v>
      </c>
      <c r="J455" s="420">
        <v>4566.7166666666662</v>
      </c>
      <c r="K455" s="419">
        <v>4465.45</v>
      </c>
      <c r="L455" s="419">
        <v>4346.3</v>
      </c>
      <c r="M455" s="419">
        <v>2.3046000000000002</v>
      </c>
    </row>
    <row r="456" spans="1:13">
      <c r="A456" s="245">
        <v>446</v>
      </c>
      <c r="B456" s="421" t="s">
        <v>487</v>
      </c>
      <c r="C456" s="419">
        <v>1147.1500000000001</v>
      </c>
      <c r="D456" s="420">
        <v>1154.05</v>
      </c>
      <c r="E456" s="420">
        <v>1135.0999999999999</v>
      </c>
      <c r="F456" s="420">
        <v>1123.05</v>
      </c>
      <c r="G456" s="420">
        <v>1104.0999999999999</v>
      </c>
      <c r="H456" s="420">
        <v>1166.0999999999999</v>
      </c>
      <c r="I456" s="420">
        <v>1185.0500000000002</v>
      </c>
      <c r="J456" s="420">
        <v>1197.0999999999999</v>
      </c>
      <c r="K456" s="419">
        <v>1173</v>
      </c>
      <c r="L456" s="419">
        <v>1142</v>
      </c>
      <c r="M456" s="419">
        <v>0.52659999999999996</v>
      </c>
    </row>
    <row r="457" spans="1:13">
      <c r="A457" s="245">
        <v>447</v>
      </c>
      <c r="B457" s="421" t="s">
        <v>180</v>
      </c>
      <c r="C457" s="419">
        <v>156.25</v>
      </c>
      <c r="D457" s="420">
        <v>156.98333333333332</v>
      </c>
      <c r="E457" s="420">
        <v>154.81666666666663</v>
      </c>
      <c r="F457" s="420">
        <v>153.38333333333333</v>
      </c>
      <c r="G457" s="420">
        <v>151.21666666666664</v>
      </c>
      <c r="H457" s="420">
        <v>158.41666666666663</v>
      </c>
      <c r="I457" s="420">
        <v>160.58333333333331</v>
      </c>
      <c r="J457" s="420">
        <v>162.01666666666662</v>
      </c>
      <c r="K457" s="419">
        <v>159.15</v>
      </c>
      <c r="L457" s="419">
        <v>155.55000000000001</v>
      </c>
      <c r="M457" s="419">
        <v>18.15936</v>
      </c>
    </row>
    <row r="458" spans="1:13">
      <c r="A458" s="245">
        <v>448</v>
      </c>
      <c r="B458" s="421" t="s">
        <v>179</v>
      </c>
      <c r="C458" s="419">
        <v>346.1</v>
      </c>
      <c r="D458" s="420">
        <v>346.73333333333335</v>
      </c>
      <c r="E458" s="420">
        <v>343.36666666666667</v>
      </c>
      <c r="F458" s="420">
        <v>340.63333333333333</v>
      </c>
      <c r="G458" s="420">
        <v>337.26666666666665</v>
      </c>
      <c r="H458" s="420">
        <v>349.4666666666667</v>
      </c>
      <c r="I458" s="420">
        <v>352.83333333333337</v>
      </c>
      <c r="J458" s="420">
        <v>355.56666666666672</v>
      </c>
      <c r="K458" s="419">
        <v>350.1</v>
      </c>
      <c r="L458" s="419">
        <v>344</v>
      </c>
      <c r="M458" s="419">
        <v>183.99524</v>
      </c>
    </row>
    <row r="459" spans="1:13">
      <c r="A459" s="245">
        <v>449</v>
      </c>
      <c r="B459" s="421" t="s">
        <v>181</v>
      </c>
      <c r="C459" s="419">
        <v>125.9</v>
      </c>
      <c r="D459" s="420">
        <v>124.85000000000001</v>
      </c>
      <c r="E459" s="420">
        <v>122.80000000000001</v>
      </c>
      <c r="F459" s="420">
        <v>119.7</v>
      </c>
      <c r="G459" s="420">
        <v>117.65</v>
      </c>
      <c r="H459" s="420">
        <v>127.95000000000002</v>
      </c>
      <c r="I459" s="420">
        <v>130</v>
      </c>
      <c r="J459" s="420">
        <v>133.10000000000002</v>
      </c>
      <c r="K459" s="419">
        <v>126.9</v>
      </c>
      <c r="L459" s="419">
        <v>121.75</v>
      </c>
      <c r="M459" s="419">
        <v>616.06668999999999</v>
      </c>
    </row>
    <row r="460" spans="1:13">
      <c r="A460" s="245">
        <v>450</v>
      </c>
      <c r="B460" s="421" t="s">
        <v>182</v>
      </c>
      <c r="C460" s="419">
        <v>1156.8499999999999</v>
      </c>
      <c r="D460" s="420">
        <v>1151.55</v>
      </c>
      <c r="E460" s="420">
        <v>1141.3</v>
      </c>
      <c r="F460" s="420">
        <v>1125.75</v>
      </c>
      <c r="G460" s="420">
        <v>1115.5</v>
      </c>
      <c r="H460" s="420">
        <v>1167.0999999999999</v>
      </c>
      <c r="I460" s="420">
        <v>1177.3499999999999</v>
      </c>
      <c r="J460" s="420">
        <v>1192.8999999999999</v>
      </c>
      <c r="K460" s="419">
        <v>1161.8</v>
      </c>
      <c r="L460" s="419">
        <v>1136</v>
      </c>
      <c r="M460" s="419">
        <v>76.799000000000007</v>
      </c>
    </row>
    <row r="461" spans="1:13">
      <c r="A461" s="245">
        <v>451</v>
      </c>
      <c r="B461" s="421" t="s">
        <v>488</v>
      </c>
      <c r="C461" s="419">
        <v>3590.15</v>
      </c>
      <c r="D461" s="420">
        <v>3599.6166666666668</v>
      </c>
      <c r="E461" s="420">
        <v>3550.5333333333338</v>
      </c>
      <c r="F461" s="420">
        <v>3510.916666666667</v>
      </c>
      <c r="G461" s="420">
        <v>3461.8333333333339</v>
      </c>
      <c r="H461" s="420">
        <v>3639.2333333333336</v>
      </c>
      <c r="I461" s="420">
        <v>3688.3166666666666</v>
      </c>
      <c r="J461" s="420">
        <v>3727.9333333333334</v>
      </c>
      <c r="K461" s="419">
        <v>3648.7</v>
      </c>
      <c r="L461" s="419">
        <v>3560</v>
      </c>
      <c r="M461" s="419">
        <v>0.31940000000000002</v>
      </c>
    </row>
    <row r="462" spans="1:13">
      <c r="A462" s="245">
        <v>452</v>
      </c>
      <c r="B462" s="421" t="s">
        <v>184</v>
      </c>
      <c r="C462" s="419">
        <v>1074.6500000000001</v>
      </c>
      <c r="D462" s="420">
        <v>1080.2666666666667</v>
      </c>
      <c r="E462" s="420">
        <v>1065.5833333333333</v>
      </c>
      <c r="F462" s="420">
        <v>1056.5166666666667</v>
      </c>
      <c r="G462" s="420">
        <v>1041.8333333333333</v>
      </c>
      <c r="H462" s="420">
        <v>1089.3333333333333</v>
      </c>
      <c r="I462" s="420">
        <v>1104.0166666666667</v>
      </c>
      <c r="J462" s="420">
        <v>1113.0833333333333</v>
      </c>
      <c r="K462" s="419">
        <v>1094.95</v>
      </c>
      <c r="L462" s="419">
        <v>1071.2</v>
      </c>
      <c r="M462" s="419">
        <v>25.973590000000002</v>
      </c>
    </row>
    <row r="463" spans="1:13">
      <c r="A463" s="245">
        <v>453</v>
      </c>
      <c r="B463" s="421" t="s">
        <v>276</v>
      </c>
      <c r="C463" s="419">
        <v>170.05</v>
      </c>
      <c r="D463" s="420">
        <v>170.9</v>
      </c>
      <c r="E463" s="420">
        <v>168.65</v>
      </c>
      <c r="F463" s="420">
        <v>167.25</v>
      </c>
      <c r="G463" s="420">
        <v>165</v>
      </c>
      <c r="H463" s="420">
        <v>172.3</v>
      </c>
      <c r="I463" s="420">
        <v>174.55</v>
      </c>
      <c r="J463" s="420">
        <v>175.95000000000002</v>
      </c>
      <c r="K463" s="419">
        <v>173.15</v>
      </c>
      <c r="L463" s="419">
        <v>169.5</v>
      </c>
      <c r="M463" s="419">
        <v>5.43879</v>
      </c>
    </row>
    <row r="464" spans="1:13">
      <c r="A464" s="245">
        <v>454</v>
      </c>
      <c r="B464" s="421" t="s">
        <v>164</v>
      </c>
      <c r="C464" s="419">
        <v>1033.1500000000001</v>
      </c>
      <c r="D464" s="420">
        <v>1025.8166666666666</v>
      </c>
      <c r="E464" s="420">
        <v>1012.6333333333332</v>
      </c>
      <c r="F464" s="420">
        <v>992.11666666666656</v>
      </c>
      <c r="G464" s="420">
        <v>978.93333333333317</v>
      </c>
      <c r="H464" s="420">
        <v>1046.3333333333333</v>
      </c>
      <c r="I464" s="420">
        <v>1059.5166666666667</v>
      </c>
      <c r="J464" s="420">
        <v>1080.0333333333333</v>
      </c>
      <c r="K464" s="419">
        <v>1039</v>
      </c>
      <c r="L464" s="419">
        <v>1005.3</v>
      </c>
      <c r="M464" s="419">
        <v>3.1682899999999998</v>
      </c>
    </row>
    <row r="465" spans="1:13">
      <c r="A465" s="245">
        <v>455</v>
      </c>
      <c r="B465" s="421" t="s">
        <v>489</v>
      </c>
      <c r="C465" s="419">
        <v>1497.55</v>
      </c>
      <c r="D465" s="420">
        <v>1502.4333333333334</v>
      </c>
      <c r="E465" s="420">
        <v>1486.1666666666667</v>
      </c>
      <c r="F465" s="420">
        <v>1474.7833333333333</v>
      </c>
      <c r="G465" s="420">
        <v>1458.5166666666667</v>
      </c>
      <c r="H465" s="420">
        <v>1513.8166666666668</v>
      </c>
      <c r="I465" s="420">
        <v>1530.0833333333333</v>
      </c>
      <c r="J465" s="420">
        <v>1541.4666666666669</v>
      </c>
      <c r="K465" s="419">
        <v>1518.7</v>
      </c>
      <c r="L465" s="419">
        <v>1491.05</v>
      </c>
      <c r="M465" s="419">
        <v>0.32762999999999998</v>
      </c>
    </row>
    <row r="466" spans="1:13">
      <c r="A466" s="245">
        <v>456</v>
      </c>
      <c r="B466" s="421" t="s">
        <v>490</v>
      </c>
      <c r="C466" s="419">
        <v>1332.7</v>
      </c>
      <c r="D466" s="420">
        <v>1330.0833333333333</v>
      </c>
      <c r="E466" s="420">
        <v>1320.7166666666665</v>
      </c>
      <c r="F466" s="420">
        <v>1308.7333333333331</v>
      </c>
      <c r="G466" s="420">
        <v>1299.3666666666663</v>
      </c>
      <c r="H466" s="420">
        <v>1342.0666666666666</v>
      </c>
      <c r="I466" s="420">
        <v>1351.4333333333334</v>
      </c>
      <c r="J466" s="420">
        <v>1363.4166666666667</v>
      </c>
      <c r="K466" s="419">
        <v>1339.45</v>
      </c>
      <c r="L466" s="419">
        <v>1318.1</v>
      </c>
      <c r="M466" s="419">
        <v>4.8125</v>
      </c>
    </row>
    <row r="467" spans="1:13">
      <c r="A467" s="245">
        <v>457</v>
      </c>
      <c r="B467" s="421" t="s">
        <v>491</v>
      </c>
      <c r="C467" s="419">
        <v>1469.85</v>
      </c>
      <c r="D467" s="420">
        <v>1474.4333333333334</v>
      </c>
      <c r="E467" s="420">
        <v>1456.7166666666667</v>
      </c>
      <c r="F467" s="420">
        <v>1443.5833333333333</v>
      </c>
      <c r="G467" s="420">
        <v>1425.8666666666666</v>
      </c>
      <c r="H467" s="420">
        <v>1487.5666666666668</v>
      </c>
      <c r="I467" s="420">
        <v>1505.2833333333335</v>
      </c>
      <c r="J467" s="420">
        <v>1518.416666666667</v>
      </c>
      <c r="K467" s="419">
        <v>1492.15</v>
      </c>
      <c r="L467" s="419">
        <v>1461.3</v>
      </c>
      <c r="M467" s="419">
        <v>0.78061999999999998</v>
      </c>
    </row>
    <row r="468" spans="1:13">
      <c r="A468" s="245">
        <v>458</v>
      </c>
      <c r="B468" s="421" t="s">
        <v>185</v>
      </c>
      <c r="C468" s="419">
        <v>1749.9</v>
      </c>
      <c r="D468" s="420">
        <v>1751.9333333333334</v>
      </c>
      <c r="E468" s="420">
        <v>1740.9666666666667</v>
      </c>
      <c r="F468" s="420">
        <v>1732.0333333333333</v>
      </c>
      <c r="G468" s="420">
        <v>1721.0666666666666</v>
      </c>
      <c r="H468" s="420">
        <v>1760.8666666666668</v>
      </c>
      <c r="I468" s="420">
        <v>1771.8333333333335</v>
      </c>
      <c r="J468" s="420">
        <v>1780.7666666666669</v>
      </c>
      <c r="K468" s="419">
        <v>1762.9</v>
      </c>
      <c r="L468" s="419">
        <v>1743</v>
      </c>
      <c r="M468" s="419">
        <v>6.32904</v>
      </c>
    </row>
    <row r="469" spans="1:13">
      <c r="A469" s="245">
        <v>459</v>
      </c>
      <c r="B469" s="421" t="s">
        <v>186</v>
      </c>
      <c r="C469" s="419">
        <v>2938.85</v>
      </c>
      <c r="D469" s="420">
        <v>2949.8166666666671</v>
      </c>
      <c r="E469" s="420">
        <v>2917.5333333333342</v>
      </c>
      <c r="F469" s="420">
        <v>2896.2166666666672</v>
      </c>
      <c r="G469" s="420">
        <v>2863.9333333333343</v>
      </c>
      <c r="H469" s="420">
        <v>2971.1333333333341</v>
      </c>
      <c r="I469" s="420">
        <v>3003.416666666667</v>
      </c>
      <c r="J469" s="420">
        <v>3024.733333333334</v>
      </c>
      <c r="K469" s="419">
        <v>2982.1</v>
      </c>
      <c r="L469" s="419">
        <v>2928.5</v>
      </c>
      <c r="M469" s="419">
        <v>1.1503300000000001</v>
      </c>
    </row>
    <row r="470" spans="1:13">
      <c r="A470" s="245">
        <v>460</v>
      </c>
      <c r="B470" s="421" t="s">
        <v>187</v>
      </c>
      <c r="C470" s="419">
        <v>468.9</v>
      </c>
      <c r="D470" s="420">
        <v>467.63333333333338</v>
      </c>
      <c r="E470" s="420">
        <v>463.26666666666677</v>
      </c>
      <c r="F470" s="420">
        <v>457.63333333333338</v>
      </c>
      <c r="G470" s="420">
        <v>453.26666666666677</v>
      </c>
      <c r="H470" s="420">
        <v>473.26666666666677</v>
      </c>
      <c r="I470" s="420">
        <v>477.63333333333344</v>
      </c>
      <c r="J470" s="420">
        <v>483.26666666666677</v>
      </c>
      <c r="K470" s="419">
        <v>472</v>
      </c>
      <c r="L470" s="419">
        <v>462</v>
      </c>
      <c r="M470" s="419">
        <v>13.483700000000001</v>
      </c>
    </row>
    <row r="471" spans="1:13">
      <c r="A471" s="245">
        <v>461</v>
      </c>
      <c r="B471" s="421" t="s">
        <v>492</v>
      </c>
      <c r="C471" s="419">
        <v>901.95</v>
      </c>
      <c r="D471" s="420">
        <v>906.31666666666661</v>
      </c>
      <c r="E471" s="420">
        <v>891.63333333333321</v>
      </c>
      <c r="F471" s="420">
        <v>881.31666666666661</v>
      </c>
      <c r="G471" s="420">
        <v>866.63333333333321</v>
      </c>
      <c r="H471" s="420">
        <v>916.63333333333321</v>
      </c>
      <c r="I471" s="420">
        <v>931.31666666666661</v>
      </c>
      <c r="J471" s="420">
        <v>941.63333333333321</v>
      </c>
      <c r="K471" s="419">
        <v>921</v>
      </c>
      <c r="L471" s="419">
        <v>896</v>
      </c>
      <c r="M471" s="419">
        <v>13.164859999999999</v>
      </c>
    </row>
    <row r="472" spans="1:13">
      <c r="A472" s="245">
        <v>462</v>
      </c>
      <c r="B472" s="421" t="s">
        <v>493</v>
      </c>
      <c r="C472" s="419">
        <v>17.2</v>
      </c>
      <c r="D472" s="420">
        <v>16.966666666666665</v>
      </c>
      <c r="E472" s="420">
        <v>16.733333333333331</v>
      </c>
      <c r="F472" s="420">
        <v>16.266666666666666</v>
      </c>
      <c r="G472" s="420">
        <v>16.033333333333331</v>
      </c>
      <c r="H472" s="420">
        <v>17.43333333333333</v>
      </c>
      <c r="I472" s="420">
        <v>17.666666666666664</v>
      </c>
      <c r="J472" s="420">
        <v>18.133333333333329</v>
      </c>
      <c r="K472" s="419">
        <v>17.2</v>
      </c>
      <c r="L472" s="419">
        <v>16.5</v>
      </c>
      <c r="M472" s="419">
        <v>300.45663000000002</v>
      </c>
    </row>
    <row r="473" spans="1:13">
      <c r="A473" s="245">
        <v>463</v>
      </c>
      <c r="B473" s="421" t="s">
        <v>642</v>
      </c>
      <c r="C473" s="419">
        <v>122.25</v>
      </c>
      <c r="D473" s="420">
        <v>122.58333333333333</v>
      </c>
      <c r="E473" s="420">
        <v>120.76666666666665</v>
      </c>
      <c r="F473" s="420">
        <v>119.28333333333332</v>
      </c>
      <c r="G473" s="420">
        <v>117.46666666666664</v>
      </c>
      <c r="H473" s="420">
        <v>124.06666666666666</v>
      </c>
      <c r="I473" s="420">
        <v>125.88333333333335</v>
      </c>
      <c r="J473" s="420">
        <v>127.36666666666667</v>
      </c>
      <c r="K473" s="419">
        <v>124.4</v>
      </c>
      <c r="L473" s="419">
        <v>121.1</v>
      </c>
      <c r="M473" s="419">
        <v>1.4574</v>
      </c>
    </row>
    <row r="474" spans="1:13">
      <c r="A474" s="245">
        <v>464</v>
      </c>
      <c r="B474" s="421" t="s">
        <v>494</v>
      </c>
      <c r="C474" s="419">
        <v>1132.7</v>
      </c>
      <c r="D474" s="420">
        <v>1147.5666666666666</v>
      </c>
      <c r="E474" s="420">
        <v>1110.1333333333332</v>
      </c>
      <c r="F474" s="420">
        <v>1087.5666666666666</v>
      </c>
      <c r="G474" s="420">
        <v>1050.1333333333332</v>
      </c>
      <c r="H474" s="420">
        <v>1170.1333333333332</v>
      </c>
      <c r="I474" s="420">
        <v>1207.5666666666666</v>
      </c>
      <c r="J474" s="420">
        <v>1230.1333333333332</v>
      </c>
      <c r="K474" s="419">
        <v>1185</v>
      </c>
      <c r="L474" s="419">
        <v>1125</v>
      </c>
      <c r="M474" s="419">
        <v>0.94494</v>
      </c>
    </row>
    <row r="475" spans="1:13">
      <c r="A475" s="245">
        <v>465</v>
      </c>
      <c r="B475" s="421" t="s">
        <v>495</v>
      </c>
      <c r="C475" s="419">
        <v>15</v>
      </c>
      <c r="D475" s="420">
        <v>15.083333333333334</v>
      </c>
      <c r="E475" s="420">
        <v>14.866666666666667</v>
      </c>
      <c r="F475" s="420">
        <v>14.733333333333333</v>
      </c>
      <c r="G475" s="420">
        <v>14.516666666666666</v>
      </c>
      <c r="H475" s="420">
        <v>15.216666666666669</v>
      </c>
      <c r="I475" s="420">
        <v>15.433333333333334</v>
      </c>
      <c r="J475" s="420">
        <v>15.56666666666667</v>
      </c>
      <c r="K475" s="419">
        <v>15.3</v>
      </c>
      <c r="L475" s="419">
        <v>14.95</v>
      </c>
      <c r="M475" s="419">
        <v>77.471609999999998</v>
      </c>
    </row>
    <row r="476" spans="1:13">
      <c r="A476" s="245">
        <v>466</v>
      </c>
      <c r="B476" s="421" t="s">
        <v>496</v>
      </c>
      <c r="C476" s="419">
        <v>546.20000000000005</v>
      </c>
      <c r="D476" s="420">
        <v>547.83333333333337</v>
      </c>
      <c r="E476" s="420">
        <v>540.86666666666679</v>
      </c>
      <c r="F476" s="420">
        <v>535.53333333333342</v>
      </c>
      <c r="G476" s="420">
        <v>528.56666666666683</v>
      </c>
      <c r="H476" s="420">
        <v>553.16666666666674</v>
      </c>
      <c r="I476" s="420">
        <v>560.13333333333321</v>
      </c>
      <c r="J476" s="420">
        <v>565.4666666666667</v>
      </c>
      <c r="K476" s="419">
        <v>554.79999999999995</v>
      </c>
      <c r="L476" s="419">
        <v>542.5</v>
      </c>
      <c r="M476" s="419">
        <v>4.7946099999999996</v>
      </c>
    </row>
    <row r="477" spans="1:13">
      <c r="A477" s="245">
        <v>467</v>
      </c>
      <c r="B477" s="421" t="s">
        <v>193</v>
      </c>
      <c r="C477" s="419">
        <v>807.6</v>
      </c>
      <c r="D477" s="420">
        <v>805.45000000000016</v>
      </c>
      <c r="E477" s="420">
        <v>800.20000000000027</v>
      </c>
      <c r="F477" s="420">
        <v>792.80000000000007</v>
      </c>
      <c r="G477" s="420">
        <v>787.55000000000018</v>
      </c>
      <c r="H477" s="420">
        <v>812.85000000000036</v>
      </c>
      <c r="I477" s="420">
        <v>818.10000000000014</v>
      </c>
      <c r="J477" s="420">
        <v>825.50000000000045</v>
      </c>
      <c r="K477" s="419">
        <v>810.7</v>
      </c>
      <c r="L477" s="419">
        <v>798.05</v>
      </c>
      <c r="M477" s="419">
        <v>18.126380000000001</v>
      </c>
    </row>
    <row r="478" spans="1:13">
      <c r="A478" s="245">
        <v>468</v>
      </c>
      <c r="B478" s="421" t="s">
        <v>913</v>
      </c>
      <c r="C478" s="419">
        <v>843.15</v>
      </c>
      <c r="D478" s="420">
        <v>845.7166666666667</v>
      </c>
      <c r="E478" s="420">
        <v>832.43333333333339</v>
      </c>
      <c r="F478" s="420">
        <v>821.7166666666667</v>
      </c>
      <c r="G478" s="420">
        <v>808.43333333333339</v>
      </c>
      <c r="H478" s="420">
        <v>856.43333333333339</v>
      </c>
      <c r="I478" s="420">
        <v>869.7166666666667</v>
      </c>
      <c r="J478" s="420">
        <v>880.43333333333339</v>
      </c>
      <c r="K478" s="419">
        <v>859</v>
      </c>
      <c r="L478" s="419">
        <v>835</v>
      </c>
      <c r="M478" s="419">
        <v>2.29474</v>
      </c>
    </row>
    <row r="479" spans="1:13">
      <c r="A479" s="245">
        <v>469</v>
      </c>
      <c r="B479" s="421" t="s">
        <v>190</v>
      </c>
      <c r="C479" s="419">
        <v>200.35</v>
      </c>
      <c r="D479" s="420">
        <v>201.23333333333335</v>
      </c>
      <c r="E479" s="420">
        <v>199.1166666666667</v>
      </c>
      <c r="F479" s="420">
        <v>197.88333333333335</v>
      </c>
      <c r="G479" s="420">
        <v>195.76666666666671</v>
      </c>
      <c r="H479" s="420">
        <v>202.4666666666667</v>
      </c>
      <c r="I479" s="420">
        <v>204.58333333333337</v>
      </c>
      <c r="J479" s="420">
        <v>205.81666666666669</v>
      </c>
      <c r="K479" s="419">
        <v>203.35</v>
      </c>
      <c r="L479" s="419">
        <v>200</v>
      </c>
      <c r="M479" s="419">
        <v>6.2812400000000004</v>
      </c>
    </row>
    <row r="480" spans="1:13">
      <c r="A480" s="245">
        <v>470</v>
      </c>
      <c r="B480" s="421" t="s">
        <v>762</v>
      </c>
      <c r="C480" s="419">
        <v>30.6</v>
      </c>
      <c r="D480" s="420">
        <v>30.7</v>
      </c>
      <c r="E480" s="420">
        <v>30.4</v>
      </c>
      <c r="F480" s="420">
        <v>30.2</v>
      </c>
      <c r="G480" s="420">
        <v>29.9</v>
      </c>
      <c r="H480" s="420">
        <v>30.9</v>
      </c>
      <c r="I480" s="420">
        <v>31.200000000000003</v>
      </c>
      <c r="J480" s="420">
        <v>31.4</v>
      </c>
      <c r="K480" s="419">
        <v>31</v>
      </c>
      <c r="L480" s="419">
        <v>30.5</v>
      </c>
      <c r="M480" s="419">
        <v>17.228570000000001</v>
      </c>
    </row>
    <row r="481" spans="1:13">
      <c r="A481" s="245">
        <v>471</v>
      </c>
      <c r="B481" s="421" t="s">
        <v>191</v>
      </c>
      <c r="C481" s="419">
        <v>6719.85</v>
      </c>
      <c r="D481" s="420">
        <v>6734.7833333333328</v>
      </c>
      <c r="E481" s="420">
        <v>6679.5666666666657</v>
      </c>
      <c r="F481" s="420">
        <v>6639.2833333333328</v>
      </c>
      <c r="G481" s="420">
        <v>6584.0666666666657</v>
      </c>
      <c r="H481" s="420">
        <v>6775.0666666666657</v>
      </c>
      <c r="I481" s="420">
        <v>6830.2833333333328</v>
      </c>
      <c r="J481" s="420">
        <v>6870.5666666666657</v>
      </c>
      <c r="K481" s="419">
        <v>6790</v>
      </c>
      <c r="L481" s="419">
        <v>6694.5</v>
      </c>
      <c r="M481" s="419">
        <v>1.3401400000000001</v>
      </c>
    </row>
    <row r="482" spans="1:13">
      <c r="A482" s="245">
        <v>472</v>
      </c>
      <c r="B482" s="421" t="s">
        <v>192</v>
      </c>
      <c r="C482" s="419">
        <v>38.9</v>
      </c>
      <c r="D482" s="420">
        <v>38.983333333333334</v>
      </c>
      <c r="E482" s="420">
        <v>38.616666666666667</v>
      </c>
      <c r="F482" s="420">
        <v>38.333333333333336</v>
      </c>
      <c r="G482" s="420">
        <v>37.966666666666669</v>
      </c>
      <c r="H482" s="420">
        <v>39.266666666666666</v>
      </c>
      <c r="I482" s="420">
        <v>39.63333333333334</v>
      </c>
      <c r="J482" s="420">
        <v>39.916666666666664</v>
      </c>
      <c r="K482" s="419">
        <v>39.35</v>
      </c>
      <c r="L482" s="419">
        <v>38.700000000000003</v>
      </c>
      <c r="M482" s="419">
        <v>109.31085</v>
      </c>
    </row>
    <row r="483" spans="1:13">
      <c r="A483" s="245">
        <v>473</v>
      </c>
      <c r="B483" s="421" t="s">
        <v>189</v>
      </c>
      <c r="C483" s="419">
        <v>1448.45</v>
      </c>
      <c r="D483" s="420">
        <v>1451.2833333333335</v>
      </c>
      <c r="E483" s="420">
        <v>1441.2166666666672</v>
      </c>
      <c r="F483" s="420">
        <v>1433.9833333333336</v>
      </c>
      <c r="G483" s="420">
        <v>1423.9166666666672</v>
      </c>
      <c r="H483" s="420">
        <v>1458.5166666666671</v>
      </c>
      <c r="I483" s="420">
        <v>1468.5833333333333</v>
      </c>
      <c r="J483" s="420">
        <v>1475.8166666666671</v>
      </c>
      <c r="K483" s="419">
        <v>1461.35</v>
      </c>
      <c r="L483" s="419">
        <v>1444.05</v>
      </c>
      <c r="M483" s="419">
        <v>2.39832</v>
      </c>
    </row>
    <row r="484" spans="1:13">
      <c r="A484" s="245">
        <v>474</v>
      </c>
      <c r="B484" s="421" t="s">
        <v>141</v>
      </c>
      <c r="C484" s="419">
        <v>660.85</v>
      </c>
      <c r="D484" s="420">
        <v>663.63333333333333</v>
      </c>
      <c r="E484" s="420">
        <v>657.26666666666665</v>
      </c>
      <c r="F484" s="420">
        <v>653.68333333333328</v>
      </c>
      <c r="G484" s="420">
        <v>647.31666666666661</v>
      </c>
      <c r="H484" s="420">
        <v>667.2166666666667</v>
      </c>
      <c r="I484" s="420">
        <v>673.58333333333326</v>
      </c>
      <c r="J484" s="420">
        <v>677.16666666666674</v>
      </c>
      <c r="K484" s="419">
        <v>670</v>
      </c>
      <c r="L484" s="419">
        <v>660.05</v>
      </c>
      <c r="M484" s="419">
        <v>9.6831999999999994</v>
      </c>
    </row>
    <row r="485" spans="1:13">
      <c r="A485" s="245">
        <v>475</v>
      </c>
      <c r="B485" s="421" t="s">
        <v>277</v>
      </c>
      <c r="C485" s="419">
        <v>261.95</v>
      </c>
      <c r="D485" s="420">
        <v>263.59999999999997</v>
      </c>
      <c r="E485" s="420">
        <v>259.34999999999991</v>
      </c>
      <c r="F485" s="420">
        <v>256.74999999999994</v>
      </c>
      <c r="G485" s="420">
        <v>252.49999999999989</v>
      </c>
      <c r="H485" s="420">
        <v>266.19999999999993</v>
      </c>
      <c r="I485" s="420">
        <v>270.45000000000005</v>
      </c>
      <c r="J485" s="420">
        <v>273.04999999999995</v>
      </c>
      <c r="K485" s="419">
        <v>267.85000000000002</v>
      </c>
      <c r="L485" s="419">
        <v>261</v>
      </c>
      <c r="M485" s="419">
        <v>7.6031000000000004</v>
      </c>
    </row>
    <row r="486" spans="1:13">
      <c r="A486" s="245">
        <v>476</v>
      </c>
      <c r="B486" s="421" t="s">
        <v>497</v>
      </c>
      <c r="C486" s="419">
        <v>2882.25</v>
      </c>
      <c r="D486" s="420">
        <v>2867.25</v>
      </c>
      <c r="E486" s="420">
        <v>2837.5</v>
      </c>
      <c r="F486" s="420">
        <v>2792.75</v>
      </c>
      <c r="G486" s="420">
        <v>2763</v>
      </c>
      <c r="H486" s="420">
        <v>2912</v>
      </c>
      <c r="I486" s="420">
        <v>2941.75</v>
      </c>
      <c r="J486" s="420">
        <v>2986.5</v>
      </c>
      <c r="K486" s="419">
        <v>2897</v>
      </c>
      <c r="L486" s="419">
        <v>2822.5</v>
      </c>
      <c r="M486" s="419">
        <v>0.26954</v>
      </c>
    </row>
    <row r="487" spans="1:13">
      <c r="A487" s="245">
        <v>477</v>
      </c>
      <c r="B487" s="421" t="s">
        <v>498</v>
      </c>
      <c r="C487" s="419">
        <v>390.05</v>
      </c>
      <c r="D487" s="420">
        <v>391.7166666666667</v>
      </c>
      <c r="E487" s="420">
        <v>384.53333333333342</v>
      </c>
      <c r="F487" s="420">
        <v>379.01666666666671</v>
      </c>
      <c r="G487" s="420">
        <v>371.83333333333343</v>
      </c>
      <c r="H487" s="420">
        <v>397.23333333333341</v>
      </c>
      <c r="I487" s="420">
        <v>404.41666666666669</v>
      </c>
      <c r="J487" s="420">
        <v>409.93333333333339</v>
      </c>
      <c r="K487" s="419">
        <v>398.9</v>
      </c>
      <c r="L487" s="419">
        <v>386.2</v>
      </c>
      <c r="M487" s="419">
        <v>3.0490900000000001</v>
      </c>
    </row>
    <row r="488" spans="1:13">
      <c r="A488" s="245">
        <v>478</v>
      </c>
      <c r="B488" s="421" t="s">
        <v>500</v>
      </c>
      <c r="C488" s="419">
        <v>3625.45</v>
      </c>
      <c r="D488" s="420">
        <v>3632.2833333333333</v>
      </c>
      <c r="E488" s="420">
        <v>3609.6666666666665</v>
      </c>
      <c r="F488" s="420">
        <v>3593.8833333333332</v>
      </c>
      <c r="G488" s="420">
        <v>3571.2666666666664</v>
      </c>
      <c r="H488" s="420">
        <v>3648.0666666666666</v>
      </c>
      <c r="I488" s="420">
        <v>3670.6833333333334</v>
      </c>
      <c r="J488" s="420">
        <v>3686.4666666666667</v>
      </c>
      <c r="K488" s="419">
        <v>3654.9</v>
      </c>
      <c r="L488" s="419">
        <v>3616.5</v>
      </c>
      <c r="M488" s="419">
        <v>6.2370000000000002E-2</v>
      </c>
    </row>
    <row r="489" spans="1:13">
      <c r="A489" s="245">
        <v>479</v>
      </c>
      <c r="B489" s="421" t="s">
        <v>501</v>
      </c>
      <c r="C489" s="419">
        <v>823.25</v>
      </c>
      <c r="D489" s="420">
        <v>824.75</v>
      </c>
      <c r="E489" s="420">
        <v>816.5</v>
      </c>
      <c r="F489" s="420">
        <v>809.75</v>
      </c>
      <c r="G489" s="420">
        <v>801.5</v>
      </c>
      <c r="H489" s="420">
        <v>831.5</v>
      </c>
      <c r="I489" s="420">
        <v>839.75</v>
      </c>
      <c r="J489" s="420">
        <v>846.5</v>
      </c>
      <c r="K489" s="419">
        <v>833</v>
      </c>
      <c r="L489" s="419">
        <v>818</v>
      </c>
      <c r="M489" s="419">
        <v>0.89888999999999997</v>
      </c>
    </row>
    <row r="490" spans="1:13">
      <c r="A490" s="245">
        <v>480</v>
      </c>
      <c r="B490" s="421" t="s">
        <v>502</v>
      </c>
      <c r="C490" s="419">
        <v>41.95</v>
      </c>
      <c r="D490" s="420">
        <v>42.366666666666667</v>
      </c>
      <c r="E490" s="420">
        <v>41.283333333333331</v>
      </c>
      <c r="F490" s="420">
        <v>40.616666666666667</v>
      </c>
      <c r="G490" s="420">
        <v>39.533333333333331</v>
      </c>
      <c r="H490" s="420">
        <v>43.033333333333331</v>
      </c>
      <c r="I490" s="420">
        <v>44.11666666666666</v>
      </c>
      <c r="J490" s="420">
        <v>44.783333333333331</v>
      </c>
      <c r="K490" s="419">
        <v>43.45</v>
      </c>
      <c r="L490" s="419">
        <v>41.7</v>
      </c>
      <c r="M490" s="419">
        <v>25.920760000000001</v>
      </c>
    </row>
    <row r="491" spans="1:13">
      <c r="A491" s="245">
        <v>481</v>
      </c>
      <c r="B491" s="421" t="s">
        <v>914</v>
      </c>
      <c r="C491" s="419">
        <v>1540.35</v>
      </c>
      <c r="D491" s="420">
        <v>1544.7666666666667</v>
      </c>
      <c r="E491" s="420">
        <v>1527.0833333333333</v>
      </c>
      <c r="F491" s="420">
        <v>1513.8166666666666</v>
      </c>
      <c r="G491" s="420">
        <v>1496.1333333333332</v>
      </c>
      <c r="H491" s="420">
        <v>1558.0333333333333</v>
      </c>
      <c r="I491" s="420">
        <v>1575.7166666666667</v>
      </c>
      <c r="J491" s="420">
        <v>1588.9833333333333</v>
      </c>
      <c r="K491" s="419">
        <v>1562.45</v>
      </c>
      <c r="L491" s="419">
        <v>1531.5</v>
      </c>
      <c r="M491" s="419">
        <v>0.43841000000000002</v>
      </c>
    </row>
    <row r="492" spans="1:13">
      <c r="A492" s="245">
        <v>482</v>
      </c>
      <c r="B492" s="421" t="s">
        <v>503</v>
      </c>
      <c r="C492" s="419">
        <v>1369</v>
      </c>
      <c r="D492" s="420">
        <v>1376.9833333333333</v>
      </c>
      <c r="E492" s="420">
        <v>1353.0166666666667</v>
      </c>
      <c r="F492" s="420">
        <v>1337.0333333333333</v>
      </c>
      <c r="G492" s="420">
        <v>1313.0666666666666</v>
      </c>
      <c r="H492" s="420">
        <v>1392.9666666666667</v>
      </c>
      <c r="I492" s="420">
        <v>1416.9333333333334</v>
      </c>
      <c r="J492" s="420">
        <v>1432.9166666666667</v>
      </c>
      <c r="K492" s="419">
        <v>1400.95</v>
      </c>
      <c r="L492" s="419">
        <v>1361</v>
      </c>
      <c r="M492" s="419">
        <v>1.2201200000000001</v>
      </c>
    </row>
    <row r="493" spans="1:13">
      <c r="A493" s="245">
        <v>483</v>
      </c>
      <c r="B493" s="421" t="s">
        <v>278</v>
      </c>
      <c r="C493" s="419">
        <v>379.05</v>
      </c>
      <c r="D493" s="420">
        <v>379.18333333333334</v>
      </c>
      <c r="E493" s="420">
        <v>376.86666666666667</v>
      </c>
      <c r="F493" s="420">
        <v>374.68333333333334</v>
      </c>
      <c r="G493" s="420">
        <v>372.36666666666667</v>
      </c>
      <c r="H493" s="420">
        <v>381.36666666666667</v>
      </c>
      <c r="I493" s="420">
        <v>383.68333333333339</v>
      </c>
      <c r="J493" s="420">
        <v>385.86666666666667</v>
      </c>
      <c r="K493" s="419">
        <v>381.5</v>
      </c>
      <c r="L493" s="419">
        <v>377</v>
      </c>
      <c r="M493" s="419">
        <v>0.76014999999999999</v>
      </c>
    </row>
    <row r="494" spans="1:13">
      <c r="A494" s="245">
        <v>484</v>
      </c>
      <c r="B494" s="421" t="s">
        <v>504</v>
      </c>
      <c r="C494" s="419">
        <v>713.15</v>
      </c>
      <c r="D494" s="420">
        <v>717.7166666666667</v>
      </c>
      <c r="E494" s="420">
        <v>704.43333333333339</v>
      </c>
      <c r="F494" s="420">
        <v>695.7166666666667</v>
      </c>
      <c r="G494" s="420">
        <v>682.43333333333339</v>
      </c>
      <c r="H494" s="420">
        <v>726.43333333333339</v>
      </c>
      <c r="I494" s="420">
        <v>739.7166666666667</v>
      </c>
      <c r="J494" s="420">
        <v>748.43333333333339</v>
      </c>
      <c r="K494" s="419">
        <v>731</v>
      </c>
      <c r="L494" s="419">
        <v>709</v>
      </c>
      <c r="M494" s="419">
        <v>3.3147199999999999</v>
      </c>
    </row>
    <row r="495" spans="1:13">
      <c r="A495" s="245">
        <v>485</v>
      </c>
      <c r="B495" s="421" t="s">
        <v>194</v>
      </c>
      <c r="C495" s="419">
        <v>272.45</v>
      </c>
      <c r="D495" s="420">
        <v>269.48333333333329</v>
      </c>
      <c r="E495" s="420">
        <v>265.61666666666656</v>
      </c>
      <c r="F495" s="420">
        <v>258.78333333333325</v>
      </c>
      <c r="G495" s="420">
        <v>254.91666666666652</v>
      </c>
      <c r="H495" s="420">
        <v>276.31666666666661</v>
      </c>
      <c r="I495" s="420">
        <v>280.18333333333328</v>
      </c>
      <c r="J495" s="420">
        <v>287.01666666666665</v>
      </c>
      <c r="K495" s="419">
        <v>273.35000000000002</v>
      </c>
      <c r="L495" s="419">
        <v>262.64999999999998</v>
      </c>
      <c r="M495" s="419">
        <v>94.319130000000001</v>
      </c>
    </row>
    <row r="496" spans="1:13">
      <c r="A496" s="245">
        <v>486</v>
      </c>
      <c r="B496" s="421" t="s">
        <v>505</v>
      </c>
      <c r="C496" s="419">
        <v>3541.35</v>
      </c>
      <c r="D496" s="420">
        <v>3568.7833333333333</v>
      </c>
      <c r="E496" s="420">
        <v>3492.5666666666666</v>
      </c>
      <c r="F496" s="420">
        <v>3443.7833333333333</v>
      </c>
      <c r="G496" s="420">
        <v>3367.5666666666666</v>
      </c>
      <c r="H496" s="420">
        <v>3617.5666666666666</v>
      </c>
      <c r="I496" s="420">
        <v>3693.7833333333328</v>
      </c>
      <c r="J496" s="420">
        <v>3742.5666666666666</v>
      </c>
      <c r="K496" s="419">
        <v>3645</v>
      </c>
      <c r="L496" s="419">
        <v>3520</v>
      </c>
      <c r="M496" s="419">
        <v>1.79671</v>
      </c>
    </row>
    <row r="497" spans="1:13">
      <c r="A497" s="245">
        <v>487</v>
      </c>
      <c r="B497" s="421" t="s">
        <v>506</v>
      </c>
      <c r="C497" s="419">
        <v>2041.55</v>
      </c>
      <c r="D497" s="420">
        <v>2054.85</v>
      </c>
      <c r="E497" s="420">
        <v>2011.6999999999998</v>
      </c>
      <c r="F497" s="420">
        <v>1981.85</v>
      </c>
      <c r="G497" s="420">
        <v>1938.6999999999998</v>
      </c>
      <c r="H497" s="420">
        <v>2084.6999999999998</v>
      </c>
      <c r="I497" s="420">
        <v>2127.8500000000004</v>
      </c>
      <c r="J497" s="420">
        <v>2157.6999999999998</v>
      </c>
      <c r="K497" s="419">
        <v>2098</v>
      </c>
      <c r="L497" s="419">
        <v>2025</v>
      </c>
      <c r="M497" s="419">
        <v>2.0291800000000002</v>
      </c>
    </row>
    <row r="498" spans="1:13">
      <c r="A498" s="245">
        <v>488</v>
      </c>
      <c r="B498" s="421" t="s">
        <v>118</v>
      </c>
      <c r="C498" s="419">
        <v>9.1</v>
      </c>
      <c r="D498" s="420">
        <v>9</v>
      </c>
      <c r="E498" s="420">
        <v>8.6</v>
      </c>
      <c r="F498" s="420">
        <v>8.1</v>
      </c>
      <c r="G498" s="420">
        <v>7.6999999999999993</v>
      </c>
      <c r="H498" s="420">
        <v>9.5</v>
      </c>
      <c r="I498" s="420">
        <v>9.8999999999999986</v>
      </c>
      <c r="J498" s="420">
        <v>10.4</v>
      </c>
      <c r="K498" s="419">
        <v>9.4</v>
      </c>
      <c r="L498" s="419">
        <v>8.5</v>
      </c>
      <c r="M498" s="419">
        <v>4323.7191000000003</v>
      </c>
    </row>
    <row r="499" spans="1:13">
      <c r="A499" s="245">
        <v>489</v>
      </c>
      <c r="B499" s="421" t="s">
        <v>195</v>
      </c>
      <c r="C499" s="419">
        <v>1014.6</v>
      </c>
      <c r="D499" s="420">
        <v>1017.2833333333334</v>
      </c>
      <c r="E499" s="420">
        <v>1010.1166666666668</v>
      </c>
      <c r="F499" s="420">
        <v>1005.6333333333333</v>
      </c>
      <c r="G499" s="420">
        <v>998.4666666666667</v>
      </c>
      <c r="H499" s="420">
        <v>1021.7666666666669</v>
      </c>
      <c r="I499" s="420">
        <v>1028.9333333333336</v>
      </c>
      <c r="J499" s="420">
        <v>1033.416666666667</v>
      </c>
      <c r="K499" s="419">
        <v>1024.45</v>
      </c>
      <c r="L499" s="419">
        <v>1012.8</v>
      </c>
      <c r="M499" s="419">
        <v>5.0899799999999997</v>
      </c>
    </row>
    <row r="500" spans="1:13">
      <c r="A500" s="245">
        <v>490</v>
      </c>
      <c r="B500" s="421" t="s">
        <v>507</v>
      </c>
      <c r="C500" s="419">
        <v>7219.35</v>
      </c>
      <c r="D500" s="420">
        <v>7163.7333333333336</v>
      </c>
      <c r="E500" s="420">
        <v>7029.4666666666672</v>
      </c>
      <c r="F500" s="420">
        <v>6839.5833333333339</v>
      </c>
      <c r="G500" s="420">
        <v>6705.3166666666675</v>
      </c>
      <c r="H500" s="420">
        <v>7353.6166666666668</v>
      </c>
      <c r="I500" s="420">
        <v>7487.8833333333332</v>
      </c>
      <c r="J500" s="420">
        <v>7677.7666666666664</v>
      </c>
      <c r="K500" s="419">
        <v>7298</v>
      </c>
      <c r="L500" s="419">
        <v>6973.85</v>
      </c>
      <c r="M500" s="419">
        <v>0.23841999999999999</v>
      </c>
    </row>
    <row r="501" spans="1:13">
      <c r="A501" s="245">
        <v>491</v>
      </c>
      <c r="B501" s="421" t="s">
        <v>508</v>
      </c>
      <c r="C501" s="419">
        <v>139.4</v>
      </c>
      <c r="D501" s="420">
        <v>140.04999999999998</v>
      </c>
      <c r="E501" s="420">
        <v>138.34999999999997</v>
      </c>
      <c r="F501" s="420">
        <v>137.29999999999998</v>
      </c>
      <c r="G501" s="420">
        <v>135.59999999999997</v>
      </c>
      <c r="H501" s="420">
        <v>141.09999999999997</v>
      </c>
      <c r="I501" s="420">
        <v>142.79999999999995</v>
      </c>
      <c r="J501" s="420">
        <v>143.84999999999997</v>
      </c>
      <c r="K501" s="419">
        <v>141.75</v>
      </c>
      <c r="L501" s="419">
        <v>139</v>
      </c>
      <c r="M501" s="419">
        <v>17.211749999999999</v>
      </c>
    </row>
    <row r="502" spans="1:13">
      <c r="A502" s="245">
        <v>492</v>
      </c>
      <c r="B502" s="421" t="s">
        <v>509</v>
      </c>
      <c r="C502" s="419">
        <v>105.65</v>
      </c>
      <c r="D502" s="420">
        <v>105.53333333333335</v>
      </c>
      <c r="E502" s="420">
        <v>101.36666666666669</v>
      </c>
      <c r="F502" s="420">
        <v>97.083333333333343</v>
      </c>
      <c r="G502" s="420">
        <v>92.916666666666686</v>
      </c>
      <c r="H502" s="420">
        <v>109.81666666666669</v>
      </c>
      <c r="I502" s="420">
        <v>113.98333333333335</v>
      </c>
      <c r="J502" s="420">
        <v>118.26666666666669</v>
      </c>
      <c r="K502" s="419">
        <v>109.7</v>
      </c>
      <c r="L502" s="419">
        <v>101.25</v>
      </c>
      <c r="M502" s="419">
        <v>74.703990000000005</v>
      </c>
    </row>
    <row r="503" spans="1:13">
      <c r="A503" s="245">
        <v>493</v>
      </c>
      <c r="B503" s="421" t="s">
        <v>749</v>
      </c>
      <c r="C503" s="419">
        <v>512.6</v>
      </c>
      <c r="D503" s="420">
        <v>508.84999999999997</v>
      </c>
      <c r="E503" s="420">
        <v>499.69999999999993</v>
      </c>
      <c r="F503" s="420">
        <v>486.79999999999995</v>
      </c>
      <c r="G503" s="420">
        <v>477.64999999999992</v>
      </c>
      <c r="H503" s="420">
        <v>521.75</v>
      </c>
      <c r="I503" s="420">
        <v>530.89999999999986</v>
      </c>
      <c r="J503" s="420">
        <v>543.79999999999995</v>
      </c>
      <c r="K503" s="419">
        <v>518</v>
      </c>
      <c r="L503" s="419">
        <v>495.95</v>
      </c>
      <c r="M503" s="419">
        <v>1.2708699999999999</v>
      </c>
    </row>
    <row r="504" spans="1:13">
      <c r="A504" s="245">
        <v>494</v>
      </c>
      <c r="B504" s="421" t="s">
        <v>510</v>
      </c>
      <c r="C504" s="419">
        <v>2263.9</v>
      </c>
      <c r="D504" s="420">
        <v>2257.9666666666667</v>
      </c>
      <c r="E504" s="420">
        <v>2242.3833333333332</v>
      </c>
      <c r="F504" s="420">
        <v>2220.8666666666663</v>
      </c>
      <c r="G504" s="420">
        <v>2205.2833333333328</v>
      </c>
      <c r="H504" s="420">
        <v>2279.4833333333336</v>
      </c>
      <c r="I504" s="420">
        <v>2295.0666666666666</v>
      </c>
      <c r="J504" s="420">
        <v>2316.5833333333339</v>
      </c>
      <c r="K504" s="419">
        <v>2273.5500000000002</v>
      </c>
      <c r="L504" s="419">
        <v>2236.4499999999998</v>
      </c>
      <c r="M504" s="419">
        <v>1.1478200000000001</v>
      </c>
    </row>
    <row r="505" spans="1:13">
      <c r="A505" s="245">
        <v>495</v>
      </c>
      <c r="B505" s="421" t="s">
        <v>196</v>
      </c>
      <c r="C505" s="419">
        <v>536.35</v>
      </c>
      <c r="D505" s="420">
        <v>538.26666666666665</v>
      </c>
      <c r="E505" s="420">
        <v>533.63333333333333</v>
      </c>
      <c r="F505" s="420">
        <v>530.91666666666663</v>
      </c>
      <c r="G505" s="420">
        <v>526.2833333333333</v>
      </c>
      <c r="H505" s="420">
        <v>540.98333333333335</v>
      </c>
      <c r="I505" s="420">
        <v>545.61666666666656</v>
      </c>
      <c r="J505" s="420">
        <v>548.33333333333337</v>
      </c>
      <c r="K505" s="419">
        <v>542.9</v>
      </c>
      <c r="L505" s="419">
        <v>535.54999999999995</v>
      </c>
      <c r="M505" s="419">
        <v>34.391689999999997</v>
      </c>
    </row>
    <row r="506" spans="1:13">
      <c r="A506" s="245">
        <v>496</v>
      </c>
      <c r="B506" s="421" t="s">
        <v>511</v>
      </c>
      <c r="C506" s="419">
        <v>542.45000000000005</v>
      </c>
      <c r="D506" s="420">
        <v>541.63333333333333</v>
      </c>
      <c r="E506" s="420">
        <v>533.31666666666661</v>
      </c>
      <c r="F506" s="420">
        <v>524.18333333333328</v>
      </c>
      <c r="G506" s="420">
        <v>515.86666666666656</v>
      </c>
      <c r="H506" s="420">
        <v>550.76666666666665</v>
      </c>
      <c r="I506" s="420">
        <v>559.08333333333348</v>
      </c>
      <c r="J506" s="420">
        <v>568.2166666666667</v>
      </c>
      <c r="K506" s="419">
        <v>549.95000000000005</v>
      </c>
      <c r="L506" s="419">
        <v>532.5</v>
      </c>
      <c r="M506" s="419">
        <v>8.9913500000000006</v>
      </c>
    </row>
    <row r="507" spans="1:13">
      <c r="A507" s="245">
        <v>497</v>
      </c>
      <c r="B507" s="421" t="s">
        <v>197</v>
      </c>
      <c r="C507" s="419">
        <v>13.45</v>
      </c>
      <c r="D507" s="420">
        <v>13.516666666666666</v>
      </c>
      <c r="E507" s="420">
        <v>13.383333333333331</v>
      </c>
      <c r="F507" s="420">
        <v>13.316666666666665</v>
      </c>
      <c r="G507" s="420">
        <v>13.18333333333333</v>
      </c>
      <c r="H507" s="420">
        <v>13.583333333333332</v>
      </c>
      <c r="I507" s="420">
        <v>13.716666666666665</v>
      </c>
      <c r="J507" s="420">
        <v>13.783333333333333</v>
      </c>
      <c r="K507" s="419">
        <v>13.65</v>
      </c>
      <c r="L507" s="419">
        <v>13.45</v>
      </c>
      <c r="M507" s="419">
        <v>700.53301999999996</v>
      </c>
    </row>
    <row r="508" spans="1:13">
      <c r="A508" s="245">
        <v>498</v>
      </c>
      <c r="B508" s="421" t="s">
        <v>198</v>
      </c>
      <c r="C508" s="419">
        <v>218.85</v>
      </c>
      <c r="D508" s="420">
        <v>218.6</v>
      </c>
      <c r="E508" s="420">
        <v>217.5</v>
      </c>
      <c r="F508" s="420">
        <v>216.15</v>
      </c>
      <c r="G508" s="420">
        <v>215.05</v>
      </c>
      <c r="H508" s="420">
        <v>219.95</v>
      </c>
      <c r="I508" s="420">
        <v>221.04999999999995</v>
      </c>
      <c r="J508" s="420">
        <v>222.39999999999998</v>
      </c>
      <c r="K508" s="419">
        <v>219.7</v>
      </c>
      <c r="L508" s="419">
        <v>217.25</v>
      </c>
      <c r="M508" s="419">
        <v>44.749699999999997</v>
      </c>
    </row>
    <row r="509" spans="1:13">
      <c r="A509" s="245">
        <v>499</v>
      </c>
      <c r="B509" s="421" t="s">
        <v>512</v>
      </c>
      <c r="C509" s="419">
        <v>340.4</v>
      </c>
      <c r="D509" s="420">
        <v>341.61666666666662</v>
      </c>
      <c r="E509" s="420">
        <v>334.88333333333321</v>
      </c>
      <c r="F509" s="420">
        <v>329.36666666666662</v>
      </c>
      <c r="G509" s="420">
        <v>322.63333333333321</v>
      </c>
      <c r="H509" s="420">
        <v>347.13333333333321</v>
      </c>
      <c r="I509" s="420">
        <v>353.86666666666667</v>
      </c>
      <c r="J509" s="420">
        <v>359.38333333333321</v>
      </c>
      <c r="K509" s="419">
        <v>348.35</v>
      </c>
      <c r="L509" s="419">
        <v>336.1</v>
      </c>
      <c r="M509" s="419">
        <v>28.464079999999999</v>
      </c>
    </row>
    <row r="510" spans="1:13">
      <c r="A510" s="245">
        <v>500</v>
      </c>
      <c r="B510" s="421" t="s">
        <v>513</v>
      </c>
      <c r="C510" s="419">
        <v>2119.65</v>
      </c>
      <c r="D510" s="420">
        <v>2124.9833333333336</v>
      </c>
      <c r="E510" s="420">
        <v>2105.666666666667</v>
      </c>
      <c r="F510" s="420">
        <v>2091.6833333333334</v>
      </c>
      <c r="G510" s="420">
        <v>2072.3666666666668</v>
      </c>
      <c r="H510" s="420">
        <v>2138.9666666666672</v>
      </c>
      <c r="I510" s="420">
        <v>2158.2833333333338</v>
      </c>
      <c r="J510" s="420">
        <v>2172.2666666666673</v>
      </c>
      <c r="K510" s="419">
        <v>2144.3000000000002</v>
      </c>
      <c r="L510" s="419">
        <v>2111</v>
      </c>
      <c r="M510" s="419">
        <v>0.18909999999999999</v>
      </c>
    </row>
    <row r="511" spans="1:13">
      <c r="A511" s="245">
        <v>501</v>
      </c>
      <c r="B511" s="421" t="s">
        <v>723</v>
      </c>
      <c r="C511" s="419">
        <v>2124.1</v>
      </c>
      <c r="D511" s="420">
        <v>2103.0333333333333</v>
      </c>
      <c r="E511" s="420">
        <v>2056.0666666666666</v>
      </c>
      <c r="F511" s="420">
        <v>1988.0333333333333</v>
      </c>
      <c r="G511" s="420">
        <v>1941.0666666666666</v>
      </c>
      <c r="H511" s="420">
        <v>2171.0666666666666</v>
      </c>
      <c r="I511" s="420">
        <v>2218.0333333333328</v>
      </c>
      <c r="J511" s="420">
        <v>2286.0666666666666</v>
      </c>
      <c r="K511" s="419">
        <v>2150</v>
      </c>
      <c r="L511" s="419">
        <v>2035</v>
      </c>
      <c r="M511" s="419">
        <v>0.35115000000000002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0"/>
      <c r="B5" s="540"/>
      <c r="C5" s="541"/>
      <c r="D5" s="541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42" t="s">
        <v>515</v>
      </c>
      <c r="C7" s="542"/>
      <c r="D7" s="239">
        <f>Main!B10</f>
        <v>44383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44382</v>
      </c>
      <c r="B10" s="244">
        <v>530881</v>
      </c>
      <c r="C10" s="245" t="s">
        <v>971</v>
      </c>
      <c r="D10" s="245" t="s">
        <v>972</v>
      </c>
      <c r="E10" s="432" t="s">
        <v>524</v>
      </c>
      <c r="F10" s="337">
        <v>49946</v>
      </c>
      <c r="G10" s="244">
        <v>24.75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44382</v>
      </c>
      <c r="B11" s="244">
        <v>530881</v>
      </c>
      <c r="C11" s="245" t="s">
        <v>971</v>
      </c>
      <c r="D11" s="245" t="s">
        <v>973</v>
      </c>
      <c r="E11" s="245" t="s">
        <v>525</v>
      </c>
      <c r="F11" s="337">
        <v>45416</v>
      </c>
      <c r="G11" s="244">
        <v>24.75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44382</v>
      </c>
      <c r="B12" s="244">
        <v>539570</v>
      </c>
      <c r="C12" s="245" t="s">
        <v>860</v>
      </c>
      <c r="D12" s="245" t="s">
        <v>935</v>
      </c>
      <c r="E12" s="432" t="s">
        <v>525</v>
      </c>
      <c r="F12" s="337">
        <v>124800</v>
      </c>
      <c r="G12" s="244">
        <v>7.36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44382</v>
      </c>
      <c r="B13" s="244">
        <v>539570</v>
      </c>
      <c r="C13" s="245" t="s">
        <v>860</v>
      </c>
      <c r="D13" s="245" t="s">
        <v>915</v>
      </c>
      <c r="E13" s="432" t="s">
        <v>525</v>
      </c>
      <c r="F13" s="337">
        <v>172800</v>
      </c>
      <c r="G13" s="244">
        <v>7.36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44382</v>
      </c>
      <c r="B14" s="244">
        <v>539570</v>
      </c>
      <c r="C14" s="245" t="s">
        <v>860</v>
      </c>
      <c r="D14" s="245" t="s">
        <v>974</v>
      </c>
      <c r="E14" s="245" t="s">
        <v>525</v>
      </c>
      <c r="F14" s="337">
        <v>374400</v>
      </c>
      <c r="G14" s="244">
        <v>7.59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44382</v>
      </c>
      <c r="B15" s="244">
        <v>543309</v>
      </c>
      <c r="C15" s="245" t="s">
        <v>936</v>
      </c>
      <c r="D15" s="245" t="s">
        <v>975</v>
      </c>
      <c r="E15" s="245" t="s">
        <v>524</v>
      </c>
      <c r="F15" s="337">
        <v>84000</v>
      </c>
      <c r="G15" s="244">
        <v>25.1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44382</v>
      </c>
      <c r="B16" s="244">
        <v>543309</v>
      </c>
      <c r="C16" s="245" t="s">
        <v>936</v>
      </c>
      <c r="D16" s="245" t="s">
        <v>976</v>
      </c>
      <c r="E16" s="245" t="s">
        <v>524</v>
      </c>
      <c r="F16" s="337">
        <v>36000</v>
      </c>
      <c r="G16" s="244">
        <v>25.05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44382</v>
      </c>
      <c r="B17" s="244">
        <v>543309</v>
      </c>
      <c r="C17" s="245" t="s">
        <v>936</v>
      </c>
      <c r="D17" s="245" t="s">
        <v>976</v>
      </c>
      <c r="E17" s="245" t="s">
        <v>525</v>
      </c>
      <c r="F17" s="337">
        <v>84000</v>
      </c>
      <c r="G17" s="244">
        <v>25.1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44382</v>
      </c>
      <c r="B18" s="244">
        <v>543269</v>
      </c>
      <c r="C18" s="245" t="s">
        <v>977</v>
      </c>
      <c r="D18" s="245" t="s">
        <v>978</v>
      </c>
      <c r="E18" s="432" t="s">
        <v>525</v>
      </c>
      <c r="F18" s="337">
        <v>4800</v>
      </c>
      <c r="G18" s="244">
        <v>35.17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44382</v>
      </c>
      <c r="B19" s="244">
        <v>531752</v>
      </c>
      <c r="C19" s="245" t="s">
        <v>979</v>
      </c>
      <c r="D19" s="245" t="s">
        <v>980</v>
      </c>
      <c r="E19" s="245" t="s">
        <v>524</v>
      </c>
      <c r="F19" s="337">
        <v>3700000</v>
      </c>
      <c r="G19" s="244">
        <v>0.52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44382</v>
      </c>
      <c r="B20" s="244">
        <v>539197</v>
      </c>
      <c r="C20" s="245" t="s">
        <v>981</v>
      </c>
      <c r="D20" s="245" t="s">
        <v>982</v>
      </c>
      <c r="E20" s="245" t="s">
        <v>524</v>
      </c>
      <c r="F20" s="337">
        <v>500000</v>
      </c>
      <c r="G20" s="244">
        <v>0.69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44382</v>
      </c>
      <c r="B21" s="244">
        <v>539197</v>
      </c>
      <c r="C21" s="245" t="s">
        <v>981</v>
      </c>
      <c r="D21" s="245" t="s">
        <v>982</v>
      </c>
      <c r="E21" s="245" t="s">
        <v>525</v>
      </c>
      <c r="F21" s="337">
        <v>200000</v>
      </c>
      <c r="G21" s="244">
        <v>0.74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44382</v>
      </c>
      <c r="B22" s="244">
        <v>542155</v>
      </c>
      <c r="C22" s="245" t="s">
        <v>937</v>
      </c>
      <c r="D22" s="245" t="s">
        <v>983</v>
      </c>
      <c r="E22" s="432" t="s">
        <v>525</v>
      </c>
      <c r="F22" s="337">
        <v>86000</v>
      </c>
      <c r="G22" s="244">
        <v>3.17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44382</v>
      </c>
      <c r="B23" s="244">
        <v>538708</v>
      </c>
      <c r="C23" s="245" t="s">
        <v>984</v>
      </c>
      <c r="D23" s="245" t="s">
        <v>985</v>
      </c>
      <c r="E23" s="245" t="s">
        <v>525</v>
      </c>
      <c r="F23" s="337">
        <v>333652</v>
      </c>
      <c r="G23" s="244">
        <v>4.6100000000000003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44382</v>
      </c>
      <c r="B24" s="244">
        <v>538708</v>
      </c>
      <c r="C24" s="245" t="s">
        <v>984</v>
      </c>
      <c r="D24" s="245" t="s">
        <v>986</v>
      </c>
      <c r="E24" s="245" t="s">
        <v>524</v>
      </c>
      <c r="F24" s="337">
        <v>433988</v>
      </c>
      <c r="G24" s="244">
        <v>4.6100000000000003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44382</v>
      </c>
      <c r="B25" s="244">
        <v>539486</v>
      </c>
      <c r="C25" s="245" t="s">
        <v>987</v>
      </c>
      <c r="D25" s="245" t="s">
        <v>988</v>
      </c>
      <c r="E25" s="432" t="s">
        <v>524</v>
      </c>
      <c r="F25" s="337">
        <v>22893</v>
      </c>
      <c r="G25" s="244">
        <v>1.01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44382</v>
      </c>
      <c r="B26" s="244">
        <v>540614</v>
      </c>
      <c r="C26" s="245" t="s">
        <v>989</v>
      </c>
      <c r="D26" s="245" t="s">
        <v>990</v>
      </c>
      <c r="E26" s="245" t="s">
        <v>525</v>
      </c>
      <c r="F26" s="337">
        <v>1000000</v>
      </c>
      <c r="G26" s="244">
        <v>27.66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44382</v>
      </c>
      <c r="B27" s="244">
        <v>540614</v>
      </c>
      <c r="C27" s="245" t="s">
        <v>989</v>
      </c>
      <c r="D27" s="245" t="s">
        <v>852</v>
      </c>
      <c r="E27" s="432" t="s">
        <v>524</v>
      </c>
      <c r="F27" s="337">
        <v>332904</v>
      </c>
      <c r="G27" s="244">
        <v>27.66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44382</v>
      </c>
      <c r="B28" s="244">
        <v>540614</v>
      </c>
      <c r="C28" s="245" t="s">
        <v>989</v>
      </c>
      <c r="D28" s="245" t="s">
        <v>852</v>
      </c>
      <c r="E28" s="432" t="s">
        <v>525</v>
      </c>
      <c r="F28" s="337">
        <v>332804</v>
      </c>
      <c r="G28" s="244">
        <v>27.57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44382</v>
      </c>
      <c r="B29" s="244">
        <v>542918</v>
      </c>
      <c r="C29" s="245" t="s">
        <v>991</v>
      </c>
      <c r="D29" s="245" t="s">
        <v>992</v>
      </c>
      <c r="E29" s="245" t="s">
        <v>524</v>
      </c>
      <c r="F29" s="337">
        <v>30000</v>
      </c>
      <c r="G29" s="244">
        <v>36.159999999999997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44382</v>
      </c>
      <c r="B30" s="244">
        <v>542918</v>
      </c>
      <c r="C30" s="245" t="s">
        <v>991</v>
      </c>
      <c r="D30" s="245" t="s">
        <v>917</v>
      </c>
      <c r="E30" s="432" t="s">
        <v>524</v>
      </c>
      <c r="F30" s="337">
        <v>6000</v>
      </c>
      <c r="G30" s="244">
        <v>38.4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44382</v>
      </c>
      <c r="B31" s="244">
        <v>542918</v>
      </c>
      <c r="C31" s="245" t="s">
        <v>991</v>
      </c>
      <c r="D31" s="245" t="s">
        <v>917</v>
      </c>
      <c r="E31" s="432" t="s">
        <v>525</v>
      </c>
      <c r="F31" s="337">
        <v>24000</v>
      </c>
      <c r="G31" s="244">
        <v>36.33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44382</v>
      </c>
      <c r="B32" s="244">
        <v>533263</v>
      </c>
      <c r="C32" s="245" t="s">
        <v>993</v>
      </c>
      <c r="D32" s="245" t="s">
        <v>952</v>
      </c>
      <c r="E32" s="245" t="s">
        <v>524</v>
      </c>
      <c r="F32" s="337">
        <v>4207534</v>
      </c>
      <c r="G32" s="244">
        <v>2.88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44382</v>
      </c>
      <c r="B33" s="244">
        <v>533263</v>
      </c>
      <c r="C33" s="245" t="s">
        <v>993</v>
      </c>
      <c r="D33" s="245" t="s">
        <v>952</v>
      </c>
      <c r="E33" s="432" t="s">
        <v>525</v>
      </c>
      <c r="F33" s="337">
        <v>5797534</v>
      </c>
      <c r="G33" s="244">
        <v>2.82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44382</v>
      </c>
      <c r="B34" s="244">
        <v>533263</v>
      </c>
      <c r="C34" s="245" t="s">
        <v>993</v>
      </c>
      <c r="D34" s="245" t="s">
        <v>853</v>
      </c>
      <c r="E34" s="245" t="s">
        <v>524</v>
      </c>
      <c r="F34" s="337">
        <v>9152700</v>
      </c>
      <c r="G34" s="244">
        <v>2.83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44382</v>
      </c>
      <c r="B35" s="244">
        <v>533263</v>
      </c>
      <c r="C35" s="245" t="s">
        <v>993</v>
      </c>
      <c r="D35" s="245" t="s">
        <v>853</v>
      </c>
      <c r="E35" s="432" t="s">
        <v>525</v>
      </c>
      <c r="F35" s="337">
        <v>6073815</v>
      </c>
      <c r="G35" s="244">
        <v>2.87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44382</v>
      </c>
      <c r="B36" s="244">
        <v>533263</v>
      </c>
      <c r="C36" s="245" t="s">
        <v>993</v>
      </c>
      <c r="D36" s="245" t="s">
        <v>994</v>
      </c>
      <c r="E36" s="245" t="s">
        <v>525</v>
      </c>
      <c r="F36" s="337">
        <v>6547260</v>
      </c>
      <c r="G36" s="244">
        <v>3.03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44382</v>
      </c>
      <c r="B37" s="244">
        <v>543222</v>
      </c>
      <c r="C37" s="245" t="s">
        <v>995</v>
      </c>
      <c r="D37" s="245" t="s">
        <v>996</v>
      </c>
      <c r="E37" s="432" t="s">
        <v>524</v>
      </c>
      <c r="F37" s="337">
        <v>9600</v>
      </c>
      <c r="G37" s="244">
        <v>16.399999999999999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44382</v>
      </c>
      <c r="B38" s="244">
        <v>536709</v>
      </c>
      <c r="C38" s="245" t="s">
        <v>997</v>
      </c>
      <c r="D38" s="245" t="s">
        <v>998</v>
      </c>
      <c r="E38" s="245" t="s">
        <v>524</v>
      </c>
      <c r="F38" s="337">
        <v>58175</v>
      </c>
      <c r="G38" s="244">
        <v>14.03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44382</v>
      </c>
      <c r="B39" s="244">
        <v>536709</v>
      </c>
      <c r="C39" s="245" t="s">
        <v>997</v>
      </c>
      <c r="D39" s="245" t="s">
        <v>999</v>
      </c>
      <c r="E39" s="432" t="s">
        <v>525</v>
      </c>
      <c r="F39" s="337">
        <v>30368</v>
      </c>
      <c r="G39" s="244">
        <v>14.03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44382</v>
      </c>
      <c r="B40" s="244">
        <v>536709</v>
      </c>
      <c r="C40" s="245" t="s">
        <v>997</v>
      </c>
      <c r="D40" s="245" t="s">
        <v>1000</v>
      </c>
      <c r="E40" s="432" t="s">
        <v>525</v>
      </c>
      <c r="F40" s="337">
        <v>24000</v>
      </c>
      <c r="G40" s="244">
        <v>14.03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44382</v>
      </c>
      <c r="B41" s="244">
        <v>524400</v>
      </c>
      <c r="C41" s="245" t="s">
        <v>1001</v>
      </c>
      <c r="D41" s="245" t="s">
        <v>1002</v>
      </c>
      <c r="E41" s="245" t="s">
        <v>525</v>
      </c>
      <c r="F41" s="337">
        <v>16873</v>
      </c>
      <c r="G41" s="244">
        <v>30.1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44382</v>
      </c>
      <c r="B42" s="244">
        <v>539005</v>
      </c>
      <c r="C42" s="245" t="s">
        <v>1003</v>
      </c>
      <c r="D42" s="245" t="s">
        <v>1004</v>
      </c>
      <c r="E42" s="245" t="s">
        <v>524</v>
      </c>
      <c r="F42" s="337">
        <v>100000</v>
      </c>
      <c r="G42" s="244">
        <v>19.25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44382</v>
      </c>
      <c r="B43" s="244">
        <v>539005</v>
      </c>
      <c r="C43" s="245" t="s">
        <v>1003</v>
      </c>
      <c r="D43" s="245" t="s">
        <v>1005</v>
      </c>
      <c r="E43" s="432" t="s">
        <v>525</v>
      </c>
      <c r="F43" s="337">
        <v>100000</v>
      </c>
      <c r="G43" s="244">
        <v>19.25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44382</v>
      </c>
      <c r="B44" s="244">
        <v>531503</v>
      </c>
      <c r="C44" s="245" t="s">
        <v>1006</v>
      </c>
      <c r="D44" s="245" t="s">
        <v>1007</v>
      </c>
      <c r="E44" s="432" t="s">
        <v>525</v>
      </c>
      <c r="F44" s="337">
        <v>50000</v>
      </c>
      <c r="G44" s="244">
        <v>44.28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44382</v>
      </c>
      <c r="B45" s="244">
        <v>504273</v>
      </c>
      <c r="C45" s="245" t="s">
        <v>868</v>
      </c>
      <c r="D45" s="245" t="s">
        <v>1008</v>
      </c>
      <c r="E45" s="245" t="s">
        <v>525</v>
      </c>
      <c r="F45" s="337">
        <v>330000</v>
      </c>
      <c r="G45" s="244">
        <v>21.65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44382</v>
      </c>
      <c r="B46" s="244">
        <v>509040</v>
      </c>
      <c r="C46" s="245" t="s">
        <v>1009</v>
      </c>
      <c r="D46" s="245" t="s">
        <v>1010</v>
      </c>
      <c r="E46" s="432" t="s">
        <v>524</v>
      </c>
      <c r="F46" s="337">
        <v>15921</v>
      </c>
      <c r="G46" s="244">
        <v>23.25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44382</v>
      </c>
      <c r="B47" s="244">
        <v>509040</v>
      </c>
      <c r="C47" s="245" t="s">
        <v>1009</v>
      </c>
      <c r="D47" s="245" t="s">
        <v>1011</v>
      </c>
      <c r="E47" s="245" t="s">
        <v>525</v>
      </c>
      <c r="F47" s="337">
        <v>20509</v>
      </c>
      <c r="G47" s="244">
        <v>23.25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44382</v>
      </c>
      <c r="B48" s="244">
        <v>539291</v>
      </c>
      <c r="C48" s="245" t="s">
        <v>1012</v>
      </c>
      <c r="D48" s="245" t="s">
        <v>1013</v>
      </c>
      <c r="E48" s="432" t="s">
        <v>525</v>
      </c>
      <c r="F48" s="337">
        <v>25000</v>
      </c>
      <c r="G48" s="244">
        <v>16.510000000000002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44382</v>
      </c>
      <c r="B49" s="244">
        <v>539291</v>
      </c>
      <c r="C49" s="245" t="s">
        <v>1012</v>
      </c>
      <c r="D49" s="245" t="s">
        <v>1014</v>
      </c>
      <c r="E49" s="432" t="s">
        <v>524</v>
      </c>
      <c r="F49" s="337">
        <v>55126</v>
      </c>
      <c r="G49" s="244">
        <v>16.05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44382</v>
      </c>
      <c r="B50" s="244">
        <v>539291</v>
      </c>
      <c r="C50" s="245" t="s">
        <v>1012</v>
      </c>
      <c r="D50" s="245" t="s">
        <v>1014</v>
      </c>
      <c r="E50" s="245" t="s">
        <v>525</v>
      </c>
      <c r="F50" s="337">
        <v>52367</v>
      </c>
      <c r="G50" s="244">
        <v>15.84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44382</v>
      </c>
      <c r="B51" s="244">
        <v>539291</v>
      </c>
      <c r="C51" s="245" t="s">
        <v>1012</v>
      </c>
      <c r="D51" s="245" t="s">
        <v>938</v>
      </c>
      <c r="E51" s="245" t="s">
        <v>524</v>
      </c>
      <c r="F51" s="337">
        <v>19631</v>
      </c>
      <c r="G51" s="244">
        <v>15.67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44382</v>
      </c>
      <c r="B52" s="244">
        <v>504335</v>
      </c>
      <c r="C52" s="245" t="s">
        <v>1015</v>
      </c>
      <c r="D52" s="245" t="s">
        <v>1016</v>
      </c>
      <c r="E52" s="245" t="s">
        <v>525</v>
      </c>
      <c r="F52" s="337">
        <v>1000000</v>
      </c>
      <c r="G52" s="244">
        <v>0.56999999999999995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44382</v>
      </c>
      <c r="B53" s="244">
        <v>512217</v>
      </c>
      <c r="C53" s="245" t="s">
        <v>1017</v>
      </c>
      <c r="D53" s="245" t="s">
        <v>852</v>
      </c>
      <c r="E53" s="432" t="s">
        <v>525</v>
      </c>
      <c r="F53" s="337">
        <v>61513</v>
      </c>
      <c r="G53" s="244">
        <v>7.46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44382</v>
      </c>
      <c r="B54" s="244">
        <v>536659</v>
      </c>
      <c r="C54" s="245" t="s">
        <v>1018</v>
      </c>
      <c r="D54" s="245" t="s">
        <v>1019</v>
      </c>
      <c r="E54" s="432" t="s">
        <v>524</v>
      </c>
      <c r="F54" s="337">
        <v>31646</v>
      </c>
      <c r="G54" s="244">
        <v>5.84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44382</v>
      </c>
      <c r="B55" s="244">
        <v>538611</v>
      </c>
      <c r="C55" s="245" t="s">
        <v>916</v>
      </c>
      <c r="D55" s="245" t="s">
        <v>1020</v>
      </c>
      <c r="E55" s="245" t="s">
        <v>524</v>
      </c>
      <c r="F55" s="337">
        <v>67170</v>
      </c>
      <c r="G55" s="244">
        <v>7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44382</v>
      </c>
      <c r="B56" s="244">
        <v>530267</v>
      </c>
      <c r="C56" s="245" t="s">
        <v>1021</v>
      </c>
      <c r="D56" s="245" t="s">
        <v>1022</v>
      </c>
      <c r="E56" s="245" t="s">
        <v>524</v>
      </c>
      <c r="F56" s="337">
        <v>55376</v>
      </c>
      <c r="G56" s="244">
        <v>8.08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44382</v>
      </c>
      <c r="B57" s="244">
        <v>530267</v>
      </c>
      <c r="C57" s="245" t="s">
        <v>1021</v>
      </c>
      <c r="D57" s="245" t="s">
        <v>1007</v>
      </c>
      <c r="E57" s="432" t="s">
        <v>525</v>
      </c>
      <c r="F57" s="337">
        <v>80155</v>
      </c>
      <c r="G57" s="244">
        <v>8.09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44382</v>
      </c>
      <c r="B58" s="244">
        <v>530525</v>
      </c>
      <c r="C58" s="245" t="s">
        <v>1023</v>
      </c>
      <c r="D58" s="245" t="s">
        <v>1024</v>
      </c>
      <c r="E58" s="245" t="s">
        <v>524</v>
      </c>
      <c r="F58" s="337">
        <v>33826</v>
      </c>
      <c r="G58" s="244">
        <v>3.67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44382</v>
      </c>
      <c r="B59" s="244">
        <v>543310</v>
      </c>
      <c r="C59" s="245" t="s">
        <v>870</v>
      </c>
      <c r="D59" s="245" t="s">
        <v>869</v>
      </c>
      <c r="E59" s="245" t="s">
        <v>524</v>
      </c>
      <c r="F59" s="337">
        <v>20000</v>
      </c>
      <c r="G59" s="244">
        <v>61.05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44382</v>
      </c>
      <c r="B60" s="244">
        <v>513216</v>
      </c>
      <c r="C60" s="245" t="s">
        <v>1025</v>
      </c>
      <c r="D60" s="245" t="s">
        <v>1026</v>
      </c>
      <c r="E60" s="245" t="s">
        <v>525</v>
      </c>
      <c r="F60" s="337">
        <v>1001348</v>
      </c>
      <c r="G60" s="244">
        <v>4.34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44382</v>
      </c>
      <c r="B61" s="244">
        <v>542655</v>
      </c>
      <c r="C61" s="245" t="s">
        <v>1027</v>
      </c>
      <c r="D61" s="245" t="s">
        <v>1028</v>
      </c>
      <c r="E61" s="245" t="s">
        <v>524</v>
      </c>
      <c r="F61" s="337">
        <v>1327180</v>
      </c>
      <c r="G61" s="244">
        <v>2.84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44382</v>
      </c>
      <c r="B62" s="244">
        <v>542655</v>
      </c>
      <c r="C62" s="222" t="s">
        <v>1027</v>
      </c>
      <c r="D62" s="222" t="s">
        <v>1028</v>
      </c>
      <c r="E62" s="245" t="s">
        <v>525</v>
      </c>
      <c r="F62" s="337">
        <v>4836286</v>
      </c>
      <c r="G62" s="244">
        <v>2.84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44382</v>
      </c>
      <c r="B63" s="244">
        <v>512064</v>
      </c>
      <c r="C63" s="245" t="s">
        <v>1029</v>
      </c>
      <c r="D63" s="245" t="s">
        <v>1030</v>
      </c>
      <c r="E63" s="245" t="s">
        <v>525</v>
      </c>
      <c r="F63" s="337">
        <v>1350</v>
      </c>
      <c r="G63" s="244">
        <v>74.75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44382</v>
      </c>
      <c r="B64" s="244">
        <v>512064</v>
      </c>
      <c r="C64" s="245" t="s">
        <v>1029</v>
      </c>
      <c r="D64" s="245" t="s">
        <v>1031</v>
      </c>
      <c r="E64" s="245" t="s">
        <v>524</v>
      </c>
      <c r="F64" s="337">
        <v>1600</v>
      </c>
      <c r="G64" s="244">
        <v>74.75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44382</v>
      </c>
      <c r="B65" s="244">
        <v>533427</v>
      </c>
      <c r="C65" s="245" t="s">
        <v>918</v>
      </c>
      <c r="D65" s="245" t="s">
        <v>1032</v>
      </c>
      <c r="E65" s="245" t="s">
        <v>525</v>
      </c>
      <c r="F65" s="337">
        <v>100000</v>
      </c>
      <c r="G65" s="244">
        <v>21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44382</v>
      </c>
      <c r="B66" s="244">
        <v>533427</v>
      </c>
      <c r="C66" s="245" t="s">
        <v>918</v>
      </c>
      <c r="D66" s="245" t="s">
        <v>1033</v>
      </c>
      <c r="E66" s="245" t="s">
        <v>524</v>
      </c>
      <c r="F66" s="337">
        <v>201119</v>
      </c>
      <c r="G66" s="244">
        <v>20.89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44382</v>
      </c>
      <c r="B67" s="244">
        <v>533427</v>
      </c>
      <c r="C67" s="245" t="s">
        <v>918</v>
      </c>
      <c r="D67" s="245" t="s">
        <v>1033</v>
      </c>
      <c r="E67" s="245" t="s">
        <v>525</v>
      </c>
      <c r="F67" s="337">
        <v>550</v>
      </c>
      <c r="G67" s="244">
        <v>21.06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44382</v>
      </c>
      <c r="B68" s="244">
        <v>531404</v>
      </c>
      <c r="C68" s="245" t="s">
        <v>1034</v>
      </c>
      <c r="D68" s="245" t="s">
        <v>1026</v>
      </c>
      <c r="E68" s="245" t="s">
        <v>524</v>
      </c>
      <c r="F68" s="337">
        <v>801100</v>
      </c>
      <c r="G68" s="244">
        <v>1.4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44382</v>
      </c>
      <c r="B69" s="244">
        <v>531404</v>
      </c>
      <c r="C69" s="245" t="s">
        <v>1034</v>
      </c>
      <c r="D69" s="245" t="s">
        <v>1035</v>
      </c>
      <c r="E69" s="245" t="s">
        <v>525</v>
      </c>
      <c r="F69" s="337">
        <v>800000</v>
      </c>
      <c r="G69" s="244">
        <v>1.4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44382</v>
      </c>
      <c r="B70" s="244">
        <v>503624</v>
      </c>
      <c r="C70" s="245" t="s">
        <v>939</v>
      </c>
      <c r="D70" s="245" t="s">
        <v>1036</v>
      </c>
      <c r="E70" s="245" t="s">
        <v>525</v>
      </c>
      <c r="F70" s="337">
        <v>190000</v>
      </c>
      <c r="G70" s="244">
        <v>4.0999999999999996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44382</v>
      </c>
      <c r="B71" s="244">
        <v>503624</v>
      </c>
      <c r="C71" s="245" t="s">
        <v>939</v>
      </c>
      <c r="D71" s="245" t="s">
        <v>940</v>
      </c>
      <c r="E71" s="245" t="s">
        <v>525</v>
      </c>
      <c r="F71" s="337">
        <v>220000</v>
      </c>
      <c r="G71" s="244">
        <v>4.09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44382</v>
      </c>
      <c r="B72" s="244">
        <v>503624</v>
      </c>
      <c r="C72" s="245" t="s">
        <v>939</v>
      </c>
      <c r="D72" s="245" t="s">
        <v>1037</v>
      </c>
      <c r="E72" s="245" t="s">
        <v>525</v>
      </c>
      <c r="F72" s="337">
        <v>276901</v>
      </c>
      <c r="G72" s="244">
        <v>4.09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44382</v>
      </c>
      <c r="B73" s="244">
        <v>503624</v>
      </c>
      <c r="C73" s="245" t="s">
        <v>939</v>
      </c>
      <c r="D73" s="245" t="s">
        <v>1038</v>
      </c>
      <c r="E73" s="245" t="s">
        <v>524</v>
      </c>
      <c r="F73" s="337">
        <v>107117</v>
      </c>
      <c r="G73" s="244">
        <v>4.07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44382</v>
      </c>
      <c r="B74" s="244" t="s">
        <v>1039</v>
      </c>
      <c r="C74" s="245" t="s">
        <v>1040</v>
      </c>
      <c r="D74" s="245" t="s">
        <v>1041</v>
      </c>
      <c r="E74" s="245" t="s">
        <v>524</v>
      </c>
      <c r="F74" s="337">
        <v>100000</v>
      </c>
      <c r="G74" s="244">
        <v>208.44</v>
      </c>
      <c r="H74" s="315" t="s">
        <v>814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44382</v>
      </c>
      <c r="B75" s="244" t="s">
        <v>1042</v>
      </c>
      <c r="C75" s="245" t="s">
        <v>1043</v>
      </c>
      <c r="D75" s="245" t="s">
        <v>875</v>
      </c>
      <c r="E75" s="245" t="s">
        <v>524</v>
      </c>
      <c r="F75" s="337">
        <v>66894</v>
      </c>
      <c r="G75" s="244">
        <v>62.43</v>
      </c>
      <c r="H75" s="315" t="s">
        <v>814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44382</v>
      </c>
      <c r="B76" s="244" t="s">
        <v>1044</v>
      </c>
      <c r="C76" s="245" t="s">
        <v>1045</v>
      </c>
      <c r="D76" s="245" t="s">
        <v>1046</v>
      </c>
      <c r="E76" s="245" t="s">
        <v>524</v>
      </c>
      <c r="F76" s="337">
        <v>300000</v>
      </c>
      <c r="G76" s="244">
        <v>8.02</v>
      </c>
      <c r="H76" s="315" t="s">
        <v>814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44382</v>
      </c>
      <c r="B77" s="244" t="s">
        <v>919</v>
      </c>
      <c r="C77" s="245" t="s">
        <v>920</v>
      </c>
      <c r="D77" s="245" t="s">
        <v>921</v>
      </c>
      <c r="E77" s="245" t="s">
        <v>524</v>
      </c>
      <c r="F77" s="337">
        <v>200000</v>
      </c>
      <c r="G77" s="244">
        <v>367.68</v>
      </c>
      <c r="H77" s="315" t="s">
        <v>814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44382</v>
      </c>
      <c r="B78" s="244" t="s">
        <v>919</v>
      </c>
      <c r="C78" s="245" t="s">
        <v>920</v>
      </c>
      <c r="D78" s="245" t="s">
        <v>820</v>
      </c>
      <c r="E78" s="245" t="s">
        <v>524</v>
      </c>
      <c r="F78" s="337">
        <v>225742</v>
      </c>
      <c r="G78" s="244">
        <v>362.72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44382</v>
      </c>
      <c r="B79" s="244" t="s">
        <v>919</v>
      </c>
      <c r="C79" s="245" t="s">
        <v>920</v>
      </c>
      <c r="D79" s="245" t="s">
        <v>1047</v>
      </c>
      <c r="E79" s="245" t="s">
        <v>524</v>
      </c>
      <c r="F79" s="337">
        <v>179627</v>
      </c>
      <c r="G79" s="244">
        <v>394.87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44382</v>
      </c>
      <c r="B80" s="244" t="s">
        <v>919</v>
      </c>
      <c r="C80" s="245" t="s">
        <v>920</v>
      </c>
      <c r="D80" s="245" t="s">
        <v>835</v>
      </c>
      <c r="E80" s="245" t="s">
        <v>524</v>
      </c>
      <c r="F80" s="337">
        <v>178889</v>
      </c>
      <c r="G80" s="244">
        <v>367.45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44382</v>
      </c>
      <c r="B81" s="244" t="s">
        <v>941</v>
      </c>
      <c r="C81" s="245" t="s">
        <v>942</v>
      </c>
      <c r="D81" s="245" t="s">
        <v>830</v>
      </c>
      <c r="E81" s="245" t="s">
        <v>524</v>
      </c>
      <c r="F81" s="337">
        <v>210439</v>
      </c>
      <c r="G81" s="244">
        <v>22.9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44382</v>
      </c>
      <c r="B82" s="244" t="s">
        <v>941</v>
      </c>
      <c r="C82" s="245" t="s">
        <v>942</v>
      </c>
      <c r="D82" s="245" t="s">
        <v>820</v>
      </c>
      <c r="E82" s="245" t="s">
        <v>524</v>
      </c>
      <c r="F82" s="337">
        <v>250405</v>
      </c>
      <c r="G82" s="244">
        <v>22.87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44382</v>
      </c>
      <c r="B83" s="244" t="s">
        <v>1048</v>
      </c>
      <c r="C83" s="245" t="s">
        <v>1049</v>
      </c>
      <c r="D83" s="245" t="s">
        <v>820</v>
      </c>
      <c r="E83" s="245" t="s">
        <v>524</v>
      </c>
      <c r="F83" s="337">
        <v>228188</v>
      </c>
      <c r="G83" s="244">
        <v>169.33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44382</v>
      </c>
      <c r="B84" s="244" t="s">
        <v>1048</v>
      </c>
      <c r="C84" s="245" t="s">
        <v>1049</v>
      </c>
      <c r="D84" s="245" t="s">
        <v>835</v>
      </c>
      <c r="E84" s="245" t="s">
        <v>524</v>
      </c>
      <c r="F84" s="337">
        <v>148907</v>
      </c>
      <c r="G84" s="244">
        <v>168.32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44382</v>
      </c>
      <c r="B85" s="244" t="s">
        <v>993</v>
      </c>
      <c r="C85" s="245" t="s">
        <v>1050</v>
      </c>
      <c r="D85" s="245" t="s">
        <v>954</v>
      </c>
      <c r="E85" s="245" t="s">
        <v>524</v>
      </c>
      <c r="F85" s="337">
        <v>2546382</v>
      </c>
      <c r="G85" s="244">
        <v>2.97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44382</v>
      </c>
      <c r="B86" s="244" t="s">
        <v>993</v>
      </c>
      <c r="C86" s="245" t="s">
        <v>1050</v>
      </c>
      <c r="D86" s="245" t="s">
        <v>952</v>
      </c>
      <c r="E86" s="245" t="s">
        <v>524</v>
      </c>
      <c r="F86" s="337">
        <v>4090000</v>
      </c>
      <c r="G86" s="244">
        <v>2.85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44382</v>
      </c>
      <c r="B87" s="244" t="s">
        <v>1051</v>
      </c>
      <c r="C87" s="245" t="s">
        <v>1052</v>
      </c>
      <c r="D87" s="245" t="s">
        <v>830</v>
      </c>
      <c r="E87" s="245" t="s">
        <v>524</v>
      </c>
      <c r="F87" s="337">
        <v>906837</v>
      </c>
      <c r="G87" s="244">
        <v>357.55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44382</v>
      </c>
      <c r="B88" s="244" t="s">
        <v>1051</v>
      </c>
      <c r="C88" s="245" t="s">
        <v>1052</v>
      </c>
      <c r="D88" s="245" t="s">
        <v>944</v>
      </c>
      <c r="E88" s="245" t="s">
        <v>524</v>
      </c>
      <c r="F88" s="337">
        <v>900268</v>
      </c>
      <c r="G88" s="244">
        <v>357.36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44382</v>
      </c>
      <c r="B89" s="244" t="s">
        <v>1053</v>
      </c>
      <c r="C89" s="245" t="s">
        <v>1054</v>
      </c>
      <c r="D89" s="245" t="s">
        <v>954</v>
      </c>
      <c r="E89" s="245" t="s">
        <v>524</v>
      </c>
      <c r="F89" s="337">
        <v>545993</v>
      </c>
      <c r="G89" s="244">
        <v>11.44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44382</v>
      </c>
      <c r="B90" s="244" t="s">
        <v>1055</v>
      </c>
      <c r="C90" s="245" t="s">
        <v>1056</v>
      </c>
      <c r="D90" s="245" t="s">
        <v>853</v>
      </c>
      <c r="E90" s="245" t="s">
        <v>524</v>
      </c>
      <c r="F90" s="337">
        <v>8695908</v>
      </c>
      <c r="G90" s="244">
        <v>2.8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44382</v>
      </c>
      <c r="B91" s="244" t="s">
        <v>1057</v>
      </c>
      <c r="C91" s="245" t="s">
        <v>1058</v>
      </c>
      <c r="D91" s="245" t="s">
        <v>820</v>
      </c>
      <c r="E91" s="245" t="s">
        <v>524</v>
      </c>
      <c r="F91" s="337">
        <v>101447</v>
      </c>
      <c r="G91" s="244">
        <v>158.88999999999999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44382</v>
      </c>
      <c r="B92" s="244" t="s">
        <v>1059</v>
      </c>
      <c r="C92" s="245" t="s">
        <v>1060</v>
      </c>
      <c r="D92" s="245" t="s">
        <v>951</v>
      </c>
      <c r="E92" s="245" t="s">
        <v>524</v>
      </c>
      <c r="F92" s="337">
        <v>50000</v>
      </c>
      <c r="G92" s="244">
        <v>10.6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44382</v>
      </c>
      <c r="B93" s="244" t="s">
        <v>945</v>
      </c>
      <c r="C93" s="245" t="s">
        <v>946</v>
      </c>
      <c r="D93" s="245" t="s">
        <v>820</v>
      </c>
      <c r="E93" s="245" t="s">
        <v>524</v>
      </c>
      <c r="F93" s="337">
        <v>229307</v>
      </c>
      <c r="G93" s="244">
        <v>1396.02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44382</v>
      </c>
      <c r="B94" s="244" t="s">
        <v>1061</v>
      </c>
      <c r="C94" s="245" t="s">
        <v>1062</v>
      </c>
      <c r="D94" s="245" t="s">
        <v>835</v>
      </c>
      <c r="E94" s="245" t="s">
        <v>524</v>
      </c>
      <c r="F94" s="337">
        <v>118959</v>
      </c>
      <c r="G94" s="244">
        <v>397.58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44382</v>
      </c>
      <c r="B95" s="244" t="s">
        <v>947</v>
      </c>
      <c r="C95" s="245" t="s">
        <v>948</v>
      </c>
      <c r="D95" s="245" t="s">
        <v>830</v>
      </c>
      <c r="E95" s="245" t="s">
        <v>524</v>
      </c>
      <c r="F95" s="337">
        <v>699491</v>
      </c>
      <c r="G95" s="244">
        <v>143.34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44382</v>
      </c>
      <c r="B96" s="244" t="s">
        <v>949</v>
      </c>
      <c r="C96" s="245" t="s">
        <v>950</v>
      </c>
      <c r="D96" s="245" t="s">
        <v>953</v>
      </c>
      <c r="E96" s="245" t="s">
        <v>524</v>
      </c>
      <c r="F96" s="337">
        <v>115020</v>
      </c>
      <c r="G96" s="244">
        <v>86.49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44382</v>
      </c>
      <c r="B97" s="244" t="s">
        <v>1063</v>
      </c>
      <c r="C97" s="245" t="s">
        <v>1064</v>
      </c>
      <c r="D97" s="245" t="s">
        <v>875</v>
      </c>
      <c r="E97" s="245" t="s">
        <v>524</v>
      </c>
      <c r="F97" s="337">
        <v>428114</v>
      </c>
      <c r="G97" s="244">
        <v>55.04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44382</v>
      </c>
      <c r="B98" s="244" t="s">
        <v>1063</v>
      </c>
      <c r="C98" s="245" t="s">
        <v>1064</v>
      </c>
      <c r="D98" s="245" t="s">
        <v>1065</v>
      </c>
      <c r="E98" s="245" t="s">
        <v>524</v>
      </c>
      <c r="F98" s="337">
        <v>303465</v>
      </c>
      <c r="G98" s="244">
        <v>52.81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44382</v>
      </c>
      <c r="B99" s="244" t="s">
        <v>1063</v>
      </c>
      <c r="C99" s="245" t="s">
        <v>1064</v>
      </c>
      <c r="D99" s="245" t="s">
        <v>1066</v>
      </c>
      <c r="E99" s="245" t="s">
        <v>524</v>
      </c>
      <c r="F99" s="337">
        <v>200000</v>
      </c>
      <c r="G99" s="244">
        <v>58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44382</v>
      </c>
      <c r="B100" s="244" t="s">
        <v>1063</v>
      </c>
      <c r="C100" s="245" t="s">
        <v>1064</v>
      </c>
      <c r="D100" s="245" t="s">
        <v>1067</v>
      </c>
      <c r="E100" s="245" t="s">
        <v>524</v>
      </c>
      <c r="F100" s="337">
        <v>198175</v>
      </c>
      <c r="G100" s="244">
        <v>52.98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44382</v>
      </c>
      <c r="B101" s="244" t="s">
        <v>1063</v>
      </c>
      <c r="C101" s="245" t="s">
        <v>1064</v>
      </c>
      <c r="D101" s="245" t="s">
        <v>1068</v>
      </c>
      <c r="E101" s="245" t="s">
        <v>524</v>
      </c>
      <c r="F101" s="337">
        <v>300000</v>
      </c>
      <c r="G101" s="244">
        <v>52.75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44382</v>
      </c>
      <c r="B102" s="244" t="s">
        <v>876</v>
      </c>
      <c r="C102" s="245" t="s">
        <v>877</v>
      </c>
      <c r="D102" s="245" t="s">
        <v>1069</v>
      </c>
      <c r="E102" s="245" t="s">
        <v>524</v>
      </c>
      <c r="F102" s="337">
        <v>44613</v>
      </c>
      <c r="G102" s="244">
        <v>281.87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44382</v>
      </c>
      <c r="B103" s="244" t="s">
        <v>908</v>
      </c>
      <c r="C103" s="245" t="s">
        <v>956</v>
      </c>
      <c r="D103" s="245" t="s">
        <v>835</v>
      </c>
      <c r="E103" s="245" t="s">
        <v>524</v>
      </c>
      <c r="F103" s="337">
        <v>342860</v>
      </c>
      <c r="G103" s="244">
        <v>2203.77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44382</v>
      </c>
      <c r="B104" s="244" t="s">
        <v>908</v>
      </c>
      <c r="C104" s="245" t="s">
        <v>956</v>
      </c>
      <c r="D104" s="245" t="s">
        <v>820</v>
      </c>
      <c r="E104" s="245" t="s">
        <v>524</v>
      </c>
      <c r="F104" s="337">
        <v>446712</v>
      </c>
      <c r="G104" s="244">
        <v>2213.4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44382</v>
      </c>
      <c r="B105" s="244" t="s">
        <v>1070</v>
      </c>
      <c r="C105" s="245" t="s">
        <v>1071</v>
      </c>
      <c r="D105" s="245" t="s">
        <v>875</v>
      </c>
      <c r="E105" s="245" t="s">
        <v>524</v>
      </c>
      <c r="F105" s="337">
        <v>542690</v>
      </c>
      <c r="G105" s="244">
        <v>192.02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44382</v>
      </c>
      <c r="B106" s="244" t="s">
        <v>1072</v>
      </c>
      <c r="C106" s="245" t="s">
        <v>1073</v>
      </c>
      <c r="D106" s="245" t="s">
        <v>820</v>
      </c>
      <c r="E106" s="245" t="s">
        <v>524</v>
      </c>
      <c r="F106" s="337">
        <v>100742</v>
      </c>
      <c r="G106" s="244">
        <v>155.97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44382</v>
      </c>
      <c r="B107" s="244" t="s">
        <v>1074</v>
      </c>
      <c r="C107" s="245" t="s">
        <v>1075</v>
      </c>
      <c r="D107" s="245" t="s">
        <v>820</v>
      </c>
      <c r="E107" s="245" t="s">
        <v>524</v>
      </c>
      <c r="F107" s="337">
        <v>2859222</v>
      </c>
      <c r="G107" s="244">
        <v>62.98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44382</v>
      </c>
      <c r="B108" s="244" t="s">
        <v>1076</v>
      </c>
      <c r="C108" s="245" t="s">
        <v>1077</v>
      </c>
      <c r="D108" s="245" t="s">
        <v>951</v>
      </c>
      <c r="E108" s="245" t="s">
        <v>524</v>
      </c>
      <c r="F108" s="337">
        <v>50000</v>
      </c>
      <c r="G108" s="244">
        <v>108.28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44382</v>
      </c>
      <c r="B109" s="244" t="s">
        <v>878</v>
      </c>
      <c r="C109" s="245" t="s">
        <v>879</v>
      </c>
      <c r="D109" s="245" t="s">
        <v>875</v>
      </c>
      <c r="E109" s="245" t="s">
        <v>524</v>
      </c>
      <c r="F109" s="337">
        <v>109406</v>
      </c>
      <c r="G109" s="244">
        <v>168.03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44382</v>
      </c>
      <c r="B110" s="244" t="s">
        <v>878</v>
      </c>
      <c r="C110" s="245" t="s">
        <v>879</v>
      </c>
      <c r="D110" s="245" t="s">
        <v>874</v>
      </c>
      <c r="E110" s="245" t="s">
        <v>524</v>
      </c>
      <c r="F110" s="337">
        <v>85141</v>
      </c>
      <c r="G110" s="244">
        <v>168.17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44382</v>
      </c>
      <c r="B111" s="244" t="s">
        <v>1078</v>
      </c>
      <c r="C111" s="245" t="s">
        <v>1079</v>
      </c>
      <c r="D111" s="245" t="s">
        <v>820</v>
      </c>
      <c r="E111" s="245" t="s">
        <v>524</v>
      </c>
      <c r="F111" s="337">
        <v>98524</v>
      </c>
      <c r="G111" s="244">
        <v>161.53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44382</v>
      </c>
      <c r="B112" s="244" t="s">
        <v>1078</v>
      </c>
      <c r="C112" s="245" t="s">
        <v>1079</v>
      </c>
      <c r="D112" s="245" t="s">
        <v>875</v>
      </c>
      <c r="E112" s="245" t="s">
        <v>524</v>
      </c>
      <c r="F112" s="337">
        <v>178931</v>
      </c>
      <c r="G112" s="244">
        <v>160.97999999999999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44382</v>
      </c>
      <c r="B113" s="244" t="s">
        <v>1027</v>
      </c>
      <c r="C113" s="245" t="s">
        <v>1080</v>
      </c>
      <c r="D113" s="245" t="s">
        <v>954</v>
      </c>
      <c r="E113" s="245" t="s">
        <v>524</v>
      </c>
      <c r="F113" s="337">
        <v>4984825</v>
      </c>
      <c r="G113" s="244">
        <v>2.8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44382</v>
      </c>
      <c r="B114" s="244" t="s">
        <v>1081</v>
      </c>
      <c r="C114" s="245" t="s">
        <v>1082</v>
      </c>
      <c r="D114" s="245" t="s">
        <v>820</v>
      </c>
      <c r="E114" s="245" t="s">
        <v>524</v>
      </c>
      <c r="F114" s="337">
        <v>516934</v>
      </c>
      <c r="G114" s="244">
        <v>138.34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44382</v>
      </c>
      <c r="B115" s="244" t="s">
        <v>1081</v>
      </c>
      <c r="C115" s="245" t="s">
        <v>1082</v>
      </c>
      <c r="D115" s="245" t="s">
        <v>835</v>
      </c>
      <c r="E115" s="245" t="s">
        <v>524</v>
      </c>
      <c r="F115" s="337">
        <v>251931</v>
      </c>
      <c r="G115" s="244">
        <v>138.93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44382</v>
      </c>
      <c r="B116" s="244" t="s">
        <v>922</v>
      </c>
      <c r="C116" s="245" t="s">
        <v>923</v>
      </c>
      <c r="D116" s="245" t="s">
        <v>820</v>
      </c>
      <c r="E116" s="245" t="s">
        <v>524</v>
      </c>
      <c r="F116" s="337">
        <v>406402</v>
      </c>
      <c r="G116" s="244">
        <v>103.55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44382</v>
      </c>
      <c r="B117" s="244" t="s">
        <v>1034</v>
      </c>
      <c r="C117" s="245" t="s">
        <v>1083</v>
      </c>
      <c r="D117" s="245" t="s">
        <v>853</v>
      </c>
      <c r="E117" s="245" t="s">
        <v>524</v>
      </c>
      <c r="F117" s="337">
        <v>424607</v>
      </c>
      <c r="G117" s="244">
        <v>1.4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44382</v>
      </c>
      <c r="B118" s="244" t="s">
        <v>1084</v>
      </c>
      <c r="C118" s="245" t="s">
        <v>1085</v>
      </c>
      <c r="D118" s="245" t="s">
        <v>820</v>
      </c>
      <c r="E118" s="245" t="s">
        <v>524</v>
      </c>
      <c r="F118" s="337">
        <v>289354</v>
      </c>
      <c r="G118" s="244">
        <v>144.94999999999999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44382</v>
      </c>
      <c r="B119" s="244" t="s">
        <v>1042</v>
      </c>
      <c r="C119" s="245" t="s">
        <v>1043</v>
      </c>
      <c r="D119" s="245" t="s">
        <v>875</v>
      </c>
      <c r="E119" s="245" t="s">
        <v>525</v>
      </c>
      <c r="F119" s="337">
        <v>16492</v>
      </c>
      <c r="G119" s="244">
        <v>59.38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44382</v>
      </c>
      <c r="B120" s="244" t="s">
        <v>1044</v>
      </c>
      <c r="C120" s="245" t="s">
        <v>1045</v>
      </c>
      <c r="D120" s="245" t="s">
        <v>861</v>
      </c>
      <c r="E120" s="245" t="s">
        <v>525</v>
      </c>
      <c r="F120" s="337">
        <v>1100000</v>
      </c>
      <c r="G120" s="244">
        <v>8.01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44382</v>
      </c>
      <c r="B121" s="244" t="s">
        <v>919</v>
      </c>
      <c r="C121" s="245" t="s">
        <v>920</v>
      </c>
      <c r="D121" s="245" t="s">
        <v>835</v>
      </c>
      <c r="E121" s="245" t="s">
        <v>525</v>
      </c>
      <c r="F121" s="337">
        <v>179215</v>
      </c>
      <c r="G121" s="244">
        <v>368.54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44382</v>
      </c>
      <c r="B122" s="244" t="s">
        <v>919</v>
      </c>
      <c r="C122" s="245" t="s">
        <v>920</v>
      </c>
      <c r="D122" s="245" t="s">
        <v>820</v>
      </c>
      <c r="E122" s="245" t="s">
        <v>525</v>
      </c>
      <c r="F122" s="337">
        <v>225742</v>
      </c>
      <c r="G122" s="244">
        <v>362.88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44382</v>
      </c>
      <c r="B123" s="244" t="s">
        <v>941</v>
      </c>
      <c r="C123" s="245" t="s">
        <v>942</v>
      </c>
      <c r="D123" s="245" t="s">
        <v>820</v>
      </c>
      <c r="E123" s="245" t="s">
        <v>525</v>
      </c>
      <c r="F123" s="337">
        <v>250405</v>
      </c>
      <c r="G123" s="244">
        <v>22.93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44382</v>
      </c>
      <c r="B124" s="244" t="s">
        <v>941</v>
      </c>
      <c r="C124" s="245" t="s">
        <v>942</v>
      </c>
      <c r="D124" s="245" t="s">
        <v>830</v>
      </c>
      <c r="E124" s="245" t="s">
        <v>525</v>
      </c>
      <c r="F124" s="337">
        <v>210439</v>
      </c>
      <c r="G124" s="244">
        <v>22.95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44382</v>
      </c>
      <c r="B125" s="244" t="s">
        <v>941</v>
      </c>
      <c r="C125" s="245" t="s">
        <v>942</v>
      </c>
      <c r="D125" s="245" t="s">
        <v>943</v>
      </c>
      <c r="E125" s="245" t="s">
        <v>525</v>
      </c>
      <c r="F125" s="337">
        <v>250000</v>
      </c>
      <c r="G125" s="244">
        <v>22.55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44382</v>
      </c>
      <c r="B126" s="244" t="s">
        <v>871</v>
      </c>
      <c r="C126" s="245" t="s">
        <v>872</v>
      </c>
      <c r="D126" s="245" t="s">
        <v>873</v>
      </c>
      <c r="E126" s="245" t="s">
        <v>525</v>
      </c>
      <c r="F126" s="337">
        <v>168000</v>
      </c>
      <c r="G126" s="244">
        <v>6.22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44382</v>
      </c>
      <c r="B127" s="244" t="s">
        <v>1048</v>
      </c>
      <c r="C127" s="245" t="s">
        <v>1049</v>
      </c>
      <c r="D127" s="245" t="s">
        <v>835</v>
      </c>
      <c r="E127" s="245" t="s">
        <v>525</v>
      </c>
      <c r="F127" s="337">
        <v>149676</v>
      </c>
      <c r="G127" s="244">
        <v>168.72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44382</v>
      </c>
      <c r="B128" s="244" t="s">
        <v>1048</v>
      </c>
      <c r="C128" s="245" t="s">
        <v>1049</v>
      </c>
      <c r="D128" s="245" t="s">
        <v>820</v>
      </c>
      <c r="E128" s="245" t="s">
        <v>525</v>
      </c>
      <c r="F128" s="337">
        <v>228188</v>
      </c>
      <c r="G128" s="244">
        <v>169.4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44382</v>
      </c>
      <c r="B129" s="244" t="s">
        <v>1086</v>
      </c>
      <c r="C129" s="245" t="s">
        <v>1087</v>
      </c>
      <c r="D129" s="245" t="s">
        <v>1088</v>
      </c>
      <c r="E129" s="245" t="s">
        <v>525</v>
      </c>
      <c r="F129" s="337">
        <v>2200000</v>
      </c>
      <c r="G129" s="244">
        <v>29.1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44382</v>
      </c>
      <c r="B130" s="244" t="s">
        <v>993</v>
      </c>
      <c r="C130" s="245" t="s">
        <v>1050</v>
      </c>
      <c r="D130" s="245" t="s">
        <v>954</v>
      </c>
      <c r="E130" s="245" t="s">
        <v>525</v>
      </c>
      <c r="F130" s="337">
        <v>4061376</v>
      </c>
      <c r="G130" s="244">
        <v>2.96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44382</v>
      </c>
      <c r="B131" s="244" t="s">
        <v>993</v>
      </c>
      <c r="C131" s="245" t="s">
        <v>1050</v>
      </c>
      <c r="D131" s="245" t="s">
        <v>952</v>
      </c>
      <c r="E131" s="245" t="s">
        <v>525</v>
      </c>
      <c r="F131" s="337">
        <v>500000</v>
      </c>
      <c r="G131" s="244">
        <v>2.9</v>
      </c>
      <c r="H131" s="315" t="s">
        <v>814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44382</v>
      </c>
      <c r="B132" s="244" t="s">
        <v>993</v>
      </c>
      <c r="C132" s="245" t="s">
        <v>1050</v>
      </c>
      <c r="D132" s="245" t="s">
        <v>1089</v>
      </c>
      <c r="E132" s="245" t="s">
        <v>525</v>
      </c>
      <c r="F132" s="337">
        <v>17722437</v>
      </c>
      <c r="G132" s="244">
        <v>3.02</v>
      </c>
      <c r="H132" s="315" t="s">
        <v>814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44382</v>
      </c>
      <c r="B133" s="244" t="s">
        <v>1090</v>
      </c>
      <c r="C133" s="245" t="s">
        <v>1091</v>
      </c>
      <c r="D133" s="245" t="s">
        <v>875</v>
      </c>
      <c r="E133" s="245" t="s">
        <v>525</v>
      </c>
      <c r="F133" s="337">
        <v>41918</v>
      </c>
      <c r="G133" s="244">
        <v>83.34</v>
      </c>
      <c r="H133" s="315" t="s">
        <v>814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44382</v>
      </c>
      <c r="B134" s="244" t="s">
        <v>1051</v>
      </c>
      <c r="C134" s="245" t="s">
        <v>1052</v>
      </c>
      <c r="D134" s="245" t="s">
        <v>944</v>
      </c>
      <c r="E134" s="245" t="s">
        <v>525</v>
      </c>
      <c r="F134" s="337">
        <v>900268</v>
      </c>
      <c r="G134" s="244">
        <v>357.5</v>
      </c>
      <c r="H134" s="315" t="s">
        <v>814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44382</v>
      </c>
      <c r="B135" s="244" t="s">
        <v>1051</v>
      </c>
      <c r="C135" s="245" t="s">
        <v>1052</v>
      </c>
      <c r="D135" s="245" t="s">
        <v>830</v>
      </c>
      <c r="E135" s="245" t="s">
        <v>525</v>
      </c>
      <c r="F135" s="337">
        <v>906837</v>
      </c>
      <c r="G135" s="244">
        <v>357.71</v>
      </c>
      <c r="H135" s="315" t="s">
        <v>814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44382</v>
      </c>
      <c r="B136" s="244" t="s">
        <v>1053</v>
      </c>
      <c r="C136" s="245" t="s">
        <v>1054</v>
      </c>
      <c r="D136" s="245" t="s">
        <v>954</v>
      </c>
      <c r="E136" s="245" t="s">
        <v>525</v>
      </c>
      <c r="F136" s="337">
        <v>563062</v>
      </c>
      <c r="G136" s="244">
        <v>11.57</v>
      </c>
      <c r="H136" s="315" t="s">
        <v>814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44382</v>
      </c>
      <c r="B137" s="244" t="s">
        <v>1092</v>
      </c>
      <c r="C137" s="245" t="s">
        <v>1093</v>
      </c>
      <c r="D137" s="245" t="s">
        <v>1094</v>
      </c>
      <c r="E137" s="245" t="s">
        <v>525</v>
      </c>
      <c r="F137" s="337">
        <v>102000</v>
      </c>
      <c r="G137" s="244">
        <v>13.51</v>
      </c>
      <c r="H137" s="315" t="s">
        <v>814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44382</v>
      </c>
      <c r="B138" s="244" t="s">
        <v>1095</v>
      </c>
      <c r="C138" s="245" t="s">
        <v>1096</v>
      </c>
      <c r="D138" s="245" t="s">
        <v>1097</v>
      </c>
      <c r="E138" s="245" t="s">
        <v>525</v>
      </c>
      <c r="F138" s="337">
        <v>75661</v>
      </c>
      <c r="G138" s="244">
        <v>90.08</v>
      </c>
      <c r="H138" s="315" t="s">
        <v>814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44382</v>
      </c>
      <c r="B139" s="244" t="s">
        <v>1057</v>
      </c>
      <c r="C139" s="245" t="s">
        <v>1058</v>
      </c>
      <c r="D139" s="245" t="s">
        <v>820</v>
      </c>
      <c r="E139" s="245" t="s">
        <v>525</v>
      </c>
      <c r="F139" s="337">
        <v>101447</v>
      </c>
      <c r="G139" s="244">
        <v>158.80000000000001</v>
      </c>
      <c r="H139" s="315" t="s">
        <v>814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44382</v>
      </c>
      <c r="B140" s="244" t="s">
        <v>1059</v>
      </c>
      <c r="C140" s="245" t="s">
        <v>1060</v>
      </c>
      <c r="D140" s="245" t="s">
        <v>951</v>
      </c>
      <c r="E140" s="245" t="s">
        <v>525</v>
      </c>
      <c r="F140" s="337">
        <v>76000</v>
      </c>
      <c r="G140" s="244">
        <v>10.51</v>
      </c>
      <c r="H140" s="315" t="s">
        <v>814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44382</v>
      </c>
      <c r="B141" s="244" t="s">
        <v>1059</v>
      </c>
      <c r="C141" s="245" t="s">
        <v>1060</v>
      </c>
      <c r="D141" s="245" t="s">
        <v>1098</v>
      </c>
      <c r="E141" s="245" t="s">
        <v>525</v>
      </c>
      <c r="F141" s="337">
        <v>103565</v>
      </c>
      <c r="G141" s="244">
        <v>10.54</v>
      </c>
      <c r="H141" s="315" t="s">
        <v>814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44382</v>
      </c>
      <c r="B142" s="244" t="s">
        <v>945</v>
      </c>
      <c r="C142" s="245" t="s">
        <v>946</v>
      </c>
      <c r="D142" s="245" t="s">
        <v>820</v>
      </c>
      <c r="E142" s="245" t="s">
        <v>525</v>
      </c>
      <c r="F142" s="337">
        <v>229307</v>
      </c>
      <c r="G142" s="244">
        <v>1395.66</v>
      </c>
      <c r="H142" s="315" t="s">
        <v>814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44382</v>
      </c>
      <c r="B143" s="244" t="s">
        <v>1061</v>
      </c>
      <c r="C143" s="245" t="s">
        <v>1062</v>
      </c>
      <c r="D143" s="245" t="s">
        <v>835</v>
      </c>
      <c r="E143" s="245" t="s">
        <v>525</v>
      </c>
      <c r="F143" s="337">
        <v>117163</v>
      </c>
      <c r="G143" s="244">
        <v>398.11</v>
      </c>
      <c r="H143" s="315" t="s">
        <v>814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44382</v>
      </c>
      <c r="B144" s="244" t="s">
        <v>947</v>
      </c>
      <c r="C144" s="245" t="s">
        <v>948</v>
      </c>
      <c r="D144" s="245" t="s">
        <v>1099</v>
      </c>
      <c r="E144" s="245" t="s">
        <v>525</v>
      </c>
      <c r="F144" s="337">
        <v>627330</v>
      </c>
      <c r="G144" s="244">
        <v>149.25</v>
      </c>
      <c r="H144" s="315" t="s">
        <v>814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44382</v>
      </c>
      <c r="B145" s="244" t="s">
        <v>947</v>
      </c>
      <c r="C145" s="245" t="s">
        <v>948</v>
      </c>
      <c r="D145" s="245" t="s">
        <v>830</v>
      </c>
      <c r="E145" s="245" t="s">
        <v>525</v>
      </c>
      <c r="F145" s="337">
        <v>699491</v>
      </c>
      <c r="G145" s="244">
        <v>143.44999999999999</v>
      </c>
      <c r="H145" s="315" t="s">
        <v>814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44382</v>
      </c>
      <c r="B146" s="244" t="s">
        <v>949</v>
      </c>
      <c r="C146" s="245" t="s">
        <v>950</v>
      </c>
      <c r="D146" s="245" t="s">
        <v>953</v>
      </c>
      <c r="E146" s="245" t="s">
        <v>525</v>
      </c>
      <c r="F146" s="337">
        <v>125172</v>
      </c>
      <c r="G146" s="244">
        <v>85.8</v>
      </c>
      <c r="H146" s="315" t="s">
        <v>814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44382</v>
      </c>
      <c r="B147" s="244" t="s">
        <v>1063</v>
      </c>
      <c r="C147" s="245" t="s">
        <v>1064</v>
      </c>
      <c r="D147" s="245" t="s">
        <v>1100</v>
      </c>
      <c r="E147" s="245" t="s">
        <v>525</v>
      </c>
      <c r="F147" s="337">
        <v>1168779</v>
      </c>
      <c r="G147" s="244">
        <v>52.75</v>
      </c>
      <c r="H147" s="315" t="s">
        <v>814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44382</v>
      </c>
      <c r="B148" s="244" t="s">
        <v>1063</v>
      </c>
      <c r="C148" s="245" t="s">
        <v>1064</v>
      </c>
      <c r="D148" s="245" t="s">
        <v>875</v>
      </c>
      <c r="E148" s="245" t="s">
        <v>525</v>
      </c>
      <c r="F148" s="337">
        <v>428114</v>
      </c>
      <c r="G148" s="244">
        <v>56.87</v>
      </c>
      <c r="H148" s="315" t="s">
        <v>814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44382</v>
      </c>
      <c r="B149" s="244" t="s">
        <v>1063</v>
      </c>
      <c r="C149" s="245" t="s">
        <v>1064</v>
      </c>
      <c r="D149" s="245" t="s">
        <v>1067</v>
      </c>
      <c r="E149" s="245" t="s">
        <v>525</v>
      </c>
      <c r="F149" s="337">
        <v>128175</v>
      </c>
      <c r="G149" s="244">
        <v>57.59</v>
      </c>
      <c r="H149" s="315" t="s">
        <v>814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44382</v>
      </c>
      <c r="B150" s="244" t="s">
        <v>1063</v>
      </c>
      <c r="C150" s="245" t="s">
        <v>1064</v>
      </c>
      <c r="D150" s="245" t="s">
        <v>1065</v>
      </c>
      <c r="E150" s="245" t="s">
        <v>525</v>
      </c>
      <c r="F150" s="337">
        <v>15481</v>
      </c>
      <c r="G150" s="244">
        <v>58.51</v>
      </c>
      <c r="H150" s="315" t="s">
        <v>814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44382</v>
      </c>
      <c r="B151" s="244" t="s">
        <v>876</v>
      </c>
      <c r="C151" s="245" t="s">
        <v>877</v>
      </c>
      <c r="D151" s="245" t="s">
        <v>955</v>
      </c>
      <c r="E151" s="245" t="s">
        <v>525</v>
      </c>
      <c r="F151" s="337">
        <v>30000</v>
      </c>
      <c r="G151" s="244">
        <v>275.52</v>
      </c>
      <c r="H151" s="315" t="s">
        <v>814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44382</v>
      </c>
      <c r="B152" s="244" t="s">
        <v>876</v>
      </c>
      <c r="C152" s="245" t="s">
        <v>877</v>
      </c>
      <c r="D152" s="245" t="s">
        <v>1069</v>
      </c>
      <c r="E152" s="245" t="s">
        <v>525</v>
      </c>
      <c r="F152" s="337">
        <v>44613</v>
      </c>
      <c r="G152" s="244">
        <v>288</v>
      </c>
      <c r="H152" s="315" t="s">
        <v>814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44382</v>
      </c>
      <c r="B153" s="244" t="s">
        <v>908</v>
      </c>
      <c r="C153" s="245" t="s">
        <v>956</v>
      </c>
      <c r="D153" s="245" t="s">
        <v>820</v>
      </c>
      <c r="E153" s="245" t="s">
        <v>525</v>
      </c>
      <c r="F153" s="337">
        <v>446712</v>
      </c>
      <c r="G153" s="244">
        <v>2214.75</v>
      </c>
      <c r="H153" s="315" t="s">
        <v>814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44382</v>
      </c>
      <c r="B154" s="244" t="s">
        <v>908</v>
      </c>
      <c r="C154" s="245" t="s">
        <v>956</v>
      </c>
      <c r="D154" s="245" t="s">
        <v>835</v>
      </c>
      <c r="E154" s="245" t="s">
        <v>525</v>
      </c>
      <c r="F154" s="337">
        <v>349831</v>
      </c>
      <c r="G154" s="244">
        <v>2203.11</v>
      </c>
      <c r="H154" s="315" t="s">
        <v>814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44382</v>
      </c>
      <c r="B155" s="244" t="s">
        <v>1070</v>
      </c>
      <c r="C155" s="245" t="s">
        <v>1071</v>
      </c>
      <c r="D155" s="245" t="s">
        <v>875</v>
      </c>
      <c r="E155" s="245" t="s">
        <v>525</v>
      </c>
      <c r="F155" s="337">
        <v>537690</v>
      </c>
      <c r="G155" s="244">
        <v>191.35</v>
      </c>
      <c r="H155" s="315" t="s">
        <v>814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44382</v>
      </c>
      <c r="B156" s="244" t="s">
        <v>1072</v>
      </c>
      <c r="C156" s="245" t="s">
        <v>1073</v>
      </c>
      <c r="D156" s="245" t="s">
        <v>820</v>
      </c>
      <c r="E156" s="245" t="s">
        <v>525</v>
      </c>
      <c r="F156" s="337">
        <v>100742</v>
      </c>
      <c r="G156" s="244">
        <v>155.97999999999999</v>
      </c>
      <c r="H156" s="315" t="s">
        <v>814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44382</v>
      </c>
      <c r="B157" s="244" t="s">
        <v>1074</v>
      </c>
      <c r="C157" s="245" t="s">
        <v>1075</v>
      </c>
      <c r="D157" s="245" t="s">
        <v>820</v>
      </c>
      <c r="E157" s="245" t="s">
        <v>525</v>
      </c>
      <c r="F157" s="337">
        <v>2859222</v>
      </c>
      <c r="G157" s="244">
        <v>62.92</v>
      </c>
      <c r="H157" s="315" t="s">
        <v>814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44382</v>
      </c>
      <c r="B158" s="244" t="s">
        <v>1076</v>
      </c>
      <c r="C158" s="245" t="s">
        <v>1077</v>
      </c>
      <c r="D158" s="245" t="s">
        <v>951</v>
      </c>
      <c r="E158" s="245" t="s">
        <v>525</v>
      </c>
      <c r="F158" s="337">
        <v>50000</v>
      </c>
      <c r="G158" s="244">
        <v>109.76</v>
      </c>
      <c r="H158" s="315" t="s">
        <v>814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44382</v>
      </c>
      <c r="B159" s="244" t="s">
        <v>1101</v>
      </c>
      <c r="C159" s="245" t="s">
        <v>1102</v>
      </c>
      <c r="D159" s="245" t="s">
        <v>1103</v>
      </c>
      <c r="E159" s="245" t="s">
        <v>525</v>
      </c>
      <c r="F159" s="337">
        <v>68180</v>
      </c>
      <c r="G159" s="244">
        <v>42.74</v>
      </c>
      <c r="H159" s="315" t="s">
        <v>814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44382</v>
      </c>
      <c r="B160" s="244" t="s">
        <v>878</v>
      </c>
      <c r="C160" s="245" t="s">
        <v>879</v>
      </c>
      <c r="D160" s="245" t="s">
        <v>874</v>
      </c>
      <c r="E160" s="245" t="s">
        <v>525</v>
      </c>
      <c r="F160" s="337">
        <v>85141</v>
      </c>
      <c r="G160" s="244">
        <v>168.25</v>
      </c>
      <c r="H160" s="315" t="s">
        <v>814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44382</v>
      </c>
      <c r="B161" s="244" t="s">
        <v>878</v>
      </c>
      <c r="C161" s="245" t="s">
        <v>879</v>
      </c>
      <c r="D161" s="245" t="s">
        <v>875</v>
      </c>
      <c r="E161" s="245" t="s">
        <v>525</v>
      </c>
      <c r="F161" s="337">
        <v>93177</v>
      </c>
      <c r="G161" s="244">
        <v>166.79</v>
      </c>
      <c r="H161" s="315" t="s">
        <v>814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44382</v>
      </c>
      <c r="B162" s="244" t="s">
        <v>1078</v>
      </c>
      <c r="C162" s="245" t="s">
        <v>1079</v>
      </c>
      <c r="D162" s="245" t="s">
        <v>875</v>
      </c>
      <c r="E162" s="245" t="s">
        <v>525</v>
      </c>
      <c r="F162" s="337">
        <v>178931</v>
      </c>
      <c r="G162" s="244">
        <v>161.51</v>
      </c>
      <c r="H162" s="315" t="s">
        <v>814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44382</v>
      </c>
      <c r="B163" s="244" t="s">
        <v>1078</v>
      </c>
      <c r="C163" s="245" t="s">
        <v>1079</v>
      </c>
      <c r="D163" s="245" t="s">
        <v>820</v>
      </c>
      <c r="E163" s="245" t="s">
        <v>525</v>
      </c>
      <c r="F163" s="337">
        <v>98524</v>
      </c>
      <c r="G163" s="244">
        <v>161.61000000000001</v>
      </c>
      <c r="H163" s="315" t="s">
        <v>814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44382</v>
      </c>
      <c r="B164" s="244" t="s">
        <v>1027</v>
      </c>
      <c r="C164" s="245" t="s">
        <v>1080</v>
      </c>
      <c r="D164" s="245" t="s">
        <v>954</v>
      </c>
      <c r="E164" s="245" t="s">
        <v>525</v>
      </c>
      <c r="F164" s="337">
        <v>1338928</v>
      </c>
      <c r="G164" s="244">
        <v>2.8</v>
      </c>
      <c r="H164" s="315" t="s">
        <v>814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44382</v>
      </c>
      <c r="B165" s="244" t="s">
        <v>1081</v>
      </c>
      <c r="C165" s="245" t="s">
        <v>1082</v>
      </c>
      <c r="D165" s="245" t="s">
        <v>835</v>
      </c>
      <c r="E165" s="245" t="s">
        <v>525</v>
      </c>
      <c r="F165" s="337">
        <v>252873</v>
      </c>
      <c r="G165" s="244">
        <v>138.99</v>
      </c>
      <c r="H165" s="315" t="s">
        <v>814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44382</v>
      </c>
      <c r="B166" s="244" t="s">
        <v>1081</v>
      </c>
      <c r="C166" s="245" t="s">
        <v>1082</v>
      </c>
      <c r="D166" s="245" t="s">
        <v>820</v>
      </c>
      <c r="E166" s="245" t="s">
        <v>525</v>
      </c>
      <c r="F166" s="337">
        <v>516934</v>
      </c>
      <c r="G166" s="244">
        <v>138.36000000000001</v>
      </c>
      <c r="H166" s="315" t="s">
        <v>814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44382</v>
      </c>
      <c r="B167" s="244" t="s">
        <v>922</v>
      </c>
      <c r="C167" s="245" t="s">
        <v>923</v>
      </c>
      <c r="D167" s="245" t="s">
        <v>820</v>
      </c>
      <c r="E167" s="245" t="s">
        <v>525</v>
      </c>
      <c r="F167" s="337">
        <v>406402</v>
      </c>
      <c r="G167" s="244">
        <v>103.52</v>
      </c>
      <c r="H167" s="315" t="s">
        <v>814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44382</v>
      </c>
      <c r="B168" s="244" t="s">
        <v>1034</v>
      </c>
      <c r="C168" s="245" t="s">
        <v>1083</v>
      </c>
      <c r="D168" s="245" t="s">
        <v>1035</v>
      </c>
      <c r="E168" s="245" t="s">
        <v>525</v>
      </c>
      <c r="F168" s="337">
        <v>400000</v>
      </c>
      <c r="G168" s="244">
        <v>1.4</v>
      </c>
      <c r="H168" s="315" t="s">
        <v>814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44382</v>
      </c>
      <c r="B169" s="244" t="s">
        <v>1084</v>
      </c>
      <c r="C169" s="245" t="s">
        <v>1085</v>
      </c>
      <c r="D169" s="245" t="s">
        <v>820</v>
      </c>
      <c r="E169" s="245" t="s">
        <v>525</v>
      </c>
      <c r="F169" s="337">
        <v>289354</v>
      </c>
      <c r="G169" s="244">
        <v>144.83000000000001</v>
      </c>
      <c r="H169" s="315" t="s">
        <v>814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3" zoomScaleNormal="85" workbookViewId="0">
      <selection activeCell="G22" sqref="G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3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2" customFormat="1" ht="14.25">
      <c r="A10" s="459">
        <v>1</v>
      </c>
      <c r="B10" s="460">
        <v>44291</v>
      </c>
      <c r="C10" s="505"/>
      <c r="D10" s="381" t="s">
        <v>109</v>
      </c>
      <c r="E10" s="464" t="s">
        <v>539</v>
      </c>
      <c r="F10" s="382" t="s">
        <v>816</v>
      </c>
      <c r="G10" s="382">
        <v>1370</v>
      </c>
      <c r="H10" s="464"/>
      <c r="I10" s="465" t="s">
        <v>817</v>
      </c>
      <c r="J10" s="445" t="s">
        <v>540</v>
      </c>
      <c r="K10" s="445"/>
      <c r="L10" s="506"/>
      <c r="M10" s="507"/>
      <c r="N10" s="503"/>
      <c r="O10" s="508"/>
      <c r="P10" s="409"/>
      <c r="Q10" s="4"/>
      <c r="R10" s="410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2" customFormat="1" ht="14.25">
      <c r="A11" s="459">
        <v>2</v>
      </c>
      <c r="B11" s="460">
        <v>44342</v>
      </c>
      <c r="C11" s="505"/>
      <c r="D11" s="381" t="s">
        <v>394</v>
      </c>
      <c r="E11" s="464" t="s">
        <v>539</v>
      </c>
      <c r="F11" s="382" t="s">
        <v>824</v>
      </c>
      <c r="G11" s="382">
        <v>2650</v>
      </c>
      <c r="H11" s="464"/>
      <c r="I11" s="465" t="s">
        <v>825</v>
      </c>
      <c r="J11" s="445" t="s">
        <v>540</v>
      </c>
      <c r="K11" s="445"/>
      <c r="L11" s="506"/>
      <c r="M11" s="507"/>
      <c r="N11" s="503"/>
      <c r="O11" s="508"/>
      <c r="P11" s="409"/>
      <c r="Q11" s="4"/>
      <c r="R11" s="410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2" customFormat="1" ht="14.25">
      <c r="A12" s="509">
        <v>3</v>
      </c>
      <c r="B12" s="510">
        <v>44343</v>
      </c>
      <c r="C12" s="511"/>
      <c r="D12" s="436" t="s">
        <v>68</v>
      </c>
      <c r="E12" s="512" t="s">
        <v>539</v>
      </c>
      <c r="F12" s="513">
        <v>522.5</v>
      </c>
      <c r="G12" s="513">
        <v>488</v>
      </c>
      <c r="H12" s="513">
        <v>544</v>
      </c>
      <c r="I12" s="514" t="s">
        <v>826</v>
      </c>
      <c r="J12" s="515" t="s">
        <v>843</v>
      </c>
      <c r="K12" s="515">
        <f t="shared" ref="K12" si="0">H12-F12</f>
        <v>21.5</v>
      </c>
      <c r="L12" s="516">
        <f>(F12*-0.8)/100</f>
        <v>-4.18</v>
      </c>
      <c r="M12" s="517">
        <f t="shared" ref="M12" si="1">(K12+L12)/F12</f>
        <v>3.3148325358851677E-2</v>
      </c>
      <c r="N12" s="515" t="s">
        <v>538</v>
      </c>
      <c r="O12" s="518">
        <v>44355</v>
      </c>
      <c r="P12" s="409"/>
      <c r="Q12" s="4"/>
      <c r="R12" s="410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9">
        <v>4</v>
      </c>
      <c r="B13" s="460">
        <v>44348</v>
      </c>
      <c r="C13" s="505"/>
      <c r="D13" s="381" t="s">
        <v>110</v>
      </c>
      <c r="E13" s="464" t="s">
        <v>539</v>
      </c>
      <c r="F13" s="382" t="s">
        <v>827</v>
      </c>
      <c r="G13" s="382">
        <v>2790</v>
      </c>
      <c r="H13" s="464"/>
      <c r="I13" s="465" t="s">
        <v>828</v>
      </c>
      <c r="J13" s="441" t="s">
        <v>540</v>
      </c>
      <c r="K13" s="441"/>
      <c r="L13" s="443"/>
      <c r="M13" s="466"/>
      <c r="N13" s="441"/>
      <c r="O13" s="501"/>
      <c r="P13" s="409"/>
      <c r="Q13" s="4"/>
      <c r="R13" s="410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9">
        <v>5</v>
      </c>
      <c r="B14" s="510">
        <v>44350</v>
      </c>
      <c r="C14" s="511"/>
      <c r="D14" s="436" t="s">
        <v>808</v>
      </c>
      <c r="E14" s="512" t="s">
        <v>832</v>
      </c>
      <c r="F14" s="513">
        <v>292</v>
      </c>
      <c r="G14" s="513">
        <v>275</v>
      </c>
      <c r="H14" s="513">
        <v>306.5</v>
      </c>
      <c r="I14" s="514" t="s">
        <v>831</v>
      </c>
      <c r="J14" s="515" t="s">
        <v>844</v>
      </c>
      <c r="K14" s="515">
        <f t="shared" ref="K14" si="2">H14-F14</f>
        <v>14.5</v>
      </c>
      <c r="L14" s="516">
        <f>(F14*-0.8)/100</f>
        <v>-2.3360000000000003</v>
      </c>
      <c r="M14" s="517">
        <f t="shared" ref="M14" si="3">(K14+L14)/F14</f>
        <v>4.165753424657534E-2</v>
      </c>
      <c r="N14" s="515" t="s">
        <v>538</v>
      </c>
      <c r="O14" s="518">
        <v>44351</v>
      </c>
      <c r="P14" s="409"/>
      <c r="Q14" s="4"/>
      <c r="R14" s="410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9">
        <v>6</v>
      </c>
      <c r="B15" s="460">
        <v>44357</v>
      </c>
      <c r="C15" s="505"/>
      <c r="D15" s="381" t="s">
        <v>74</v>
      </c>
      <c r="E15" s="464" t="s">
        <v>539</v>
      </c>
      <c r="F15" s="382" t="s">
        <v>833</v>
      </c>
      <c r="G15" s="382">
        <v>3345</v>
      </c>
      <c r="H15" s="464"/>
      <c r="I15" s="465" t="s">
        <v>834</v>
      </c>
      <c r="J15" s="441" t="s">
        <v>540</v>
      </c>
      <c r="K15" s="441"/>
      <c r="L15" s="443"/>
      <c r="M15" s="466"/>
      <c r="N15" s="441"/>
      <c r="O15" s="501"/>
      <c r="P15" s="409"/>
      <c r="Q15" s="4"/>
      <c r="R15" s="410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09">
        <v>7</v>
      </c>
      <c r="B16" s="510">
        <v>44362</v>
      </c>
      <c r="C16" s="511"/>
      <c r="D16" s="436" t="s">
        <v>447</v>
      </c>
      <c r="E16" s="512" t="s">
        <v>539</v>
      </c>
      <c r="F16" s="513">
        <v>131</v>
      </c>
      <c r="G16" s="513">
        <v>123</v>
      </c>
      <c r="H16" s="513">
        <v>136.5</v>
      </c>
      <c r="I16" s="514">
        <v>150</v>
      </c>
      <c r="J16" s="515" t="s">
        <v>957</v>
      </c>
      <c r="K16" s="515">
        <f t="shared" ref="K16" si="4">H16-F16</f>
        <v>5.5</v>
      </c>
      <c r="L16" s="516">
        <f>(F16*-0.8)/100</f>
        <v>-1.048</v>
      </c>
      <c r="M16" s="517">
        <f t="shared" ref="M16" si="5">(K16+L16)/F16</f>
        <v>3.3984732824427481E-2</v>
      </c>
      <c r="N16" s="515" t="s">
        <v>538</v>
      </c>
      <c r="O16" s="518">
        <v>44382</v>
      </c>
      <c r="P16" s="409"/>
      <c r="Q16" s="4"/>
      <c r="R16" s="410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9">
        <v>8</v>
      </c>
      <c r="B17" s="460">
        <v>44363</v>
      </c>
      <c r="C17" s="505"/>
      <c r="D17" s="381" t="s">
        <v>96</v>
      </c>
      <c r="E17" s="464" t="s">
        <v>539</v>
      </c>
      <c r="F17" s="382" t="s">
        <v>839</v>
      </c>
      <c r="G17" s="382">
        <v>1119</v>
      </c>
      <c r="H17" s="464"/>
      <c r="I17" s="465" t="s">
        <v>840</v>
      </c>
      <c r="J17" s="441" t="s">
        <v>540</v>
      </c>
      <c r="K17" s="441"/>
      <c r="L17" s="443"/>
      <c r="M17" s="466"/>
      <c r="N17" s="441"/>
      <c r="O17" s="501"/>
      <c r="P17" s="409"/>
      <c r="Q17" s="4"/>
      <c r="R17" s="410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>
        <v>9</v>
      </c>
      <c r="B18" s="348">
        <v>44382</v>
      </c>
      <c r="C18" s="349"/>
      <c r="D18" s="381" t="s">
        <v>335</v>
      </c>
      <c r="E18" s="353" t="s">
        <v>539</v>
      </c>
      <c r="F18" s="361" t="s">
        <v>967</v>
      </c>
      <c r="G18" s="358">
        <v>795</v>
      </c>
      <c r="H18" s="353"/>
      <c r="I18" s="350" t="s">
        <v>968</v>
      </c>
      <c r="J18" s="333" t="s">
        <v>540</v>
      </c>
      <c r="K18" s="333"/>
      <c r="L18" s="374"/>
      <c r="M18" s="372"/>
      <c r="N18" s="333"/>
      <c r="O18" s="367"/>
      <c r="P18" s="409"/>
      <c r="Q18" s="4"/>
      <c r="R18" s="410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39"/>
      <c r="B19" s="348"/>
      <c r="C19" s="349"/>
      <c r="D19" s="360"/>
      <c r="E19" s="353"/>
      <c r="F19" s="353"/>
      <c r="G19" s="358"/>
      <c r="H19" s="353"/>
      <c r="I19" s="350"/>
      <c r="J19" s="355"/>
      <c r="K19" s="355"/>
      <c r="L19" s="362"/>
      <c r="M19" s="332"/>
      <c r="N19" s="341"/>
      <c r="O19" s="338"/>
      <c r="P19" s="409"/>
      <c r="Q19" s="4"/>
      <c r="R19" s="41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399"/>
      <c r="B20" s="400"/>
      <c r="C20" s="401"/>
      <c r="D20" s="402"/>
      <c r="E20" s="403"/>
      <c r="F20" s="403"/>
      <c r="G20" s="370"/>
      <c r="H20" s="403"/>
      <c r="I20" s="404"/>
      <c r="J20" s="371"/>
      <c r="K20" s="371"/>
      <c r="L20" s="405"/>
      <c r="M20" s="76"/>
      <c r="N20" s="406"/>
      <c r="O20" s="407"/>
      <c r="P20" s="356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399"/>
      <c r="B21" s="400"/>
      <c r="C21" s="401"/>
      <c r="D21" s="402"/>
      <c r="E21" s="403"/>
      <c r="F21" s="403"/>
      <c r="G21" s="370"/>
      <c r="H21" s="403"/>
      <c r="I21" s="404"/>
      <c r="J21" s="371"/>
      <c r="K21" s="371"/>
      <c r="L21" s="405"/>
      <c r="M21" s="76"/>
      <c r="N21" s="406"/>
      <c r="O21" s="407"/>
      <c r="P21" s="356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542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3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543</v>
      </c>
      <c r="B23" s="20"/>
      <c r="C23" s="20"/>
      <c r="D23" s="20"/>
      <c r="F23" s="27" t="s">
        <v>544</v>
      </c>
      <c r="G23" s="14"/>
      <c r="H23" s="28"/>
      <c r="I23" s="33"/>
      <c r="J23" s="64"/>
      <c r="K23" s="65"/>
      <c r="L23" s="364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545</v>
      </c>
      <c r="B24" s="20"/>
      <c r="C24" s="20"/>
      <c r="D24" s="20"/>
      <c r="E24" s="29"/>
      <c r="F24" s="27" t="s">
        <v>546</v>
      </c>
      <c r="G24" s="14"/>
      <c r="H24" s="28"/>
      <c r="I24" s="33"/>
      <c r="J24" s="64"/>
      <c r="K24" s="65"/>
      <c r="L24" s="364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64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547</v>
      </c>
      <c r="C26" s="30"/>
      <c r="D26" s="30"/>
      <c r="E26" s="30"/>
      <c r="F26" s="31"/>
      <c r="G26" s="29"/>
      <c r="H26" s="29"/>
      <c r="I26" s="70"/>
      <c r="J26" s="71"/>
      <c r="K26" s="72"/>
      <c r="L26" s="365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516</v>
      </c>
      <c r="C27" s="18"/>
      <c r="D27" s="19" t="s">
        <v>527</v>
      </c>
      <c r="E27" s="18" t="s">
        <v>528</v>
      </c>
      <c r="F27" s="18" t="s">
        <v>529</v>
      </c>
      <c r="G27" s="18" t="s">
        <v>548</v>
      </c>
      <c r="H27" s="18" t="s">
        <v>531</v>
      </c>
      <c r="I27" s="18" t="s">
        <v>532</v>
      </c>
      <c r="J27" s="18" t="s">
        <v>533</v>
      </c>
      <c r="K27" s="59" t="s">
        <v>549</v>
      </c>
      <c r="L27" s="366" t="s">
        <v>796</v>
      </c>
      <c r="M27" s="60" t="s">
        <v>795</v>
      </c>
      <c r="N27" s="18" t="s">
        <v>536</v>
      </c>
      <c r="O27" s="75" t="s">
        <v>537</v>
      </c>
      <c r="P27" s="4"/>
      <c r="Q27" s="37"/>
      <c r="R27" s="35"/>
      <c r="S27" s="35"/>
      <c r="T27" s="35"/>
    </row>
    <row r="28" spans="1:38" s="344" customFormat="1" ht="15" customHeight="1">
      <c r="A28" s="479">
        <v>1</v>
      </c>
      <c r="B28" s="492">
        <v>44371</v>
      </c>
      <c r="C28" s="461"/>
      <c r="D28" s="434" t="s">
        <v>44</v>
      </c>
      <c r="E28" s="382" t="s">
        <v>539</v>
      </c>
      <c r="F28" s="382" t="s">
        <v>847</v>
      </c>
      <c r="G28" s="382">
        <v>718</v>
      </c>
      <c r="H28" s="382"/>
      <c r="I28" s="382" t="s">
        <v>829</v>
      </c>
      <c r="J28" s="441" t="s">
        <v>540</v>
      </c>
      <c r="K28" s="441"/>
      <c r="L28" s="443"/>
      <c r="M28" s="466"/>
      <c r="N28" s="441"/>
      <c r="O28" s="446"/>
      <c r="P28" s="4"/>
      <c r="Q28" s="4"/>
      <c r="R28" s="314" t="s">
        <v>541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44" customFormat="1" ht="15" customHeight="1">
      <c r="A29" s="479">
        <v>2</v>
      </c>
      <c r="B29" s="460">
        <v>44372</v>
      </c>
      <c r="C29" s="461"/>
      <c r="D29" s="434" t="s">
        <v>131</v>
      </c>
      <c r="E29" s="382" t="s">
        <v>539</v>
      </c>
      <c r="F29" s="382" t="s">
        <v>848</v>
      </c>
      <c r="G29" s="382">
        <v>1665</v>
      </c>
      <c r="H29" s="382"/>
      <c r="I29" s="382" t="s">
        <v>849</v>
      </c>
      <c r="J29" s="441" t="s">
        <v>540</v>
      </c>
      <c r="K29" s="441"/>
      <c r="L29" s="443"/>
      <c r="M29" s="466"/>
      <c r="N29" s="441"/>
      <c r="O29" s="446"/>
      <c r="P29" s="4"/>
      <c r="Q29" s="4"/>
      <c r="R29" s="314" t="s">
        <v>541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44" customFormat="1" ht="15" customHeight="1">
      <c r="A30" s="478">
        <v>3</v>
      </c>
      <c r="B30" s="453">
        <v>44375</v>
      </c>
      <c r="C30" s="454"/>
      <c r="D30" s="435" t="s">
        <v>428</v>
      </c>
      <c r="E30" s="425" t="s">
        <v>539</v>
      </c>
      <c r="F30" s="425">
        <v>2825</v>
      </c>
      <c r="G30" s="425">
        <v>2735</v>
      </c>
      <c r="H30" s="425">
        <v>2902.5</v>
      </c>
      <c r="I30" s="425">
        <v>3000</v>
      </c>
      <c r="J30" s="450" t="s">
        <v>966</v>
      </c>
      <c r="K30" s="450">
        <f t="shared" ref="K30" si="6">H30-F30</f>
        <v>77.5</v>
      </c>
      <c r="L30" s="452">
        <f>(F30*-0.7)/100</f>
        <v>-19.774999999999999</v>
      </c>
      <c r="M30" s="462">
        <f t="shared" ref="M30" si="7">(K30+L30)/F30</f>
        <v>2.0433628318584071E-2</v>
      </c>
      <c r="N30" s="450" t="s">
        <v>538</v>
      </c>
      <c r="O30" s="457">
        <v>44382</v>
      </c>
      <c r="P30" s="4"/>
      <c r="Q30" s="4"/>
      <c r="R30" s="314" t="s">
        <v>770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44" customFormat="1" ht="15" customHeight="1">
      <c r="A31" s="479">
        <v>4</v>
      </c>
      <c r="B31" s="460">
        <v>44377</v>
      </c>
      <c r="C31" s="461"/>
      <c r="D31" s="434" t="s">
        <v>735</v>
      </c>
      <c r="E31" s="382" t="s">
        <v>539</v>
      </c>
      <c r="F31" s="382" t="s">
        <v>862</v>
      </c>
      <c r="G31" s="382">
        <v>199</v>
      </c>
      <c r="H31" s="382"/>
      <c r="I31" s="382">
        <v>215</v>
      </c>
      <c r="J31" s="441" t="s">
        <v>540</v>
      </c>
      <c r="K31" s="441"/>
      <c r="L31" s="443"/>
      <c r="M31" s="466"/>
      <c r="N31" s="441"/>
      <c r="O31" s="446"/>
      <c r="P31" s="4"/>
      <c r="Q31" s="4"/>
      <c r="R31" s="314" t="s">
        <v>541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44" customFormat="1" ht="15" customHeight="1">
      <c r="A32" s="479">
        <v>5</v>
      </c>
      <c r="B32" s="460">
        <v>44377</v>
      </c>
      <c r="C32" s="461"/>
      <c r="D32" s="434" t="s">
        <v>62</v>
      </c>
      <c r="E32" s="382" t="s">
        <v>539</v>
      </c>
      <c r="F32" s="382" t="s">
        <v>864</v>
      </c>
      <c r="G32" s="382">
        <v>1545</v>
      </c>
      <c r="H32" s="382"/>
      <c r="I32" s="382">
        <v>1700</v>
      </c>
      <c r="J32" s="441" t="s">
        <v>540</v>
      </c>
      <c r="K32" s="441"/>
      <c r="L32" s="443"/>
      <c r="M32" s="466"/>
      <c r="N32" s="445"/>
      <c r="O32" s="501"/>
      <c r="P32" s="4"/>
      <c r="Q32" s="4"/>
      <c r="R32" s="314" t="s">
        <v>770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44" customFormat="1" ht="15" customHeight="1">
      <c r="A33" s="478">
        <v>6</v>
      </c>
      <c r="B33" s="453">
        <v>44377</v>
      </c>
      <c r="C33" s="454"/>
      <c r="D33" s="435" t="s">
        <v>349</v>
      </c>
      <c r="E33" s="425" t="s">
        <v>539</v>
      </c>
      <c r="F33" s="425">
        <v>712.5</v>
      </c>
      <c r="G33" s="425">
        <v>695</v>
      </c>
      <c r="H33" s="425">
        <v>733.5</v>
      </c>
      <c r="I33" s="425">
        <v>760</v>
      </c>
      <c r="J33" s="450" t="s">
        <v>588</v>
      </c>
      <c r="K33" s="450">
        <f t="shared" ref="K33" si="8">H33-F33</f>
        <v>21</v>
      </c>
      <c r="L33" s="452">
        <f>(F33*-0.7)/100</f>
        <v>-4.9874999999999998</v>
      </c>
      <c r="M33" s="462">
        <f t="shared" ref="M33" si="9">(K33+L33)/F33</f>
        <v>2.2473684210526316E-2</v>
      </c>
      <c r="N33" s="450" t="s">
        <v>538</v>
      </c>
      <c r="O33" s="457">
        <v>44378</v>
      </c>
      <c r="P33" s="4"/>
      <c r="Q33" s="4"/>
      <c r="R33" s="314" t="s">
        <v>770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44" customFormat="1" ht="15" customHeight="1">
      <c r="A34" s="478">
        <v>7</v>
      </c>
      <c r="B34" s="453">
        <v>44378</v>
      </c>
      <c r="C34" s="454"/>
      <c r="D34" s="435" t="s">
        <v>376</v>
      </c>
      <c r="E34" s="425" t="s">
        <v>539</v>
      </c>
      <c r="F34" s="425">
        <v>54.75</v>
      </c>
      <c r="G34" s="425">
        <v>53</v>
      </c>
      <c r="H34" s="425">
        <v>56.4</v>
      </c>
      <c r="I34" s="425" t="s">
        <v>880</v>
      </c>
      <c r="J34" s="450" t="s">
        <v>924</v>
      </c>
      <c r="K34" s="450">
        <f t="shared" ref="K34" si="10">H34-F34</f>
        <v>1.6499999999999986</v>
      </c>
      <c r="L34" s="452">
        <f>(F34*-0.7)/100</f>
        <v>-0.38324999999999998</v>
      </c>
      <c r="M34" s="462">
        <f t="shared" ref="M34" si="11">(K34+L34)/F34</f>
        <v>2.3136986301369841E-2</v>
      </c>
      <c r="N34" s="450" t="s">
        <v>538</v>
      </c>
      <c r="O34" s="457">
        <v>44379</v>
      </c>
      <c r="P34" s="4"/>
      <c r="Q34" s="4"/>
      <c r="R34" s="314" t="s">
        <v>541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44" customFormat="1" ht="15" customHeight="1">
      <c r="A35" s="478">
        <v>8</v>
      </c>
      <c r="B35" s="453">
        <v>44378</v>
      </c>
      <c r="C35" s="454"/>
      <c r="D35" s="435" t="s">
        <v>340</v>
      </c>
      <c r="E35" s="425" t="s">
        <v>539</v>
      </c>
      <c r="F35" s="425">
        <v>182.5</v>
      </c>
      <c r="G35" s="425">
        <v>177</v>
      </c>
      <c r="H35" s="425">
        <v>188</v>
      </c>
      <c r="I35" s="425">
        <v>193</v>
      </c>
      <c r="J35" s="450" t="s">
        <v>925</v>
      </c>
      <c r="K35" s="450">
        <f t="shared" ref="K35" si="12">H35-F35</f>
        <v>5.5</v>
      </c>
      <c r="L35" s="452">
        <f>(F35*-0.7)/100</f>
        <v>-1.2774999999999999</v>
      </c>
      <c r="M35" s="462">
        <f t="shared" ref="M35" si="13">(K35+L35)/F35</f>
        <v>2.3136986301369865E-2</v>
      </c>
      <c r="N35" s="450" t="s">
        <v>538</v>
      </c>
      <c r="O35" s="457">
        <v>44379</v>
      </c>
      <c r="P35" s="4"/>
      <c r="Q35" s="4"/>
      <c r="R35" s="314" t="s">
        <v>770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44" customFormat="1" ht="15" customHeight="1">
      <c r="A36" s="478">
        <v>9</v>
      </c>
      <c r="B36" s="526">
        <v>44379</v>
      </c>
      <c r="C36" s="454"/>
      <c r="D36" s="435" t="s">
        <v>365</v>
      </c>
      <c r="E36" s="425" t="s">
        <v>539</v>
      </c>
      <c r="F36" s="425">
        <v>159.5</v>
      </c>
      <c r="G36" s="425">
        <v>154</v>
      </c>
      <c r="H36" s="425">
        <v>164.25</v>
      </c>
      <c r="I36" s="425" t="s">
        <v>926</v>
      </c>
      <c r="J36" s="450" t="s">
        <v>934</v>
      </c>
      <c r="K36" s="450">
        <f t="shared" ref="K36:K37" si="14">H36-F36</f>
        <v>4.75</v>
      </c>
      <c r="L36" s="452">
        <f>(F36*-0.07)/100</f>
        <v>-0.11165000000000001</v>
      </c>
      <c r="M36" s="462">
        <f t="shared" ref="M36:M37" si="15">(K36+L36)/F36</f>
        <v>2.9080564263322884E-2</v>
      </c>
      <c r="N36" s="450" t="s">
        <v>538</v>
      </c>
      <c r="O36" s="525">
        <v>44379</v>
      </c>
      <c r="P36" s="4"/>
      <c r="Q36" s="4"/>
      <c r="R36" s="314" t="s">
        <v>541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44" customFormat="1" ht="15" customHeight="1">
      <c r="A37" s="478">
        <v>10</v>
      </c>
      <c r="B37" s="526">
        <v>44379</v>
      </c>
      <c r="C37" s="454"/>
      <c r="D37" s="435" t="s">
        <v>933</v>
      </c>
      <c r="E37" s="425" t="s">
        <v>539</v>
      </c>
      <c r="F37" s="425">
        <v>1003</v>
      </c>
      <c r="G37" s="425">
        <v>970</v>
      </c>
      <c r="H37" s="425">
        <v>1032.5</v>
      </c>
      <c r="I37" s="425">
        <v>1060</v>
      </c>
      <c r="J37" s="450" t="s">
        <v>965</v>
      </c>
      <c r="K37" s="450">
        <f t="shared" si="14"/>
        <v>29.5</v>
      </c>
      <c r="L37" s="452">
        <f>(F37*-0.7)/100</f>
        <v>-7.020999999999999</v>
      </c>
      <c r="M37" s="462">
        <f t="shared" si="15"/>
        <v>2.2411764705882353E-2</v>
      </c>
      <c r="N37" s="450" t="s">
        <v>538</v>
      </c>
      <c r="O37" s="457">
        <v>44382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44" customFormat="1" ht="15" customHeight="1">
      <c r="A38" s="478">
        <v>11</v>
      </c>
      <c r="B38" s="453">
        <v>44382</v>
      </c>
      <c r="C38" s="454"/>
      <c r="D38" s="435" t="s">
        <v>745</v>
      </c>
      <c r="E38" s="425" t="s">
        <v>539</v>
      </c>
      <c r="F38" s="425">
        <v>280.5</v>
      </c>
      <c r="G38" s="425">
        <v>273</v>
      </c>
      <c r="H38" s="425">
        <v>287.5</v>
      </c>
      <c r="I38" s="425" t="s">
        <v>964</v>
      </c>
      <c r="J38" s="450" t="s">
        <v>960</v>
      </c>
      <c r="K38" s="450">
        <f t="shared" ref="K38" si="16">H38-F38</f>
        <v>7</v>
      </c>
      <c r="L38" s="452">
        <f>(F38*-0.07)/100</f>
        <v>-0.19635000000000002</v>
      </c>
      <c r="M38" s="462">
        <f t="shared" ref="M38" si="17">(K38+L38)/F38</f>
        <v>2.4255436720142604E-2</v>
      </c>
      <c r="N38" s="450" t="s">
        <v>538</v>
      </c>
      <c r="O38" s="525">
        <v>44382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44" customFormat="1" ht="15" customHeight="1">
      <c r="A39" s="479"/>
      <c r="B39" s="460"/>
      <c r="C39" s="461"/>
      <c r="D39" s="434"/>
      <c r="E39" s="382"/>
      <c r="F39" s="382"/>
      <c r="G39" s="382"/>
      <c r="H39" s="382"/>
      <c r="I39" s="382"/>
      <c r="J39" s="441"/>
      <c r="K39" s="441"/>
      <c r="L39" s="443"/>
      <c r="M39" s="466"/>
      <c r="N39" s="445"/>
      <c r="O39" s="501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44" customFormat="1" ht="15" customHeight="1">
      <c r="A40" s="479"/>
      <c r="B40" s="460"/>
      <c r="C40" s="461"/>
      <c r="D40" s="434"/>
      <c r="E40" s="382"/>
      <c r="F40" s="382"/>
      <c r="G40" s="382"/>
      <c r="H40" s="382"/>
      <c r="I40" s="382"/>
      <c r="J40" s="441"/>
      <c r="K40" s="441"/>
      <c r="L40" s="443"/>
      <c r="M40" s="466"/>
      <c r="N40" s="445"/>
      <c r="O40" s="501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44" customFormat="1" ht="15" customHeight="1">
      <c r="A41" s="479"/>
      <c r="B41" s="460"/>
      <c r="C41" s="461"/>
      <c r="D41" s="434"/>
      <c r="E41" s="382"/>
      <c r="F41" s="382"/>
      <c r="G41" s="382"/>
      <c r="H41" s="382"/>
      <c r="I41" s="382"/>
      <c r="J41" s="441"/>
      <c r="K41" s="441"/>
      <c r="L41" s="443"/>
      <c r="M41" s="466"/>
      <c r="N41" s="445"/>
      <c r="O41" s="501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44" customFormat="1" ht="15" customHeight="1">
      <c r="A42" s="479"/>
      <c r="B42" s="460"/>
      <c r="C42" s="461"/>
      <c r="D42" s="434"/>
      <c r="E42" s="382"/>
      <c r="F42" s="382"/>
      <c r="G42" s="382"/>
      <c r="H42" s="382"/>
      <c r="I42" s="382"/>
      <c r="J42" s="441"/>
      <c r="K42" s="441"/>
      <c r="L42" s="443"/>
      <c r="M42" s="466"/>
      <c r="N42" s="441"/>
      <c r="O42" s="501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44" customFormat="1" ht="15" customHeight="1"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44" customFormat="1" ht="15" customHeight="1">
      <c r="A44" s="426"/>
      <c r="B44" s="390"/>
      <c r="C44" s="427"/>
      <c r="D44" s="428"/>
      <c r="E44" s="369"/>
      <c r="F44" s="369"/>
      <c r="G44" s="429"/>
      <c r="H44" s="429"/>
      <c r="I44" s="369"/>
      <c r="J44" s="368"/>
      <c r="K44" s="368"/>
      <c r="L44" s="430"/>
      <c r="M44" s="380"/>
      <c r="N44" s="371"/>
      <c r="O44" s="431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542</v>
      </c>
      <c r="B45" s="36"/>
      <c r="C45" s="36"/>
      <c r="D45" s="37"/>
      <c r="E45" s="33"/>
      <c r="F45" s="33"/>
      <c r="G45" s="32"/>
      <c r="H45" s="32" t="s">
        <v>797</v>
      </c>
      <c r="I45" s="33"/>
      <c r="J45" s="14"/>
      <c r="K45" s="76"/>
      <c r="L45" s="77"/>
      <c r="M45" s="76"/>
      <c r="N45" s="78"/>
      <c r="O45" s="76"/>
      <c r="P45" s="4"/>
      <c r="Q45" s="379"/>
      <c r="R45" s="389"/>
      <c r="S45" s="379"/>
      <c r="T45" s="379"/>
      <c r="U45" s="379"/>
      <c r="V45" s="379"/>
      <c r="W45" s="379"/>
      <c r="X45" s="379"/>
      <c r="Y45" s="379"/>
      <c r="Z45" s="37"/>
      <c r="AA45" s="37"/>
      <c r="AB45" s="37"/>
    </row>
    <row r="46" spans="1:34" s="3" customFormat="1">
      <c r="A46" s="26" t="s">
        <v>543</v>
      </c>
      <c r="B46" s="20"/>
      <c r="C46" s="20"/>
      <c r="D46" s="20"/>
      <c r="E46" s="2"/>
      <c r="F46" s="27" t="s">
        <v>544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546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26" s="6" customFormat="1" ht="15">
      <c r="A49" s="40" t="s">
        <v>553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26" s="6" customFormat="1" ht="38.25">
      <c r="A50" s="18" t="s">
        <v>16</v>
      </c>
      <c r="B50" s="18" t="s">
        <v>516</v>
      </c>
      <c r="C50" s="18"/>
      <c r="D50" s="19" t="s">
        <v>527</v>
      </c>
      <c r="E50" s="18" t="s">
        <v>528</v>
      </c>
      <c r="F50" s="18" t="s">
        <v>529</v>
      </c>
      <c r="G50" s="18" t="s">
        <v>548</v>
      </c>
      <c r="H50" s="18" t="s">
        <v>531</v>
      </c>
      <c r="I50" s="18" t="s">
        <v>532</v>
      </c>
      <c r="J50" s="17" t="s">
        <v>533</v>
      </c>
      <c r="K50" s="74" t="s">
        <v>554</v>
      </c>
      <c r="L50" s="60" t="s">
        <v>796</v>
      </c>
      <c r="M50" s="74" t="s">
        <v>550</v>
      </c>
      <c r="N50" s="18" t="s">
        <v>551</v>
      </c>
      <c r="O50" s="17" t="s">
        <v>536</v>
      </c>
      <c r="P50" s="87" t="s">
        <v>537</v>
      </c>
      <c r="Q50" s="1"/>
      <c r="R50" s="14"/>
      <c r="S50" s="3"/>
      <c r="Y50" s="3"/>
      <c r="Z50" s="3"/>
    </row>
    <row r="51" spans="1:26" s="344" customFormat="1" ht="13.9" customHeight="1">
      <c r="A51" s="499">
        <v>1</v>
      </c>
      <c r="B51" s="453">
        <v>44376</v>
      </c>
      <c r="C51" s="408"/>
      <c r="D51" s="449" t="s">
        <v>851</v>
      </c>
      <c r="E51" s="425" t="s">
        <v>539</v>
      </c>
      <c r="F51" s="425">
        <v>426.5</v>
      </c>
      <c r="G51" s="425">
        <v>418</v>
      </c>
      <c r="H51" s="425">
        <v>432</v>
      </c>
      <c r="I51" s="450">
        <v>445</v>
      </c>
      <c r="J51" s="450" t="s">
        <v>925</v>
      </c>
      <c r="K51" s="500">
        <f t="shared" ref="K51" si="18">H51-F51</f>
        <v>5.5</v>
      </c>
      <c r="L51" s="451">
        <f t="shared" ref="L51" si="19">(H51*N51)*0.07%</f>
        <v>453.60000000000008</v>
      </c>
      <c r="M51" s="455">
        <f t="shared" ref="M51" si="20">(K51*N51)-L51</f>
        <v>7796.4</v>
      </c>
      <c r="N51" s="450">
        <v>1500</v>
      </c>
      <c r="O51" s="456" t="s">
        <v>538</v>
      </c>
      <c r="P51" s="457">
        <v>44382</v>
      </c>
      <c r="Q51" s="519"/>
      <c r="R51" s="314" t="s">
        <v>541</v>
      </c>
      <c r="S51" s="37"/>
      <c r="Y51" s="37"/>
      <c r="Z51" s="37"/>
    </row>
    <row r="52" spans="1:26" s="344" customFormat="1" ht="13.9" customHeight="1">
      <c r="A52" s="499">
        <v>2</v>
      </c>
      <c r="B52" s="453">
        <v>44377</v>
      </c>
      <c r="C52" s="408"/>
      <c r="D52" s="449" t="s">
        <v>863</v>
      </c>
      <c r="E52" s="425" t="s">
        <v>539</v>
      </c>
      <c r="F52" s="425">
        <v>1679</v>
      </c>
      <c r="G52" s="425">
        <v>1645</v>
      </c>
      <c r="H52" s="425">
        <v>1702</v>
      </c>
      <c r="I52" s="450">
        <v>1740</v>
      </c>
      <c r="J52" s="450" t="s">
        <v>889</v>
      </c>
      <c r="K52" s="500">
        <f t="shared" ref="K52:K53" si="21">H52-F52</f>
        <v>23</v>
      </c>
      <c r="L52" s="451">
        <f t="shared" ref="L52:L53" si="22">(H52*N52)*0.07%</f>
        <v>416.99000000000007</v>
      </c>
      <c r="M52" s="455">
        <f t="shared" ref="M52:M53" si="23">(K52*N52)-L52</f>
        <v>7633.01</v>
      </c>
      <c r="N52" s="450">
        <v>350</v>
      </c>
      <c r="O52" s="456" t="s">
        <v>538</v>
      </c>
      <c r="P52" s="457">
        <v>44378</v>
      </c>
      <c r="Q52" s="519"/>
      <c r="R52" s="314" t="s">
        <v>770</v>
      </c>
      <c r="S52" s="37"/>
      <c r="Y52" s="37"/>
      <c r="Z52" s="37"/>
    </row>
    <row r="53" spans="1:26" s="344" customFormat="1" ht="13.9" customHeight="1">
      <c r="A53" s="499">
        <v>3</v>
      </c>
      <c r="B53" s="453">
        <v>44377</v>
      </c>
      <c r="C53" s="408"/>
      <c r="D53" s="449" t="s">
        <v>850</v>
      </c>
      <c r="E53" s="425" t="s">
        <v>539</v>
      </c>
      <c r="F53" s="425">
        <v>755</v>
      </c>
      <c r="G53" s="425">
        <v>745</v>
      </c>
      <c r="H53" s="425">
        <v>762</v>
      </c>
      <c r="I53" s="450">
        <v>775</v>
      </c>
      <c r="J53" s="450" t="s">
        <v>960</v>
      </c>
      <c r="K53" s="500">
        <f t="shared" si="21"/>
        <v>7</v>
      </c>
      <c r="L53" s="451">
        <f t="shared" si="22"/>
        <v>640.08000000000004</v>
      </c>
      <c r="M53" s="455">
        <f t="shared" si="23"/>
        <v>7759.92</v>
      </c>
      <c r="N53" s="450">
        <v>1200</v>
      </c>
      <c r="O53" s="456" t="s">
        <v>538</v>
      </c>
      <c r="P53" s="457">
        <v>44382</v>
      </c>
      <c r="Q53" s="519"/>
      <c r="R53" s="314" t="s">
        <v>541</v>
      </c>
      <c r="S53" s="37"/>
      <c r="Y53" s="37"/>
      <c r="Z53" s="37"/>
    </row>
    <row r="54" spans="1:26" s="344" customFormat="1" ht="13.9" customHeight="1">
      <c r="A54" s="499">
        <v>4</v>
      </c>
      <c r="B54" s="453">
        <v>44377</v>
      </c>
      <c r="C54" s="408"/>
      <c r="D54" s="449" t="s">
        <v>865</v>
      </c>
      <c r="E54" s="425" t="s">
        <v>539</v>
      </c>
      <c r="F54" s="425">
        <v>2482.5</v>
      </c>
      <c r="G54" s="425">
        <v>2440</v>
      </c>
      <c r="H54" s="425">
        <v>2507.5</v>
      </c>
      <c r="I54" s="450" t="s">
        <v>866</v>
      </c>
      <c r="J54" s="450" t="s">
        <v>682</v>
      </c>
      <c r="K54" s="500">
        <f t="shared" ref="K54" si="24">H54-F54</f>
        <v>25</v>
      </c>
      <c r="L54" s="451">
        <f t="shared" ref="L54" si="25">(H54*N54)*0.07%</f>
        <v>526.57500000000005</v>
      </c>
      <c r="M54" s="455">
        <f t="shared" ref="M54" si="26">(K54*N54)-L54</f>
        <v>6973.4250000000002</v>
      </c>
      <c r="N54" s="450">
        <v>300</v>
      </c>
      <c r="O54" s="456" t="s">
        <v>538</v>
      </c>
      <c r="P54" s="457">
        <v>44382</v>
      </c>
      <c r="Q54" s="519"/>
      <c r="R54" s="314" t="s">
        <v>770</v>
      </c>
      <c r="S54" s="37"/>
      <c r="Y54" s="37"/>
      <c r="Z54" s="37"/>
    </row>
    <row r="55" spans="1:26" s="344" customFormat="1" ht="13.9" customHeight="1">
      <c r="A55" s="491">
        <v>5</v>
      </c>
      <c r="B55" s="492">
        <v>44378</v>
      </c>
      <c r="C55" s="381"/>
      <c r="D55" s="440" t="s">
        <v>881</v>
      </c>
      <c r="E55" s="382" t="s">
        <v>539</v>
      </c>
      <c r="F55" s="382" t="s">
        <v>882</v>
      </c>
      <c r="G55" s="382">
        <v>676</v>
      </c>
      <c r="H55" s="382"/>
      <c r="I55" s="441" t="s">
        <v>858</v>
      </c>
      <c r="J55" s="441" t="s">
        <v>540</v>
      </c>
      <c r="K55" s="493"/>
      <c r="L55" s="442"/>
      <c r="M55" s="444"/>
      <c r="N55" s="441"/>
      <c r="O55" s="445"/>
      <c r="P55" s="446"/>
      <c r="Q55" s="519"/>
      <c r="R55" s="314" t="s">
        <v>541</v>
      </c>
      <c r="S55" s="37"/>
      <c r="Y55" s="37"/>
      <c r="Z55" s="37"/>
    </row>
    <row r="56" spans="1:26" s="344" customFormat="1" ht="13.9" customHeight="1">
      <c r="A56" s="499">
        <v>6</v>
      </c>
      <c r="B56" s="453">
        <v>44379</v>
      </c>
      <c r="C56" s="408"/>
      <c r="D56" s="449" t="s">
        <v>927</v>
      </c>
      <c r="E56" s="425" t="s">
        <v>539</v>
      </c>
      <c r="F56" s="425">
        <v>861.5</v>
      </c>
      <c r="G56" s="425">
        <v>844</v>
      </c>
      <c r="H56" s="425">
        <v>871.5</v>
      </c>
      <c r="I56" s="450" t="s">
        <v>928</v>
      </c>
      <c r="J56" s="450" t="s">
        <v>932</v>
      </c>
      <c r="K56" s="500">
        <f t="shared" ref="K56" si="27">H56-F56</f>
        <v>10</v>
      </c>
      <c r="L56" s="451">
        <f t="shared" ref="L56" si="28">(H56*N56)*0.07%</f>
        <v>518.54250000000002</v>
      </c>
      <c r="M56" s="455">
        <f t="shared" ref="M56" si="29">(K56*N56)-L56</f>
        <v>7981.4575000000004</v>
      </c>
      <c r="N56" s="450">
        <v>850</v>
      </c>
      <c r="O56" s="456" t="s">
        <v>538</v>
      </c>
      <c r="P56" s="525">
        <v>44379</v>
      </c>
      <c r="Q56" s="519"/>
      <c r="R56" s="314" t="s">
        <v>541</v>
      </c>
      <c r="S56" s="37"/>
      <c r="Y56" s="37"/>
      <c r="Z56" s="37"/>
    </row>
    <row r="57" spans="1:26" s="344" customFormat="1" ht="13.9" customHeight="1">
      <c r="A57" s="522">
        <v>7</v>
      </c>
      <c r="B57" s="523">
        <v>44379</v>
      </c>
      <c r="C57" s="503"/>
      <c r="D57" s="504" t="s">
        <v>863</v>
      </c>
      <c r="E57" s="441" t="s">
        <v>539</v>
      </c>
      <c r="F57" s="441" t="s">
        <v>929</v>
      </c>
      <c r="G57" s="441">
        <v>1655</v>
      </c>
      <c r="H57" s="441"/>
      <c r="I57" s="441">
        <v>1750</v>
      </c>
      <c r="J57" s="524" t="s">
        <v>540</v>
      </c>
      <c r="K57" s="493"/>
      <c r="L57" s="442"/>
      <c r="M57" s="444"/>
      <c r="N57" s="441"/>
      <c r="O57" s="445"/>
      <c r="P57" s="446"/>
      <c r="Q57" s="519"/>
      <c r="R57" s="314" t="s">
        <v>770</v>
      </c>
      <c r="S57" s="37"/>
      <c r="Y57" s="37"/>
      <c r="Z57" s="37"/>
    </row>
    <row r="58" spans="1:26" s="344" customFormat="1" ht="13.9" customHeight="1">
      <c r="A58" s="499">
        <v>8</v>
      </c>
      <c r="B58" s="453">
        <v>44379</v>
      </c>
      <c r="C58" s="408"/>
      <c r="D58" s="449" t="s">
        <v>930</v>
      </c>
      <c r="E58" s="425" t="s">
        <v>539</v>
      </c>
      <c r="F58" s="425">
        <v>3555</v>
      </c>
      <c r="G58" s="425">
        <v>3490</v>
      </c>
      <c r="H58" s="425">
        <v>3597.5</v>
      </c>
      <c r="I58" s="450" t="s">
        <v>931</v>
      </c>
      <c r="J58" s="450" t="s">
        <v>958</v>
      </c>
      <c r="K58" s="500">
        <f t="shared" ref="K58" si="30">H58-F58</f>
        <v>42.5</v>
      </c>
      <c r="L58" s="451">
        <f t="shared" ref="L58" si="31">(H58*N58)*0.07%</f>
        <v>503.65000000000009</v>
      </c>
      <c r="M58" s="455">
        <f t="shared" ref="M58" si="32">(K58*N58)-L58</f>
        <v>7996.35</v>
      </c>
      <c r="N58" s="450">
        <v>200</v>
      </c>
      <c r="O58" s="456" t="s">
        <v>538</v>
      </c>
      <c r="P58" s="457">
        <v>44382</v>
      </c>
      <c r="Q58" s="519"/>
      <c r="R58" s="314" t="s">
        <v>541</v>
      </c>
      <c r="S58" s="37"/>
      <c r="Y58" s="37"/>
      <c r="Z58" s="37"/>
    </row>
    <row r="59" spans="1:26" s="344" customFormat="1" ht="13.9" customHeight="1">
      <c r="A59" s="491">
        <v>9</v>
      </c>
      <c r="B59" s="527">
        <v>44382</v>
      </c>
      <c r="C59" s="381"/>
      <c r="D59" s="440" t="s">
        <v>927</v>
      </c>
      <c r="E59" s="382" t="s">
        <v>539</v>
      </c>
      <c r="F59" s="382" t="s">
        <v>961</v>
      </c>
      <c r="G59" s="382">
        <v>850</v>
      </c>
      <c r="H59" s="382"/>
      <c r="I59" s="441" t="s">
        <v>962</v>
      </c>
      <c r="J59" s="441" t="s">
        <v>540</v>
      </c>
      <c r="K59" s="493"/>
      <c r="L59" s="442"/>
      <c r="M59" s="444"/>
      <c r="N59" s="441"/>
      <c r="O59" s="445"/>
      <c r="P59" s="446"/>
      <c r="Q59" s="519"/>
      <c r="R59" s="314" t="s">
        <v>541</v>
      </c>
      <c r="S59" s="37"/>
      <c r="Y59" s="37"/>
      <c r="Z59" s="37"/>
    </row>
    <row r="60" spans="1:26" s="344" customFormat="1" ht="13.9" customHeight="1">
      <c r="A60" s="502">
        <v>10</v>
      </c>
      <c r="B60" s="527">
        <v>44382</v>
      </c>
      <c r="C60" s="503"/>
      <c r="D60" s="504" t="s">
        <v>930</v>
      </c>
      <c r="E60" s="441" t="s">
        <v>539</v>
      </c>
      <c r="F60" s="441" t="s">
        <v>963</v>
      </c>
      <c r="G60" s="441">
        <v>3480</v>
      </c>
      <c r="H60" s="441"/>
      <c r="I60" s="441" t="s">
        <v>931</v>
      </c>
      <c r="J60" s="441" t="s">
        <v>540</v>
      </c>
      <c r="K60" s="493"/>
      <c r="L60" s="442"/>
      <c r="M60" s="444"/>
      <c r="N60" s="441"/>
      <c r="O60" s="445"/>
      <c r="P60" s="446"/>
      <c r="Q60" s="519"/>
      <c r="R60" s="314" t="s">
        <v>770</v>
      </c>
      <c r="S60" s="37"/>
      <c r="Y60" s="37"/>
      <c r="Z60" s="37"/>
    </row>
    <row r="61" spans="1:26" s="344" customFormat="1" ht="13.9" customHeight="1">
      <c r="A61" s="491"/>
      <c r="B61" s="460"/>
      <c r="C61" s="381"/>
      <c r="D61" s="440"/>
      <c r="E61" s="382"/>
      <c r="F61" s="382"/>
      <c r="G61" s="382"/>
      <c r="H61" s="382"/>
      <c r="I61" s="441"/>
      <c r="J61" s="441"/>
      <c r="K61" s="493"/>
      <c r="L61" s="442"/>
      <c r="M61" s="444"/>
      <c r="N61" s="441"/>
      <c r="O61" s="445"/>
      <c r="P61" s="501"/>
      <c r="Q61" s="519"/>
      <c r="R61" s="314"/>
      <c r="S61" s="37"/>
      <c r="Y61" s="37"/>
      <c r="Z61" s="37"/>
    </row>
    <row r="62" spans="1:26" s="344" customFormat="1" ht="13.9" customHeight="1">
      <c r="A62" s="491"/>
      <c r="B62" s="460"/>
      <c r="C62" s="381"/>
      <c r="D62" s="440"/>
      <c r="E62" s="382"/>
      <c r="F62" s="382"/>
      <c r="G62" s="382"/>
      <c r="H62" s="382"/>
      <c r="I62" s="441"/>
      <c r="J62" s="441"/>
      <c r="K62" s="493"/>
      <c r="L62" s="442"/>
      <c r="M62" s="444"/>
      <c r="N62" s="441"/>
      <c r="O62" s="445"/>
      <c r="P62" s="446"/>
      <c r="Q62" s="519"/>
      <c r="R62" s="314"/>
      <c r="S62" s="37"/>
      <c r="Y62" s="37"/>
      <c r="Z62" s="37"/>
    </row>
    <row r="63" spans="1:26" s="344" customFormat="1" ht="13.9" customHeight="1">
      <c r="A63" s="491"/>
      <c r="B63" s="492"/>
      <c r="C63" s="381"/>
      <c r="D63" s="440"/>
      <c r="E63" s="382"/>
      <c r="F63" s="382"/>
      <c r="G63" s="382"/>
      <c r="H63" s="382"/>
      <c r="I63" s="441"/>
      <c r="J63" s="441"/>
      <c r="K63" s="493"/>
      <c r="L63" s="442"/>
      <c r="M63" s="444"/>
      <c r="N63" s="441"/>
      <c r="O63" s="445"/>
      <c r="P63" s="501"/>
      <c r="Q63" s="519"/>
      <c r="R63" s="314"/>
      <c r="S63" s="37"/>
      <c r="Y63" s="37"/>
      <c r="Z63" s="37"/>
    </row>
    <row r="64" spans="1:26" s="344" customFormat="1" ht="13.9" customHeight="1">
      <c r="A64" s="491"/>
      <c r="B64" s="460"/>
      <c r="C64" s="381"/>
      <c r="D64" s="440"/>
      <c r="E64" s="382"/>
      <c r="F64" s="382"/>
      <c r="G64" s="382"/>
      <c r="H64" s="382"/>
      <c r="I64" s="441"/>
      <c r="J64" s="441"/>
      <c r="K64" s="493"/>
      <c r="L64" s="442"/>
      <c r="M64" s="444"/>
      <c r="N64" s="441"/>
      <c r="O64" s="445"/>
      <c r="P64" s="501"/>
      <c r="Q64" s="519"/>
      <c r="R64" s="314"/>
      <c r="S64" s="37"/>
      <c r="Y64" s="37"/>
      <c r="Z64" s="37"/>
    </row>
    <row r="65" spans="1:34" s="344" customFormat="1" ht="13.9" customHeight="1">
      <c r="A65" s="557"/>
      <c r="B65" s="559"/>
      <c r="C65" s="381"/>
      <c r="D65" s="440"/>
      <c r="E65" s="382"/>
      <c r="F65" s="382"/>
      <c r="G65" s="382"/>
      <c r="H65" s="382"/>
      <c r="I65" s="441"/>
      <c r="J65" s="561"/>
      <c r="K65" s="442"/>
      <c r="L65" s="442"/>
      <c r="M65" s="561"/>
      <c r="N65" s="561"/>
      <c r="O65" s="543"/>
      <c r="P65" s="545"/>
      <c r="Q65" s="519"/>
      <c r="R65" s="314"/>
      <c r="S65" s="37"/>
      <c r="Y65" s="37"/>
      <c r="Z65" s="37"/>
    </row>
    <row r="66" spans="1:34" s="344" customFormat="1" ht="13.9" customHeight="1">
      <c r="A66" s="558"/>
      <c r="B66" s="560"/>
      <c r="C66" s="381"/>
      <c r="D66" s="440"/>
      <c r="E66" s="382"/>
      <c r="F66" s="382"/>
      <c r="G66" s="382"/>
      <c r="H66" s="382"/>
      <c r="I66" s="441"/>
      <c r="J66" s="562"/>
      <c r="K66" s="443"/>
      <c r="L66" s="442"/>
      <c r="M66" s="562"/>
      <c r="N66" s="562"/>
      <c r="O66" s="544"/>
      <c r="P66" s="546"/>
      <c r="Q66" s="519"/>
      <c r="R66" s="314"/>
      <c r="S66" s="37"/>
      <c r="Y66" s="37"/>
      <c r="Z66" s="37"/>
    </row>
    <row r="67" spans="1:34" s="344" customFormat="1" ht="13.9" customHeight="1">
      <c r="A67" s="491"/>
      <c r="B67" s="492"/>
      <c r="C67" s="381"/>
      <c r="D67" s="440"/>
      <c r="E67" s="382"/>
      <c r="F67" s="382"/>
      <c r="G67" s="382"/>
      <c r="H67" s="382"/>
      <c r="I67" s="441"/>
      <c r="J67" s="494"/>
      <c r="K67" s="443"/>
      <c r="L67" s="442"/>
      <c r="M67" s="494"/>
      <c r="N67" s="494"/>
      <c r="O67" s="489"/>
      <c r="P67" s="490"/>
      <c r="Q67" s="519"/>
      <c r="R67" s="314"/>
      <c r="S67" s="37"/>
      <c r="Y67" s="37"/>
      <c r="Z67" s="37"/>
    </row>
    <row r="68" spans="1:34" s="344" customFormat="1" ht="13.9" customHeight="1">
      <c r="A68" s="491"/>
      <c r="B68" s="492"/>
      <c r="C68" s="381"/>
      <c r="D68" s="440"/>
      <c r="E68" s="382"/>
      <c r="F68" s="382"/>
      <c r="G68" s="382"/>
      <c r="H68" s="382"/>
      <c r="I68" s="441"/>
      <c r="J68" s="494"/>
      <c r="K68" s="443"/>
      <c r="L68" s="442"/>
      <c r="M68" s="494"/>
      <c r="N68" s="494"/>
      <c r="O68" s="489"/>
      <c r="P68" s="490"/>
      <c r="Q68" s="519"/>
      <c r="R68" s="314"/>
      <c r="S68" s="37"/>
      <c r="Y68" s="37"/>
      <c r="Z68" s="37"/>
    </row>
    <row r="69" spans="1:34" s="344" customFormat="1" ht="13.9" customHeight="1">
      <c r="A69" s="491"/>
      <c r="B69" s="492"/>
      <c r="C69" s="381"/>
      <c r="D69" s="440"/>
      <c r="E69" s="382"/>
      <c r="F69" s="382"/>
      <c r="G69" s="382"/>
      <c r="H69" s="382"/>
      <c r="I69" s="441"/>
      <c r="J69" s="494"/>
      <c r="K69" s="443"/>
      <c r="L69" s="442"/>
      <c r="M69" s="494"/>
      <c r="N69" s="494"/>
      <c r="O69" s="489"/>
      <c r="P69" s="490"/>
      <c r="Q69" s="519"/>
      <c r="R69" s="314"/>
      <c r="S69" s="37"/>
      <c r="Y69" s="37"/>
      <c r="Z69" s="37"/>
    </row>
    <row r="70" spans="1:34" s="344" customFormat="1" ht="13.9" customHeight="1">
      <c r="A70" s="433"/>
      <c r="B70" s="386"/>
      <c r="C70" s="387"/>
      <c r="D70" s="381"/>
      <c r="E70" s="382"/>
      <c r="F70" s="382"/>
      <c r="G70" s="441"/>
      <c r="H70" s="382"/>
      <c r="I70" s="441"/>
      <c r="J70" s="441"/>
      <c r="K70" s="441"/>
      <c r="L70" s="443"/>
      <c r="M70" s="444"/>
      <c r="N70" s="441"/>
      <c r="O70" s="445"/>
      <c r="P70" s="446"/>
      <c r="Q70" s="343"/>
      <c r="R70" s="314"/>
      <c r="S70" s="37"/>
      <c r="Y70" s="37"/>
      <c r="Z70" s="37"/>
    </row>
    <row r="71" spans="1:34" s="344" customFormat="1" ht="13.9" customHeight="1">
      <c r="A71" s="396"/>
      <c r="B71" s="390"/>
      <c r="C71" s="397"/>
      <c r="D71" s="398"/>
      <c r="E71" s="334"/>
      <c r="F71" s="369"/>
      <c r="G71" s="369"/>
      <c r="H71" s="369"/>
      <c r="I71" s="368"/>
      <c r="J71" s="368"/>
      <c r="K71" s="368"/>
      <c r="L71" s="368"/>
      <c r="M71" s="368"/>
      <c r="N71" s="368"/>
      <c r="O71" s="368"/>
      <c r="P71" s="368"/>
      <c r="Q71" s="343"/>
      <c r="R71" s="314"/>
      <c r="S71" s="37"/>
      <c r="Y71" s="37"/>
      <c r="Z71" s="37"/>
    </row>
    <row r="72" spans="1:34" s="3" customFormat="1">
      <c r="A72" s="41"/>
      <c r="B72" s="42"/>
      <c r="C72" s="43"/>
      <c r="D72" s="44"/>
      <c r="E72" s="45"/>
      <c r="F72" s="46"/>
      <c r="G72" s="46"/>
      <c r="H72" s="46"/>
      <c r="I72" s="46"/>
      <c r="J72" s="14"/>
      <c r="K72" s="88"/>
      <c r="L72" s="88"/>
      <c r="M72" s="14"/>
      <c r="N72" s="13"/>
      <c r="O72" s="89"/>
      <c r="P72" s="2"/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" customFormat="1" ht="15">
      <c r="A73" s="47" t="s">
        <v>555</v>
      </c>
      <c r="B73" s="47"/>
      <c r="C73" s="47"/>
      <c r="D73" s="47"/>
      <c r="E73" s="48"/>
      <c r="F73" s="46"/>
      <c r="G73" s="46"/>
      <c r="H73" s="46"/>
      <c r="I73" s="46"/>
      <c r="J73" s="50"/>
      <c r="K73" s="9"/>
      <c r="L73" s="9"/>
      <c r="M73" s="9"/>
      <c r="N73" s="8"/>
      <c r="O73" s="50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38.25">
      <c r="A74" s="18" t="s">
        <v>16</v>
      </c>
      <c r="B74" s="18" t="s">
        <v>516</v>
      </c>
      <c r="C74" s="18"/>
      <c r="D74" s="19" t="s">
        <v>527</v>
      </c>
      <c r="E74" s="18" t="s">
        <v>528</v>
      </c>
      <c r="F74" s="18" t="s">
        <v>529</v>
      </c>
      <c r="G74" s="49" t="s">
        <v>548</v>
      </c>
      <c r="H74" s="18" t="s">
        <v>531</v>
      </c>
      <c r="I74" s="18" t="s">
        <v>532</v>
      </c>
      <c r="J74" s="17" t="s">
        <v>533</v>
      </c>
      <c r="K74" s="17" t="s">
        <v>556</v>
      </c>
      <c r="L74" s="60" t="s">
        <v>796</v>
      </c>
      <c r="M74" s="74" t="s">
        <v>550</v>
      </c>
      <c r="N74" s="18" t="s">
        <v>551</v>
      </c>
      <c r="O74" s="18" t="s">
        <v>536</v>
      </c>
      <c r="P74" s="19" t="s">
        <v>537</v>
      </c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7" customFormat="1" ht="14.25">
      <c r="A75" s="557">
        <v>1</v>
      </c>
      <c r="B75" s="559">
        <v>44376</v>
      </c>
      <c r="C75" s="381" t="s">
        <v>836</v>
      </c>
      <c r="D75" s="440" t="s">
        <v>854</v>
      </c>
      <c r="E75" s="382" t="s">
        <v>539</v>
      </c>
      <c r="F75" s="382" t="s">
        <v>856</v>
      </c>
      <c r="G75" s="382"/>
      <c r="H75" s="382"/>
      <c r="I75" s="441"/>
      <c r="J75" s="561" t="s">
        <v>540</v>
      </c>
      <c r="K75" s="442"/>
      <c r="L75" s="442"/>
      <c r="M75" s="561"/>
      <c r="N75" s="561"/>
      <c r="O75" s="543"/>
      <c r="P75" s="545"/>
      <c r="Q75" s="519"/>
      <c r="R75" s="520" t="s">
        <v>541</v>
      </c>
      <c r="Z75" s="344"/>
      <c r="AA75" s="344"/>
      <c r="AB75" s="344"/>
      <c r="AC75" s="344"/>
      <c r="AD75" s="344"/>
      <c r="AE75" s="344"/>
      <c r="AF75" s="344"/>
      <c r="AG75" s="344"/>
      <c r="AH75" s="344"/>
    </row>
    <row r="76" spans="1:34" s="37" customFormat="1" ht="14.25">
      <c r="A76" s="558"/>
      <c r="B76" s="560"/>
      <c r="C76" s="381" t="s">
        <v>837</v>
      </c>
      <c r="D76" s="440" t="s">
        <v>855</v>
      </c>
      <c r="E76" s="382" t="s">
        <v>821</v>
      </c>
      <c r="F76" s="382" t="s">
        <v>857</v>
      </c>
      <c r="G76" s="382"/>
      <c r="H76" s="382"/>
      <c r="I76" s="441"/>
      <c r="J76" s="562"/>
      <c r="K76" s="442"/>
      <c r="L76" s="442"/>
      <c r="M76" s="562"/>
      <c r="N76" s="562"/>
      <c r="O76" s="544"/>
      <c r="P76" s="546"/>
      <c r="Q76" s="519"/>
      <c r="R76" s="520" t="s">
        <v>541</v>
      </c>
      <c r="Z76" s="344"/>
      <c r="AA76" s="344"/>
      <c r="AB76" s="344"/>
      <c r="AC76" s="344"/>
      <c r="AD76" s="344"/>
      <c r="AE76" s="344"/>
      <c r="AF76" s="344"/>
      <c r="AG76" s="344"/>
      <c r="AH76" s="344"/>
    </row>
    <row r="77" spans="1:34" s="37" customFormat="1" ht="14.25">
      <c r="A77" s="497">
        <v>2</v>
      </c>
      <c r="B77" s="458">
        <v>44377</v>
      </c>
      <c r="C77" s="438"/>
      <c r="D77" s="447" t="s">
        <v>867</v>
      </c>
      <c r="E77" s="439" t="s">
        <v>539</v>
      </c>
      <c r="F77" s="439">
        <v>36</v>
      </c>
      <c r="G77" s="439">
        <v>0</v>
      </c>
      <c r="H77" s="439">
        <v>0</v>
      </c>
      <c r="I77" s="437">
        <v>90</v>
      </c>
      <c r="J77" s="498" t="s">
        <v>888</v>
      </c>
      <c r="K77" s="448">
        <f>H77-F77</f>
        <v>-36</v>
      </c>
      <c r="L77" s="448">
        <v>100</v>
      </c>
      <c r="M77" s="498">
        <f>(K77*N77)-100</f>
        <v>-1900</v>
      </c>
      <c r="N77" s="498">
        <v>50</v>
      </c>
      <c r="O77" s="495" t="s">
        <v>602</v>
      </c>
      <c r="P77" s="496">
        <v>44378</v>
      </c>
      <c r="Q77" s="519"/>
      <c r="R77" s="520" t="s">
        <v>770</v>
      </c>
      <c r="Z77" s="344"/>
      <c r="AA77" s="344"/>
      <c r="AB77" s="344"/>
      <c r="AC77" s="344"/>
      <c r="AD77" s="344"/>
      <c r="AE77" s="344"/>
      <c r="AF77" s="344"/>
      <c r="AG77" s="344"/>
      <c r="AH77" s="344"/>
    </row>
    <row r="78" spans="1:34" s="37" customFormat="1" ht="14.25">
      <c r="A78" s="547">
        <v>3</v>
      </c>
      <c r="B78" s="549">
        <v>44378</v>
      </c>
      <c r="C78" s="408" t="s">
        <v>836</v>
      </c>
      <c r="D78" s="449" t="s">
        <v>883</v>
      </c>
      <c r="E78" s="425" t="s">
        <v>539</v>
      </c>
      <c r="F78" s="425">
        <v>340</v>
      </c>
      <c r="G78" s="425">
        <v>90</v>
      </c>
      <c r="H78" s="425">
        <v>335</v>
      </c>
      <c r="I78" s="450"/>
      <c r="J78" s="551" t="s">
        <v>959</v>
      </c>
      <c r="K78" s="451">
        <v>-5</v>
      </c>
      <c r="L78" s="451">
        <v>100</v>
      </c>
      <c r="M78" s="551">
        <v>1000</v>
      </c>
      <c r="N78" s="551">
        <v>20</v>
      </c>
      <c r="O78" s="553" t="s">
        <v>538</v>
      </c>
      <c r="P78" s="555">
        <v>44382</v>
      </c>
      <c r="Q78" s="519"/>
      <c r="R78" s="520" t="s">
        <v>541</v>
      </c>
      <c r="Z78" s="344"/>
      <c r="AA78" s="344"/>
      <c r="AB78" s="344"/>
      <c r="AC78" s="344"/>
      <c r="AD78" s="344"/>
      <c r="AE78" s="344"/>
      <c r="AF78" s="344"/>
      <c r="AG78" s="344"/>
      <c r="AH78" s="344"/>
    </row>
    <row r="79" spans="1:34" s="37" customFormat="1" ht="14.25">
      <c r="A79" s="548"/>
      <c r="B79" s="550"/>
      <c r="C79" s="408" t="s">
        <v>837</v>
      </c>
      <c r="D79" s="449" t="s">
        <v>884</v>
      </c>
      <c r="E79" s="425" t="s">
        <v>821</v>
      </c>
      <c r="F79" s="425">
        <v>65</v>
      </c>
      <c r="G79" s="425"/>
      <c r="H79" s="425">
        <v>0</v>
      </c>
      <c r="I79" s="450"/>
      <c r="J79" s="552"/>
      <c r="K79" s="451">
        <v>65</v>
      </c>
      <c r="L79" s="451">
        <v>100</v>
      </c>
      <c r="M79" s="552"/>
      <c r="N79" s="552"/>
      <c r="O79" s="554"/>
      <c r="P79" s="556"/>
      <c r="Q79" s="519"/>
      <c r="R79" s="520" t="s">
        <v>541</v>
      </c>
      <c r="Z79" s="344"/>
      <c r="AA79" s="344"/>
      <c r="AB79" s="344"/>
      <c r="AC79" s="344"/>
      <c r="AD79" s="344"/>
      <c r="AE79" s="344"/>
      <c r="AF79" s="344"/>
      <c r="AG79" s="344"/>
      <c r="AH79" s="344"/>
    </row>
    <row r="80" spans="1:34" s="37" customFormat="1" ht="15">
      <c r="A80" s="459">
        <v>4</v>
      </c>
      <c r="B80" s="460">
        <v>44378</v>
      </c>
      <c r="C80" s="461"/>
      <c r="D80" s="381" t="s">
        <v>859</v>
      </c>
      <c r="E80" s="382" t="s">
        <v>821</v>
      </c>
      <c r="F80" s="382" t="s">
        <v>885</v>
      </c>
      <c r="G80" s="521">
        <v>14.5</v>
      </c>
      <c r="H80" s="382"/>
      <c r="I80" s="441">
        <v>5</v>
      </c>
      <c r="J80" s="441" t="s">
        <v>540</v>
      </c>
      <c r="K80" s="441"/>
      <c r="L80" s="441"/>
      <c r="M80" s="444"/>
      <c r="N80" s="441"/>
      <c r="O80" s="445"/>
      <c r="P80" s="501"/>
      <c r="Q80" s="519"/>
      <c r="R80" s="520" t="s">
        <v>770</v>
      </c>
      <c r="Z80" s="344"/>
      <c r="AA80" s="344"/>
      <c r="AB80" s="344"/>
      <c r="AC80" s="344"/>
      <c r="AD80" s="344"/>
      <c r="AE80" s="344"/>
      <c r="AF80" s="344"/>
      <c r="AG80" s="344"/>
      <c r="AH80" s="344"/>
    </row>
    <row r="81" spans="1:34" s="37" customFormat="1" ht="14.25">
      <c r="A81" s="491">
        <v>5</v>
      </c>
      <c r="B81" s="460">
        <v>44378</v>
      </c>
      <c r="C81" s="381"/>
      <c r="D81" s="440" t="s">
        <v>886</v>
      </c>
      <c r="E81" s="382" t="s">
        <v>821</v>
      </c>
      <c r="F81" s="382" t="s">
        <v>887</v>
      </c>
      <c r="G81" s="382">
        <v>19</v>
      </c>
      <c r="H81" s="382"/>
      <c r="I81" s="441">
        <v>2</v>
      </c>
      <c r="J81" s="494" t="s">
        <v>540</v>
      </c>
      <c r="K81" s="442"/>
      <c r="L81" s="442"/>
      <c r="M81" s="494"/>
      <c r="N81" s="494"/>
      <c r="O81" s="489"/>
      <c r="P81" s="490"/>
      <c r="Q81" s="519"/>
      <c r="R81" s="520" t="s">
        <v>541</v>
      </c>
      <c r="Z81" s="344"/>
      <c r="AA81" s="344"/>
      <c r="AB81" s="344"/>
      <c r="AC81" s="344"/>
      <c r="AD81" s="344"/>
      <c r="AE81" s="344"/>
      <c r="AF81" s="344"/>
      <c r="AG81" s="344"/>
      <c r="AH81" s="344"/>
    </row>
    <row r="82" spans="1:34" s="37" customFormat="1" ht="14.25">
      <c r="A82" s="488">
        <v>6</v>
      </c>
      <c r="B82" s="492">
        <v>44382</v>
      </c>
      <c r="C82" s="381"/>
      <c r="D82" s="440" t="s">
        <v>969</v>
      </c>
      <c r="E82" s="382" t="s">
        <v>821</v>
      </c>
      <c r="F82" s="382" t="s">
        <v>970</v>
      </c>
      <c r="G82" s="382">
        <v>3.05</v>
      </c>
      <c r="H82" s="382"/>
      <c r="I82" s="441">
        <v>0.1</v>
      </c>
      <c r="J82" s="528" t="s">
        <v>540</v>
      </c>
      <c r="K82" s="442"/>
      <c r="L82" s="442"/>
      <c r="M82" s="494"/>
      <c r="N82" s="494"/>
      <c r="O82" s="489"/>
      <c r="P82" s="490"/>
      <c r="Q82" s="519"/>
      <c r="R82" s="520" t="s">
        <v>770</v>
      </c>
      <c r="Z82" s="344"/>
      <c r="AA82" s="344"/>
      <c r="AB82" s="344"/>
      <c r="AC82" s="344"/>
      <c r="AD82" s="344"/>
      <c r="AE82" s="344"/>
      <c r="AF82" s="344"/>
      <c r="AG82" s="344"/>
      <c r="AH82" s="344"/>
    </row>
    <row r="83" spans="1:34" s="37" customFormat="1" ht="14.25">
      <c r="A83" s="488"/>
      <c r="B83" s="492"/>
      <c r="C83" s="381"/>
      <c r="D83" s="440"/>
      <c r="E83" s="382"/>
      <c r="F83" s="382"/>
      <c r="G83" s="382"/>
      <c r="H83" s="382"/>
      <c r="I83" s="441"/>
      <c r="J83" s="494"/>
      <c r="K83" s="442"/>
      <c r="L83" s="442"/>
      <c r="M83" s="494"/>
      <c r="N83" s="494"/>
      <c r="O83" s="489"/>
      <c r="P83" s="490"/>
      <c r="Q83" s="519"/>
      <c r="R83" s="520"/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34" s="37" customFormat="1" ht="14.25">
      <c r="A84" s="488"/>
      <c r="B84" s="492"/>
      <c r="C84" s="381"/>
      <c r="D84" s="440"/>
      <c r="E84" s="382"/>
      <c r="F84" s="382"/>
      <c r="G84" s="382"/>
      <c r="H84" s="382"/>
      <c r="I84" s="441"/>
      <c r="J84" s="494"/>
      <c r="K84" s="442"/>
      <c r="L84" s="442"/>
      <c r="M84" s="494"/>
      <c r="N84" s="494"/>
      <c r="O84" s="489"/>
      <c r="P84" s="490"/>
      <c r="Q84" s="519"/>
      <c r="R84" s="520"/>
      <c r="Z84" s="344"/>
      <c r="AA84" s="344"/>
      <c r="AB84" s="344"/>
      <c r="AC84" s="344"/>
      <c r="AD84" s="344"/>
      <c r="AE84" s="344"/>
      <c r="AF84" s="344"/>
      <c r="AG84" s="344"/>
      <c r="AH84" s="344"/>
    </row>
    <row r="85" spans="1:34" s="37" customFormat="1" ht="15">
      <c r="A85" s="388"/>
      <c r="B85" s="492"/>
      <c r="C85" s="461"/>
      <c r="D85" s="381"/>
      <c r="E85" s="382"/>
      <c r="F85" s="382"/>
      <c r="G85" s="382"/>
      <c r="H85" s="382"/>
      <c r="I85" s="441"/>
      <c r="J85" s="441"/>
      <c r="K85" s="441"/>
      <c r="L85" s="441"/>
      <c r="M85" s="444"/>
      <c r="N85" s="441"/>
      <c r="O85" s="445"/>
      <c r="P85" s="501"/>
      <c r="Q85" s="519"/>
      <c r="R85" s="520"/>
      <c r="Z85" s="344"/>
      <c r="AA85" s="344"/>
      <c r="AB85" s="344"/>
      <c r="AC85" s="344"/>
      <c r="AD85" s="344"/>
      <c r="AE85" s="344"/>
      <c r="AF85" s="344"/>
      <c r="AG85" s="344"/>
      <c r="AH85" s="344"/>
    </row>
    <row r="86" spans="1:34" s="37" customFormat="1" ht="14.25">
      <c r="A86" s="388"/>
      <c r="B86" s="460"/>
      <c r="C86" s="461"/>
      <c r="D86" s="381"/>
      <c r="E86" s="382"/>
      <c r="F86" s="382"/>
      <c r="G86" s="382"/>
      <c r="H86" s="382"/>
      <c r="I86" s="441"/>
      <c r="J86" s="441"/>
      <c r="K86" s="441"/>
      <c r="L86" s="441"/>
      <c r="M86" s="444"/>
      <c r="N86" s="441"/>
      <c r="O86" s="445"/>
      <c r="P86" s="446"/>
      <c r="Q86" s="519"/>
      <c r="R86" s="520"/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B87" s="519"/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519"/>
      <c r="P87" s="519"/>
      <c r="Q87" s="519"/>
      <c r="R87" s="519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334"/>
      <c r="B89" s="335"/>
      <c r="C89" s="335"/>
      <c r="D89" s="336"/>
      <c r="E89" s="334"/>
      <c r="F89" s="345"/>
      <c r="G89" s="334"/>
      <c r="H89" s="334"/>
      <c r="I89" s="334"/>
      <c r="J89" s="335"/>
      <c r="K89" s="346"/>
      <c r="L89" s="334"/>
      <c r="M89" s="334"/>
      <c r="N89" s="334"/>
      <c r="O89" s="347"/>
      <c r="P89" s="343"/>
      <c r="Q89" s="343"/>
      <c r="R89" s="314"/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ht="15">
      <c r="A90" s="96" t="s">
        <v>557</v>
      </c>
      <c r="B90" s="97"/>
      <c r="C90" s="97"/>
      <c r="D90" s="98"/>
      <c r="E90" s="31"/>
      <c r="F90" s="29"/>
      <c r="G90" s="29"/>
      <c r="H90" s="70"/>
      <c r="I90" s="116"/>
      <c r="J90" s="117"/>
      <c r="K90" s="14"/>
      <c r="L90" s="14"/>
      <c r="M90" s="14"/>
      <c r="N90" s="8"/>
      <c r="O90" s="50"/>
      <c r="Q90" s="92"/>
      <c r="R90" s="14"/>
      <c r="S90" s="13"/>
      <c r="T90" s="13"/>
      <c r="U90" s="13"/>
      <c r="V90" s="13"/>
      <c r="W90" s="13"/>
      <c r="X90" s="13"/>
      <c r="Y90" s="13"/>
      <c r="Z90" s="13"/>
    </row>
    <row r="91" spans="1:34" ht="38.25">
      <c r="A91" s="17" t="s">
        <v>16</v>
      </c>
      <c r="B91" s="18" t="s">
        <v>516</v>
      </c>
      <c r="C91" s="18"/>
      <c r="D91" s="19" t="s">
        <v>527</v>
      </c>
      <c r="E91" s="18" t="s">
        <v>528</v>
      </c>
      <c r="F91" s="18" t="s">
        <v>529</v>
      </c>
      <c r="G91" s="18" t="s">
        <v>530</v>
      </c>
      <c r="H91" s="18" t="s">
        <v>531</v>
      </c>
      <c r="I91" s="18" t="s">
        <v>532</v>
      </c>
      <c r="J91" s="17" t="s">
        <v>533</v>
      </c>
      <c r="K91" s="59" t="s">
        <v>549</v>
      </c>
      <c r="L91" s="366" t="s">
        <v>796</v>
      </c>
      <c r="M91" s="60" t="s">
        <v>795</v>
      </c>
      <c r="N91" s="18" t="s">
        <v>536</v>
      </c>
      <c r="O91" s="75" t="s">
        <v>537</v>
      </c>
      <c r="P91" s="94"/>
      <c r="Q91" s="8"/>
      <c r="R91" s="14"/>
      <c r="S91" s="13"/>
      <c r="T91" s="13"/>
      <c r="U91" s="13"/>
      <c r="V91" s="13"/>
      <c r="W91" s="13"/>
      <c r="X91" s="13"/>
      <c r="Y91" s="13"/>
      <c r="Z91" s="13"/>
    </row>
    <row r="92" spans="1:34" s="37" customFormat="1" ht="14.25">
      <c r="A92" s="459">
        <v>1</v>
      </c>
      <c r="B92" s="460">
        <v>44363</v>
      </c>
      <c r="C92" s="463"/>
      <c r="D92" s="381" t="s">
        <v>510</v>
      </c>
      <c r="E92" s="464" t="s">
        <v>539</v>
      </c>
      <c r="F92" s="382" t="s">
        <v>841</v>
      </c>
      <c r="G92" s="382">
        <v>2070</v>
      </c>
      <c r="H92" s="464"/>
      <c r="I92" s="465" t="s">
        <v>842</v>
      </c>
      <c r="J92" s="441" t="s">
        <v>540</v>
      </c>
      <c r="K92" s="441"/>
      <c r="L92" s="443"/>
      <c r="M92" s="466"/>
      <c r="N92" s="441"/>
      <c r="O92" s="446"/>
      <c r="P92" s="409"/>
      <c r="Q92" s="4"/>
      <c r="R92" s="410" t="s">
        <v>541</v>
      </c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34" s="37" customFormat="1" ht="14.25">
      <c r="A93" s="459"/>
      <c r="B93" s="460"/>
      <c r="C93" s="463"/>
      <c r="D93" s="381"/>
      <c r="E93" s="464"/>
      <c r="F93" s="382"/>
      <c r="G93" s="382"/>
      <c r="H93" s="464"/>
      <c r="I93" s="465"/>
      <c r="J93" s="441"/>
      <c r="K93" s="441"/>
      <c r="L93" s="443"/>
      <c r="M93" s="466"/>
      <c r="N93" s="441"/>
      <c r="O93" s="446"/>
      <c r="P93" s="409"/>
      <c r="Q93" s="4"/>
      <c r="R93" s="410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34" s="5" customFormat="1" ht="14.25">
      <c r="A94" s="467"/>
      <c r="B94" s="468"/>
      <c r="C94" s="469"/>
      <c r="D94" s="470"/>
      <c r="E94" s="471"/>
      <c r="F94" s="471"/>
      <c r="G94" s="471"/>
      <c r="H94" s="471"/>
      <c r="I94" s="471"/>
      <c r="J94" s="472"/>
      <c r="K94" s="473"/>
      <c r="L94" s="474"/>
      <c r="M94" s="475"/>
      <c r="N94" s="476"/>
      <c r="O94" s="477"/>
      <c r="P94" s="120"/>
      <c r="Q94"/>
      <c r="R94" s="91"/>
      <c r="T94" s="54"/>
      <c r="U94" s="54"/>
      <c r="V94" s="54"/>
      <c r="W94" s="54"/>
      <c r="X94" s="54"/>
      <c r="Y94" s="54"/>
      <c r="Z94" s="54"/>
    </row>
    <row r="95" spans="1:34">
      <c r="A95" s="20" t="s">
        <v>542</v>
      </c>
      <c r="B95" s="20"/>
      <c r="C95" s="20"/>
      <c r="D95" s="20"/>
      <c r="E95" s="2"/>
      <c r="F95" s="27" t="s">
        <v>544</v>
      </c>
      <c r="G95" s="79"/>
      <c r="H95" s="79"/>
      <c r="I95" s="35"/>
      <c r="J95" s="82"/>
      <c r="K95" s="80"/>
      <c r="L95" s="81"/>
      <c r="M95" s="82"/>
      <c r="N95" s="83"/>
      <c r="O95" s="121"/>
      <c r="P95" s="8"/>
      <c r="Q95" s="13"/>
      <c r="R95" s="93"/>
      <c r="S95" s="13"/>
      <c r="T95" s="13"/>
      <c r="U95" s="13"/>
      <c r="V95" s="13"/>
      <c r="W95" s="13"/>
      <c r="X95" s="13"/>
      <c r="Y95" s="13"/>
    </row>
    <row r="96" spans="1:34">
      <c r="A96" s="26" t="s">
        <v>543</v>
      </c>
      <c r="B96" s="20"/>
      <c r="C96" s="20"/>
      <c r="D96" s="20"/>
      <c r="E96" s="29"/>
      <c r="F96" s="27" t="s">
        <v>546</v>
      </c>
      <c r="G96" s="9"/>
      <c r="H96" s="9"/>
      <c r="I96" s="9"/>
      <c r="J96" s="50"/>
      <c r="K96" s="9"/>
      <c r="L96" s="9"/>
      <c r="M96" s="9"/>
      <c r="N96" s="8"/>
      <c r="O96" s="50"/>
      <c r="Q96" s="4"/>
      <c r="R96" s="14"/>
      <c r="S96" s="13"/>
      <c r="T96" s="13"/>
      <c r="U96" s="13"/>
      <c r="V96" s="13"/>
      <c r="W96" s="13"/>
      <c r="X96" s="13"/>
      <c r="Y96" s="13"/>
      <c r="Z96" s="13"/>
    </row>
    <row r="97" spans="1:29">
      <c r="A97" s="26"/>
      <c r="B97" s="20"/>
      <c r="C97" s="20"/>
      <c r="D97" s="20"/>
      <c r="E97" s="29"/>
      <c r="F97" s="27"/>
      <c r="G97" s="9"/>
      <c r="H97" s="9"/>
      <c r="I97" s="9"/>
      <c r="J97" s="50"/>
      <c r="K97" s="9"/>
      <c r="L97" s="9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15">
      <c r="A98" s="8"/>
      <c r="B98" s="30" t="s">
        <v>799</v>
      </c>
      <c r="C98" s="30"/>
      <c r="D98" s="30"/>
      <c r="E98" s="30"/>
      <c r="F98" s="31"/>
      <c r="G98" s="29"/>
      <c r="H98" s="29"/>
      <c r="I98" s="70"/>
      <c r="J98" s="71"/>
      <c r="K98" s="72"/>
      <c r="L98" s="365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38.25">
      <c r="A99" s="17" t="s">
        <v>16</v>
      </c>
      <c r="B99" s="18" t="s">
        <v>516</v>
      </c>
      <c r="C99" s="18"/>
      <c r="D99" s="19" t="s">
        <v>527</v>
      </c>
      <c r="E99" s="18" t="s">
        <v>528</v>
      </c>
      <c r="F99" s="18" t="s">
        <v>529</v>
      </c>
      <c r="G99" s="18" t="s">
        <v>548</v>
      </c>
      <c r="H99" s="18" t="s">
        <v>531</v>
      </c>
      <c r="I99" s="18" t="s">
        <v>532</v>
      </c>
      <c r="J99" s="73" t="s">
        <v>533</v>
      </c>
      <c r="K99" s="59" t="s">
        <v>549</v>
      </c>
      <c r="L99" s="74" t="s">
        <v>550</v>
      </c>
      <c r="M99" s="18" t="s">
        <v>551</v>
      </c>
      <c r="N99" s="366" t="s">
        <v>796</v>
      </c>
      <c r="O99" s="60" t="s">
        <v>795</v>
      </c>
      <c r="P99" s="18" t="s">
        <v>536</v>
      </c>
      <c r="Q99" s="75" t="s">
        <v>537</v>
      </c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14.25">
      <c r="A100" s="339"/>
      <c r="B100" s="348"/>
      <c r="C100" s="352"/>
      <c r="D100" s="360"/>
      <c r="E100" s="353"/>
      <c r="F100" s="373"/>
      <c r="G100" s="358"/>
      <c r="H100" s="353"/>
      <c r="I100" s="350"/>
      <c r="J100" s="383"/>
      <c r="K100" s="383"/>
      <c r="L100" s="384"/>
      <c r="M100" s="382"/>
      <c r="N100" s="384"/>
      <c r="O100" s="372"/>
      <c r="P100" s="354"/>
      <c r="Q100" s="367"/>
      <c r="R100" s="380"/>
      <c r="S100" s="371"/>
      <c r="T100" s="13"/>
      <c r="U100" s="379"/>
      <c r="V100" s="379"/>
      <c r="W100" s="379"/>
      <c r="X100" s="379"/>
      <c r="Y100" s="379"/>
      <c r="Z100" s="379"/>
      <c r="AA100" s="344"/>
      <c r="AB100" s="344"/>
      <c r="AC100" s="344"/>
    </row>
    <row r="101" spans="1:29" ht="14.25">
      <c r="A101" s="339"/>
      <c r="B101" s="348"/>
      <c r="C101" s="352"/>
      <c r="D101" s="360"/>
      <c r="E101" s="353"/>
      <c r="F101" s="373"/>
      <c r="G101" s="358"/>
      <c r="H101" s="353"/>
      <c r="I101" s="350"/>
      <c r="J101" s="383"/>
      <c r="K101" s="383"/>
      <c r="L101" s="384"/>
      <c r="M101" s="382"/>
      <c r="N101" s="384"/>
      <c r="O101" s="372"/>
      <c r="P101" s="354"/>
      <c r="Q101" s="367"/>
      <c r="R101" s="380"/>
      <c r="S101" s="371"/>
      <c r="T101" s="13"/>
      <c r="U101" s="379"/>
      <c r="V101" s="379"/>
      <c r="W101" s="379"/>
      <c r="X101" s="379"/>
      <c r="Y101" s="379"/>
      <c r="Z101" s="379"/>
      <c r="AA101" s="344"/>
      <c r="AB101" s="344"/>
      <c r="AC101" s="344"/>
    </row>
    <row r="102" spans="1:29" s="344" customFormat="1" ht="14.25">
      <c r="A102" s="339"/>
      <c r="B102" s="348"/>
      <c r="C102" s="352"/>
      <c r="D102" s="360"/>
      <c r="E102" s="353"/>
      <c r="F102" s="373"/>
      <c r="G102" s="358"/>
      <c r="H102" s="353"/>
      <c r="I102" s="350"/>
      <c r="J102" s="383"/>
      <c r="K102" s="383"/>
      <c r="L102" s="384"/>
      <c r="M102" s="382"/>
      <c r="N102" s="384"/>
      <c r="O102" s="372"/>
      <c r="P102" s="354"/>
      <c r="Q102" s="367"/>
      <c r="R102" s="378"/>
      <c r="S102" s="379"/>
      <c r="T102" s="379"/>
      <c r="U102" s="379"/>
      <c r="V102" s="379"/>
      <c r="W102" s="379"/>
      <c r="X102" s="379"/>
      <c r="Y102" s="379"/>
      <c r="Z102" s="379"/>
    </row>
    <row r="103" spans="1:29" s="344" customFormat="1" ht="14.25">
      <c r="A103" s="339"/>
      <c r="B103" s="348"/>
      <c r="C103" s="352"/>
      <c r="D103" s="360"/>
      <c r="E103" s="353"/>
      <c r="F103" s="383"/>
      <c r="G103" s="361"/>
      <c r="H103" s="353"/>
      <c r="I103" s="350"/>
      <c r="J103" s="383"/>
      <c r="K103" s="383"/>
      <c r="L103" s="384"/>
      <c r="M103" s="382"/>
      <c r="N103" s="384"/>
      <c r="O103" s="372"/>
      <c r="P103" s="354"/>
      <c r="Q103" s="367"/>
      <c r="R103" s="378"/>
      <c r="S103" s="379"/>
      <c r="T103" s="379"/>
      <c r="U103" s="379"/>
      <c r="V103" s="379"/>
      <c r="W103" s="379"/>
      <c r="X103" s="379"/>
      <c r="Y103" s="379"/>
      <c r="Z103" s="379"/>
    </row>
    <row r="104" spans="1:29" s="344" customFormat="1" ht="14.25">
      <c r="A104" s="339"/>
      <c r="B104" s="348"/>
      <c r="C104" s="352"/>
      <c r="D104" s="360"/>
      <c r="E104" s="353"/>
      <c r="F104" s="383"/>
      <c r="G104" s="361"/>
      <c r="H104" s="353"/>
      <c r="I104" s="350"/>
      <c r="J104" s="383"/>
      <c r="K104" s="383"/>
      <c r="L104" s="384"/>
      <c r="M104" s="382"/>
      <c r="N104" s="384"/>
      <c r="O104" s="372"/>
      <c r="P104" s="354"/>
      <c r="Q104" s="367"/>
      <c r="R104" s="378"/>
      <c r="S104" s="379"/>
      <c r="T104" s="379"/>
      <c r="U104" s="379"/>
      <c r="V104" s="379"/>
      <c r="W104" s="379"/>
      <c r="X104" s="379"/>
      <c r="Y104" s="379"/>
      <c r="Z104" s="379"/>
    </row>
    <row r="105" spans="1:29" s="344" customFormat="1" ht="14.25">
      <c r="A105" s="339"/>
      <c r="B105" s="348"/>
      <c r="C105" s="352"/>
      <c r="D105" s="360"/>
      <c r="E105" s="353"/>
      <c r="F105" s="373"/>
      <c r="G105" s="358"/>
      <c r="H105" s="353"/>
      <c r="I105" s="350"/>
      <c r="J105" s="383"/>
      <c r="K105" s="375"/>
      <c r="L105" s="384"/>
      <c r="M105" s="382"/>
      <c r="N105" s="384"/>
      <c r="O105" s="372"/>
      <c r="P105" s="377"/>
      <c r="Q105" s="367"/>
      <c r="R105" s="378"/>
      <c r="S105" s="379"/>
      <c r="T105" s="379"/>
      <c r="U105" s="379"/>
      <c r="V105" s="379"/>
      <c r="W105" s="379"/>
      <c r="X105" s="379"/>
      <c r="Y105" s="379"/>
      <c r="Z105" s="379"/>
    </row>
    <row r="106" spans="1:29" s="344" customFormat="1" ht="14.25">
      <c r="A106" s="339"/>
      <c r="B106" s="348"/>
      <c r="C106" s="352"/>
      <c r="D106" s="360"/>
      <c r="E106" s="353"/>
      <c r="F106" s="373"/>
      <c r="G106" s="358"/>
      <c r="H106" s="353"/>
      <c r="I106" s="350"/>
      <c r="J106" s="375"/>
      <c r="K106" s="375"/>
      <c r="L106" s="375"/>
      <c r="M106" s="375"/>
      <c r="N106" s="376"/>
      <c r="O106" s="385"/>
      <c r="P106" s="377"/>
      <c r="Q106" s="367"/>
      <c r="R106" s="378"/>
      <c r="S106" s="379"/>
      <c r="T106" s="379"/>
      <c r="U106" s="379"/>
      <c r="V106" s="379"/>
      <c r="W106" s="379"/>
      <c r="X106" s="379"/>
      <c r="Y106" s="379"/>
      <c r="Z106" s="379"/>
    </row>
    <row r="107" spans="1:29" s="344" customFormat="1" ht="14.25">
      <c r="A107" s="339"/>
      <c r="B107" s="348"/>
      <c r="C107" s="352"/>
      <c r="D107" s="360"/>
      <c r="E107" s="353"/>
      <c r="F107" s="383"/>
      <c r="G107" s="361"/>
      <c r="H107" s="353"/>
      <c r="I107" s="350"/>
      <c r="J107" s="383"/>
      <c r="K107" s="383"/>
      <c r="L107" s="384"/>
      <c r="M107" s="382"/>
      <c r="N107" s="384"/>
      <c r="O107" s="372"/>
      <c r="P107" s="354"/>
      <c r="Q107" s="367"/>
      <c r="R107" s="380"/>
      <c r="S107" s="371"/>
      <c r="T107" s="379"/>
      <c r="U107" s="379"/>
      <c r="V107" s="379"/>
      <c r="W107" s="379"/>
      <c r="X107" s="379"/>
      <c r="Y107" s="379"/>
      <c r="Z107" s="379"/>
    </row>
    <row r="108" spans="1:29" s="344" customFormat="1" ht="14.25">
      <c r="A108" s="339"/>
      <c r="B108" s="348"/>
      <c r="C108" s="352"/>
      <c r="D108" s="360"/>
      <c r="E108" s="353"/>
      <c r="F108" s="373"/>
      <c r="G108" s="358"/>
      <c r="H108" s="353"/>
      <c r="I108" s="350"/>
      <c r="J108" s="333"/>
      <c r="K108" s="333"/>
      <c r="L108" s="333"/>
      <c r="M108" s="333"/>
      <c r="N108" s="374"/>
      <c r="O108" s="372"/>
      <c r="P108" s="355"/>
      <c r="Q108" s="367"/>
      <c r="R108" s="380"/>
      <c r="S108" s="371"/>
      <c r="T108" s="379"/>
      <c r="U108" s="379"/>
      <c r="V108" s="379"/>
      <c r="W108" s="379"/>
      <c r="X108" s="379"/>
      <c r="Y108" s="379"/>
      <c r="Z108" s="379"/>
    </row>
    <row r="109" spans="1:29">
      <c r="A109" s="26"/>
      <c r="B109" s="20"/>
      <c r="C109" s="20"/>
      <c r="D109" s="20"/>
      <c r="E109" s="29"/>
      <c r="F109" s="27"/>
      <c r="G109" s="9"/>
      <c r="H109" s="9"/>
      <c r="I109" s="9"/>
      <c r="J109" s="50"/>
      <c r="K109" s="9"/>
      <c r="L109" s="9"/>
      <c r="M109" s="9"/>
      <c r="N109" s="8"/>
      <c r="O109" s="50"/>
      <c r="P109" s="4"/>
      <c r="Q109" s="8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26"/>
      <c r="B110" s="20"/>
      <c r="C110" s="20"/>
      <c r="D110" s="20"/>
      <c r="E110" s="29"/>
      <c r="F110" s="27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34"/>
      <c r="B111" s="42"/>
      <c r="C111" s="99"/>
      <c r="D111" s="3"/>
      <c r="E111" s="35"/>
      <c r="F111" s="79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15">
      <c r="A112" s="2"/>
      <c r="B112" s="100" t="s">
        <v>558</v>
      </c>
      <c r="C112" s="100"/>
      <c r="D112" s="100"/>
      <c r="E112" s="100"/>
      <c r="F112" s="14"/>
      <c r="G112" s="14"/>
      <c r="H112" s="101"/>
      <c r="I112" s="14"/>
      <c r="J112" s="71"/>
      <c r="K112" s="72"/>
      <c r="L112" s="14"/>
      <c r="M112" s="14"/>
      <c r="N112" s="13"/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38.25">
      <c r="A113" s="17" t="s">
        <v>16</v>
      </c>
      <c r="B113" s="18" t="s">
        <v>516</v>
      </c>
      <c r="C113" s="18"/>
      <c r="D113" s="19" t="s">
        <v>527</v>
      </c>
      <c r="E113" s="18" t="s">
        <v>528</v>
      </c>
      <c r="F113" s="18" t="s">
        <v>529</v>
      </c>
      <c r="G113" s="18" t="s">
        <v>559</v>
      </c>
      <c r="H113" s="18" t="s">
        <v>560</v>
      </c>
      <c r="I113" s="18" t="s">
        <v>532</v>
      </c>
      <c r="J113" s="58" t="s">
        <v>533</v>
      </c>
      <c r="K113" s="18" t="s">
        <v>534</v>
      </c>
      <c r="L113" s="18" t="s">
        <v>535</v>
      </c>
      <c r="M113" s="18" t="s">
        <v>536</v>
      </c>
      <c r="N113" s="19" t="s">
        <v>537</v>
      </c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1</v>
      </c>
      <c r="B114" s="102">
        <v>41579</v>
      </c>
      <c r="C114" s="102"/>
      <c r="D114" s="103" t="s">
        <v>561</v>
      </c>
      <c r="E114" s="104" t="s">
        <v>562</v>
      </c>
      <c r="F114" s="105">
        <v>82</v>
      </c>
      <c r="G114" s="104" t="s">
        <v>563</v>
      </c>
      <c r="H114" s="104">
        <v>100</v>
      </c>
      <c r="I114" s="122">
        <v>100</v>
      </c>
      <c r="J114" s="123" t="s">
        <v>564</v>
      </c>
      <c r="K114" s="124">
        <f t="shared" ref="K114:K145" si="33">H114-F114</f>
        <v>18</v>
      </c>
      <c r="L114" s="125">
        <f t="shared" ref="L114:L145" si="34">K114/F114</f>
        <v>0.21951219512195122</v>
      </c>
      <c r="M114" s="126" t="s">
        <v>538</v>
      </c>
      <c r="N114" s="127">
        <v>42657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2</v>
      </c>
      <c r="B115" s="102">
        <v>41794</v>
      </c>
      <c r="C115" s="102"/>
      <c r="D115" s="103" t="s">
        <v>565</v>
      </c>
      <c r="E115" s="104" t="s">
        <v>539</v>
      </c>
      <c r="F115" s="105">
        <v>257</v>
      </c>
      <c r="G115" s="104" t="s">
        <v>563</v>
      </c>
      <c r="H115" s="104">
        <v>300</v>
      </c>
      <c r="I115" s="122">
        <v>300</v>
      </c>
      <c r="J115" s="123" t="s">
        <v>564</v>
      </c>
      <c r="K115" s="124">
        <f t="shared" si="33"/>
        <v>43</v>
      </c>
      <c r="L115" s="125">
        <f t="shared" si="34"/>
        <v>0.16731517509727625</v>
      </c>
      <c r="M115" s="126" t="s">
        <v>538</v>
      </c>
      <c r="N115" s="127">
        <v>41822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3</v>
      </c>
      <c r="B116" s="102">
        <v>41828</v>
      </c>
      <c r="C116" s="102"/>
      <c r="D116" s="103" t="s">
        <v>566</v>
      </c>
      <c r="E116" s="104" t="s">
        <v>539</v>
      </c>
      <c r="F116" s="105">
        <v>393</v>
      </c>
      <c r="G116" s="104" t="s">
        <v>563</v>
      </c>
      <c r="H116" s="104">
        <v>468</v>
      </c>
      <c r="I116" s="122">
        <v>468</v>
      </c>
      <c r="J116" s="123" t="s">
        <v>564</v>
      </c>
      <c r="K116" s="124">
        <f t="shared" si="33"/>
        <v>75</v>
      </c>
      <c r="L116" s="125">
        <f t="shared" si="34"/>
        <v>0.19083969465648856</v>
      </c>
      <c r="M116" s="126" t="s">
        <v>538</v>
      </c>
      <c r="N116" s="127">
        <v>41863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4</v>
      </c>
      <c r="B117" s="102">
        <v>41857</v>
      </c>
      <c r="C117" s="102"/>
      <c r="D117" s="103" t="s">
        <v>567</v>
      </c>
      <c r="E117" s="104" t="s">
        <v>539</v>
      </c>
      <c r="F117" s="105">
        <v>205</v>
      </c>
      <c r="G117" s="104" t="s">
        <v>563</v>
      </c>
      <c r="H117" s="104">
        <v>275</v>
      </c>
      <c r="I117" s="122">
        <v>250</v>
      </c>
      <c r="J117" s="123" t="s">
        <v>564</v>
      </c>
      <c r="K117" s="124">
        <f t="shared" si="33"/>
        <v>70</v>
      </c>
      <c r="L117" s="125">
        <f t="shared" si="34"/>
        <v>0.34146341463414637</v>
      </c>
      <c r="M117" s="126" t="s">
        <v>538</v>
      </c>
      <c r="N117" s="127">
        <v>41962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5</v>
      </c>
      <c r="B118" s="102">
        <v>41886</v>
      </c>
      <c r="C118" s="102"/>
      <c r="D118" s="103" t="s">
        <v>568</v>
      </c>
      <c r="E118" s="104" t="s">
        <v>539</v>
      </c>
      <c r="F118" s="105">
        <v>162</v>
      </c>
      <c r="G118" s="104" t="s">
        <v>563</v>
      </c>
      <c r="H118" s="104">
        <v>190</v>
      </c>
      <c r="I118" s="122">
        <v>190</v>
      </c>
      <c r="J118" s="123" t="s">
        <v>564</v>
      </c>
      <c r="K118" s="124">
        <f t="shared" si="33"/>
        <v>28</v>
      </c>
      <c r="L118" s="125">
        <f t="shared" si="34"/>
        <v>0.1728395061728395</v>
      </c>
      <c r="M118" s="126" t="s">
        <v>538</v>
      </c>
      <c r="N118" s="127">
        <v>42006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6</v>
      </c>
      <c r="B119" s="102">
        <v>41886</v>
      </c>
      <c r="C119" s="102"/>
      <c r="D119" s="103" t="s">
        <v>569</v>
      </c>
      <c r="E119" s="104" t="s">
        <v>539</v>
      </c>
      <c r="F119" s="105">
        <v>75</v>
      </c>
      <c r="G119" s="104" t="s">
        <v>563</v>
      </c>
      <c r="H119" s="104">
        <v>91.5</v>
      </c>
      <c r="I119" s="122" t="s">
        <v>570</v>
      </c>
      <c r="J119" s="123" t="s">
        <v>571</v>
      </c>
      <c r="K119" s="124">
        <f t="shared" si="33"/>
        <v>16.5</v>
      </c>
      <c r="L119" s="125">
        <f t="shared" si="34"/>
        <v>0.22</v>
      </c>
      <c r="M119" s="126" t="s">
        <v>538</v>
      </c>
      <c r="N119" s="127">
        <v>41954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7</v>
      </c>
      <c r="B120" s="102">
        <v>41913</v>
      </c>
      <c r="C120" s="102"/>
      <c r="D120" s="103" t="s">
        <v>572</v>
      </c>
      <c r="E120" s="104" t="s">
        <v>539</v>
      </c>
      <c r="F120" s="105">
        <v>850</v>
      </c>
      <c r="G120" s="104" t="s">
        <v>563</v>
      </c>
      <c r="H120" s="104">
        <v>982.5</v>
      </c>
      <c r="I120" s="122">
        <v>1050</v>
      </c>
      <c r="J120" s="123" t="s">
        <v>573</v>
      </c>
      <c r="K120" s="124">
        <f t="shared" si="33"/>
        <v>132.5</v>
      </c>
      <c r="L120" s="125">
        <f t="shared" si="34"/>
        <v>0.15588235294117647</v>
      </c>
      <c r="M120" s="126" t="s">
        <v>538</v>
      </c>
      <c r="N120" s="127">
        <v>42039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8</v>
      </c>
      <c r="B121" s="102">
        <v>41913</v>
      </c>
      <c r="C121" s="102"/>
      <c r="D121" s="103" t="s">
        <v>574</v>
      </c>
      <c r="E121" s="104" t="s">
        <v>539</v>
      </c>
      <c r="F121" s="105">
        <v>475</v>
      </c>
      <c r="G121" s="104" t="s">
        <v>563</v>
      </c>
      <c r="H121" s="104">
        <v>515</v>
      </c>
      <c r="I121" s="122">
        <v>600</v>
      </c>
      <c r="J121" s="123" t="s">
        <v>575</v>
      </c>
      <c r="K121" s="124">
        <f t="shared" si="33"/>
        <v>40</v>
      </c>
      <c r="L121" s="125">
        <f t="shared" si="34"/>
        <v>8.4210526315789472E-2</v>
      </c>
      <c r="M121" s="126" t="s">
        <v>538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9</v>
      </c>
      <c r="B122" s="102">
        <v>41913</v>
      </c>
      <c r="C122" s="102"/>
      <c r="D122" s="103" t="s">
        <v>576</v>
      </c>
      <c r="E122" s="104" t="s">
        <v>539</v>
      </c>
      <c r="F122" s="105">
        <v>86</v>
      </c>
      <c r="G122" s="104" t="s">
        <v>563</v>
      </c>
      <c r="H122" s="104">
        <v>99</v>
      </c>
      <c r="I122" s="122">
        <v>140</v>
      </c>
      <c r="J122" s="123" t="s">
        <v>577</v>
      </c>
      <c r="K122" s="124">
        <f t="shared" si="33"/>
        <v>13</v>
      </c>
      <c r="L122" s="125">
        <f t="shared" si="34"/>
        <v>0.15116279069767441</v>
      </c>
      <c r="M122" s="126" t="s">
        <v>538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10</v>
      </c>
      <c r="B123" s="102">
        <v>41926</v>
      </c>
      <c r="C123" s="102"/>
      <c r="D123" s="103" t="s">
        <v>578</v>
      </c>
      <c r="E123" s="104" t="s">
        <v>539</v>
      </c>
      <c r="F123" s="105">
        <v>496.6</v>
      </c>
      <c r="G123" s="104" t="s">
        <v>563</v>
      </c>
      <c r="H123" s="104">
        <v>621</v>
      </c>
      <c r="I123" s="122">
        <v>580</v>
      </c>
      <c r="J123" s="123" t="s">
        <v>564</v>
      </c>
      <c r="K123" s="124">
        <f t="shared" si="33"/>
        <v>124.39999999999998</v>
      </c>
      <c r="L123" s="125">
        <f t="shared" si="34"/>
        <v>0.25050342327829234</v>
      </c>
      <c r="M123" s="126" t="s">
        <v>538</v>
      </c>
      <c r="N123" s="127">
        <v>42605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11</v>
      </c>
      <c r="B124" s="102">
        <v>41926</v>
      </c>
      <c r="C124" s="102"/>
      <c r="D124" s="103" t="s">
        <v>579</v>
      </c>
      <c r="E124" s="104" t="s">
        <v>539</v>
      </c>
      <c r="F124" s="105">
        <v>2481.9</v>
      </c>
      <c r="G124" s="104" t="s">
        <v>563</v>
      </c>
      <c r="H124" s="104">
        <v>2840</v>
      </c>
      <c r="I124" s="122">
        <v>2870</v>
      </c>
      <c r="J124" s="123" t="s">
        <v>580</v>
      </c>
      <c r="K124" s="124">
        <f t="shared" si="33"/>
        <v>358.09999999999991</v>
      </c>
      <c r="L124" s="125">
        <f t="shared" si="34"/>
        <v>0.14428462065353154</v>
      </c>
      <c r="M124" s="126" t="s">
        <v>538</v>
      </c>
      <c r="N124" s="127">
        <v>42017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12</v>
      </c>
      <c r="B125" s="102">
        <v>41928</v>
      </c>
      <c r="C125" s="102"/>
      <c r="D125" s="103" t="s">
        <v>581</v>
      </c>
      <c r="E125" s="104" t="s">
        <v>539</v>
      </c>
      <c r="F125" s="105">
        <v>84.5</v>
      </c>
      <c r="G125" s="104" t="s">
        <v>563</v>
      </c>
      <c r="H125" s="104">
        <v>93</v>
      </c>
      <c r="I125" s="122">
        <v>110</v>
      </c>
      <c r="J125" s="123" t="s">
        <v>582</v>
      </c>
      <c r="K125" s="124">
        <f t="shared" si="33"/>
        <v>8.5</v>
      </c>
      <c r="L125" s="125">
        <f t="shared" si="34"/>
        <v>0.10059171597633136</v>
      </c>
      <c r="M125" s="126" t="s">
        <v>538</v>
      </c>
      <c r="N125" s="127">
        <v>41939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13</v>
      </c>
      <c r="B126" s="102">
        <v>41928</v>
      </c>
      <c r="C126" s="102"/>
      <c r="D126" s="103" t="s">
        <v>583</v>
      </c>
      <c r="E126" s="104" t="s">
        <v>539</v>
      </c>
      <c r="F126" s="105">
        <v>401</v>
      </c>
      <c r="G126" s="104" t="s">
        <v>563</v>
      </c>
      <c r="H126" s="104">
        <v>428</v>
      </c>
      <c r="I126" s="122">
        <v>450</v>
      </c>
      <c r="J126" s="123" t="s">
        <v>584</v>
      </c>
      <c r="K126" s="124">
        <f t="shared" si="33"/>
        <v>27</v>
      </c>
      <c r="L126" s="125">
        <f t="shared" si="34"/>
        <v>6.7331670822942641E-2</v>
      </c>
      <c r="M126" s="126" t="s">
        <v>538</v>
      </c>
      <c r="N126" s="127">
        <v>42020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14</v>
      </c>
      <c r="B127" s="102">
        <v>41928</v>
      </c>
      <c r="C127" s="102"/>
      <c r="D127" s="103" t="s">
        <v>585</v>
      </c>
      <c r="E127" s="104" t="s">
        <v>539</v>
      </c>
      <c r="F127" s="105">
        <v>101</v>
      </c>
      <c r="G127" s="104" t="s">
        <v>563</v>
      </c>
      <c r="H127" s="104">
        <v>112</v>
      </c>
      <c r="I127" s="122">
        <v>120</v>
      </c>
      <c r="J127" s="123" t="s">
        <v>586</v>
      </c>
      <c r="K127" s="124">
        <f t="shared" si="33"/>
        <v>11</v>
      </c>
      <c r="L127" s="125">
        <f t="shared" si="34"/>
        <v>0.10891089108910891</v>
      </c>
      <c r="M127" s="126" t="s">
        <v>538</v>
      </c>
      <c r="N127" s="127">
        <v>41939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15</v>
      </c>
      <c r="B128" s="102">
        <v>41954</v>
      </c>
      <c r="C128" s="102"/>
      <c r="D128" s="103" t="s">
        <v>587</v>
      </c>
      <c r="E128" s="104" t="s">
        <v>539</v>
      </c>
      <c r="F128" s="105">
        <v>59</v>
      </c>
      <c r="G128" s="104" t="s">
        <v>563</v>
      </c>
      <c r="H128" s="104">
        <v>76</v>
      </c>
      <c r="I128" s="122">
        <v>76</v>
      </c>
      <c r="J128" s="123" t="s">
        <v>564</v>
      </c>
      <c r="K128" s="124">
        <f t="shared" si="33"/>
        <v>17</v>
      </c>
      <c r="L128" s="125">
        <f t="shared" si="34"/>
        <v>0.28813559322033899</v>
      </c>
      <c r="M128" s="126" t="s">
        <v>538</v>
      </c>
      <c r="N128" s="127">
        <v>43032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16</v>
      </c>
      <c r="B129" s="102">
        <v>41954</v>
      </c>
      <c r="C129" s="102"/>
      <c r="D129" s="103" t="s">
        <v>576</v>
      </c>
      <c r="E129" s="104" t="s">
        <v>539</v>
      </c>
      <c r="F129" s="105">
        <v>99</v>
      </c>
      <c r="G129" s="104" t="s">
        <v>563</v>
      </c>
      <c r="H129" s="104">
        <v>120</v>
      </c>
      <c r="I129" s="122">
        <v>120</v>
      </c>
      <c r="J129" s="123" t="s">
        <v>588</v>
      </c>
      <c r="K129" s="124">
        <f t="shared" si="33"/>
        <v>21</v>
      </c>
      <c r="L129" s="125">
        <f t="shared" si="34"/>
        <v>0.21212121212121213</v>
      </c>
      <c r="M129" s="126" t="s">
        <v>538</v>
      </c>
      <c r="N129" s="127">
        <v>41960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17</v>
      </c>
      <c r="B130" s="102">
        <v>41956</v>
      </c>
      <c r="C130" s="102"/>
      <c r="D130" s="103" t="s">
        <v>589</v>
      </c>
      <c r="E130" s="104" t="s">
        <v>539</v>
      </c>
      <c r="F130" s="105">
        <v>22</v>
      </c>
      <c r="G130" s="104" t="s">
        <v>563</v>
      </c>
      <c r="H130" s="104">
        <v>33.549999999999997</v>
      </c>
      <c r="I130" s="122">
        <v>32</v>
      </c>
      <c r="J130" s="123" t="s">
        <v>590</v>
      </c>
      <c r="K130" s="124">
        <f t="shared" si="33"/>
        <v>11.549999999999997</v>
      </c>
      <c r="L130" s="125">
        <f t="shared" si="34"/>
        <v>0.52499999999999991</v>
      </c>
      <c r="M130" s="126" t="s">
        <v>538</v>
      </c>
      <c r="N130" s="127">
        <v>42188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18</v>
      </c>
      <c r="B131" s="102">
        <v>41976</v>
      </c>
      <c r="C131" s="102"/>
      <c r="D131" s="103" t="s">
        <v>591</v>
      </c>
      <c r="E131" s="104" t="s">
        <v>539</v>
      </c>
      <c r="F131" s="105">
        <v>440</v>
      </c>
      <c r="G131" s="104" t="s">
        <v>563</v>
      </c>
      <c r="H131" s="104">
        <v>520</v>
      </c>
      <c r="I131" s="122">
        <v>520</v>
      </c>
      <c r="J131" s="123" t="s">
        <v>592</v>
      </c>
      <c r="K131" s="124">
        <f t="shared" si="33"/>
        <v>80</v>
      </c>
      <c r="L131" s="125">
        <f t="shared" si="34"/>
        <v>0.18181818181818182</v>
      </c>
      <c r="M131" s="126" t="s">
        <v>538</v>
      </c>
      <c r="N131" s="127">
        <v>42208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19</v>
      </c>
      <c r="B132" s="102">
        <v>41976</v>
      </c>
      <c r="C132" s="102"/>
      <c r="D132" s="103" t="s">
        <v>593</v>
      </c>
      <c r="E132" s="104" t="s">
        <v>539</v>
      </c>
      <c r="F132" s="105">
        <v>360</v>
      </c>
      <c r="G132" s="104" t="s">
        <v>563</v>
      </c>
      <c r="H132" s="104">
        <v>427</v>
      </c>
      <c r="I132" s="122">
        <v>425</v>
      </c>
      <c r="J132" s="123" t="s">
        <v>594</v>
      </c>
      <c r="K132" s="124">
        <f t="shared" si="33"/>
        <v>67</v>
      </c>
      <c r="L132" s="125">
        <f t="shared" si="34"/>
        <v>0.18611111111111112</v>
      </c>
      <c r="M132" s="126" t="s">
        <v>538</v>
      </c>
      <c r="N132" s="127">
        <v>42058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20</v>
      </c>
      <c r="B133" s="102">
        <v>42012</v>
      </c>
      <c r="C133" s="102"/>
      <c r="D133" s="103" t="s">
        <v>595</v>
      </c>
      <c r="E133" s="104" t="s">
        <v>539</v>
      </c>
      <c r="F133" s="105">
        <v>360</v>
      </c>
      <c r="G133" s="104" t="s">
        <v>563</v>
      </c>
      <c r="H133" s="104">
        <v>455</v>
      </c>
      <c r="I133" s="122">
        <v>420</v>
      </c>
      <c r="J133" s="123" t="s">
        <v>596</v>
      </c>
      <c r="K133" s="124">
        <f t="shared" si="33"/>
        <v>95</v>
      </c>
      <c r="L133" s="125">
        <f t="shared" si="34"/>
        <v>0.2638888888888889</v>
      </c>
      <c r="M133" s="126" t="s">
        <v>538</v>
      </c>
      <c r="N133" s="127">
        <v>42024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21</v>
      </c>
      <c r="B134" s="102">
        <v>42012</v>
      </c>
      <c r="C134" s="102"/>
      <c r="D134" s="103" t="s">
        <v>597</v>
      </c>
      <c r="E134" s="104" t="s">
        <v>539</v>
      </c>
      <c r="F134" s="105">
        <v>130</v>
      </c>
      <c r="G134" s="104"/>
      <c r="H134" s="104">
        <v>175.5</v>
      </c>
      <c r="I134" s="122">
        <v>165</v>
      </c>
      <c r="J134" s="123" t="s">
        <v>598</v>
      </c>
      <c r="K134" s="124">
        <f t="shared" si="33"/>
        <v>45.5</v>
      </c>
      <c r="L134" s="125">
        <f t="shared" si="34"/>
        <v>0.35</v>
      </c>
      <c r="M134" s="126" t="s">
        <v>538</v>
      </c>
      <c r="N134" s="127">
        <v>43088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22</v>
      </c>
      <c r="B135" s="102">
        <v>42040</v>
      </c>
      <c r="C135" s="102"/>
      <c r="D135" s="103" t="s">
        <v>371</v>
      </c>
      <c r="E135" s="104" t="s">
        <v>562</v>
      </c>
      <c r="F135" s="105">
        <v>98</v>
      </c>
      <c r="G135" s="104"/>
      <c r="H135" s="104">
        <v>120</v>
      </c>
      <c r="I135" s="122">
        <v>120</v>
      </c>
      <c r="J135" s="123" t="s">
        <v>564</v>
      </c>
      <c r="K135" s="124">
        <f t="shared" si="33"/>
        <v>22</v>
      </c>
      <c r="L135" s="125">
        <f t="shared" si="34"/>
        <v>0.22448979591836735</v>
      </c>
      <c r="M135" s="126" t="s">
        <v>538</v>
      </c>
      <c r="N135" s="127">
        <v>42753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23</v>
      </c>
      <c r="B136" s="102">
        <v>42040</v>
      </c>
      <c r="C136" s="102"/>
      <c r="D136" s="103" t="s">
        <v>599</v>
      </c>
      <c r="E136" s="104" t="s">
        <v>562</v>
      </c>
      <c r="F136" s="105">
        <v>196</v>
      </c>
      <c r="G136" s="104"/>
      <c r="H136" s="104">
        <v>262</v>
      </c>
      <c r="I136" s="122">
        <v>255</v>
      </c>
      <c r="J136" s="123" t="s">
        <v>564</v>
      </c>
      <c r="K136" s="124">
        <f t="shared" si="33"/>
        <v>66</v>
      </c>
      <c r="L136" s="125">
        <f t="shared" si="34"/>
        <v>0.33673469387755101</v>
      </c>
      <c r="M136" s="126" t="s">
        <v>538</v>
      </c>
      <c r="N136" s="127">
        <v>42599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7">
        <v>24</v>
      </c>
      <c r="B137" s="106">
        <v>42067</v>
      </c>
      <c r="C137" s="106"/>
      <c r="D137" s="107" t="s">
        <v>370</v>
      </c>
      <c r="E137" s="108" t="s">
        <v>562</v>
      </c>
      <c r="F137" s="109">
        <v>235</v>
      </c>
      <c r="G137" s="109"/>
      <c r="H137" s="110">
        <v>77</v>
      </c>
      <c r="I137" s="128" t="s">
        <v>600</v>
      </c>
      <c r="J137" s="129" t="s">
        <v>601</v>
      </c>
      <c r="K137" s="130">
        <f t="shared" si="33"/>
        <v>-158</v>
      </c>
      <c r="L137" s="131">
        <f t="shared" si="34"/>
        <v>-0.67234042553191486</v>
      </c>
      <c r="M137" s="132" t="s">
        <v>602</v>
      </c>
      <c r="N137" s="133">
        <v>43522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25</v>
      </c>
      <c r="B138" s="102">
        <v>42067</v>
      </c>
      <c r="C138" s="102"/>
      <c r="D138" s="103" t="s">
        <v>439</v>
      </c>
      <c r="E138" s="104" t="s">
        <v>562</v>
      </c>
      <c r="F138" s="105">
        <v>185</v>
      </c>
      <c r="G138" s="104"/>
      <c r="H138" s="104">
        <v>224</v>
      </c>
      <c r="I138" s="122" t="s">
        <v>603</v>
      </c>
      <c r="J138" s="123" t="s">
        <v>564</v>
      </c>
      <c r="K138" s="124">
        <f t="shared" si="33"/>
        <v>39</v>
      </c>
      <c r="L138" s="125">
        <f t="shared" si="34"/>
        <v>0.21081081081081082</v>
      </c>
      <c r="M138" s="126" t="s">
        <v>538</v>
      </c>
      <c r="N138" s="127">
        <v>42647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323">
        <v>26</v>
      </c>
      <c r="B139" s="111">
        <v>42090</v>
      </c>
      <c r="C139" s="111"/>
      <c r="D139" s="112" t="s">
        <v>604</v>
      </c>
      <c r="E139" s="113" t="s">
        <v>562</v>
      </c>
      <c r="F139" s="114">
        <v>49.5</v>
      </c>
      <c r="G139" s="115"/>
      <c r="H139" s="115">
        <v>15.85</v>
      </c>
      <c r="I139" s="115">
        <v>67</v>
      </c>
      <c r="J139" s="134" t="s">
        <v>605</v>
      </c>
      <c r="K139" s="115">
        <f t="shared" si="33"/>
        <v>-33.65</v>
      </c>
      <c r="L139" s="135">
        <f t="shared" si="34"/>
        <v>-0.67979797979797973</v>
      </c>
      <c r="M139" s="132" t="s">
        <v>602</v>
      </c>
      <c r="N139" s="136">
        <v>43627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27</v>
      </c>
      <c r="B140" s="102">
        <v>42093</v>
      </c>
      <c r="C140" s="102"/>
      <c r="D140" s="103" t="s">
        <v>606</v>
      </c>
      <c r="E140" s="104" t="s">
        <v>562</v>
      </c>
      <c r="F140" s="105">
        <v>183.5</v>
      </c>
      <c r="G140" s="104"/>
      <c r="H140" s="104">
        <v>219</v>
      </c>
      <c r="I140" s="122">
        <v>218</v>
      </c>
      <c r="J140" s="123" t="s">
        <v>607</v>
      </c>
      <c r="K140" s="124">
        <f t="shared" si="33"/>
        <v>35.5</v>
      </c>
      <c r="L140" s="125">
        <f t="shared" si="34"/>
        <v>0.19346049046321526</v>
      </c>
      <c r="M140" s="126" t="s">
        <v>538</v>
      </c>
      <c r="N140" s="127">
        <v>42103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28</v>
      </c>
      <c r="B141" s="102">
        <v>42114</v>
      </c>
      <c r="C141" s="102"/>
      <c r="D141" s="103" t="s">
        <v>608</v>
      </c>
      <c r="E141" s="104" t="s">
        <v>562</v>
      </c>
      <c r="F141" s="105">
        <f>(227+237)/2</f>
        <v>232</v>
      </c>
      <c r="G141" s="104"/>
      <c r="H141" s="104">
        <v>298</v>
      </c>
      <c r="I141" s="122">
        <v>298</v>
      </c>
      <c r="J141" s="123" t="s">
        <v>564</v>
      </c>
      <c r="K141" s="124">
        <f t="shared" si="33"/>
        <v>66</v>
      </c>
      <c r="L141" s="125">
        <f t="shared" si="34"/>
        <v>0.28448275862068967</v>
      </c>
      <c r="M141" s="126" t="s">
        <v>538</v>
      </c>
      <c r="N141" s="127">
        <v>42823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29</v>
      </c>
      <c r="B142" s="102">
        <v>42128</v>
      </c>
      <c r="C142" s="102"/>
      <c r="D142" s="103" t="s">
        <v>609</v>
      </c>
      <c r="E142" s="104" t="s">
        <v>539</v>
      </c>
      <c r="F142" s="105">
        <v>385</v>
      </c>
      <c r="G142" s="104"/>
      <c r="H142" s="104">
        <f>212.5+331</f>
        <v>543.5</v>
      </c>
      <c r="I142" s="122">
        <v>510</v>
      </c>
      <c r="J142" s="123" t="s">
        <v>610</v>
      </c>
      <c r="K142" s="124">
        <f t="shared" si="33"/>
        <v>158.5</v>
      </c>
      <c r="L142" s="125">
        <f t="shared" si="34"/>
        <v>0.41168831168831171</v>
      </c>
      <c r="M142" s="126" t="s">
        <v>538</v>
      </c>
      <c r="N142" s="127">
        <v>42235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30</v>
      </c>
      <c r="B143" s="102">
        <v>42128</v>
      </c>
      <c r="C143" s="102"/>
      <c r="D143" s="103" t="s">
        <v>611</v>
      </c>
      <c r="E143" s="104" t="s">
        <v>539</v>
      </c>
      <c r="F143" s="105">
        <v>115.5</v>
      </c>
      <c r="G143" s="104"/>
      <c r="H143" s="104">
        <v>146</v>
      </c>
      <c r="I143" s="122">
        <v>142</v>
      </c>
      <c r="J143" s="123" t="s">
        <v>612</v>
      </c>
      <c r="K143" s="124">
        <f t="shared" si="33"/>
        <v>30.5</v>
      </c>
      <c r="L143" s="125">
        <f t="shared" si="34"/>
        <v>0.26406926406926406</v>
      </c>
      <c r="M143" s="126" t="s">
        <v>538</v>
      </c>
      <c r="N143" s="127">
        <v>42202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31</v>
      </c>
      <c r="B144" s="102">
        <v>42151</v>
      </c>
      <c r="C144" s="102"/>
      <c r="D144" s="103" t="s">
        <v>613</v>
      </c>
      <c r="E144" s="104" t="s">
        <v>539</v>
      </c>
      <c r="F144" s="105">
        <v>237.5</v>
      </c>
      <c r="G144" s="104"/>
      <c r="H144" s="104">
        <v>279.5</v>
      </c>
      <c r="I144" s="122">
        <v>278</v>
      </c>
      <c r="J144" s="123" t="s">
        <v>564</v>
      </c>
      <c r="K144" s="124">
        <f t="shared" si="33"/>
        <v>42</v>
      </c>
      <c r="L144" s="125">
        <f t="shared" si="34"/>
        <v>0.17684210526315788</v>
      </c>
      <c r="M144" s="126" t="s">
        <v>538</v>
      </c>
      <c r="N144" s="127">
        <v>42222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32</v>
      </c>
      <c r="B145" s="102">
        <v>42174</v>
      </c>
      <c r="C145" s="102"/>
      <c r="D145" s="103" t="s">
        <v>583</v>
      </c>
      <c r="E145" s="104" t="s">
        <v>562</v>
      </c>
      <c r="F145" s="105">
        <v>340</v>
      </c>
      <c r="G145" s="104"/>
      <c r="H145" s="104">
        <v>448</v>
      </c>
      <c r="I145" s="122">
        <v>448</v>
      </c>
      <c r="J145" s="123" t="s">
        <v>564</v>
      </c>
      <c r="K145" s="124">
        <f t="shared" si="33"/>
        <v>108</v>
      </c>
      <c r="L145" s="125">
        <f t="shared" si="34"/>
        <v>0.31764705882352939</v>
      </c>
      <c r="M145" s="126" t="s">
        <v>538</v>
      </c>
      <c r="N145" s="127">
        <v>43018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33</v>
      </c>
      <c r="B146" s="102">
        <v>42191</v>
      </c>
      <c r="C146" s="102"/>
      <c r="D146" s="103" t="s">
        <v>614</v>
      </c>
      <c r="E146" s="104" t="s">
        <v>562</v>
      </c>
      <c r="F146" s="105">
        <v>390</v>
      </c>
      <c r="G146" s="104"/>
      <c r="H146" s="104">
        <v>460</v>
      </c>
      <c r="I146" s="122">
        <v>460</v>
      </c>
      <c r="J146" s="123" t="s">
        <v>564</v>
      </c>
      <c r="K146" s="124">
        <f t="shared" ref="K146:K166" si="35">H146-F146</f>
        <v>70</v>
      </c>
      <c r="L146" s="125">
        <f t="shared" ref="L146:L166" si="36">K146/F146</f>
        <v>0.17948717948717949</v>
      </c>
      <c r="M146" s="126" t="s">
        <v>538</v>
      </c>
      <c r="N146" s="127">
        <v>42478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7">
        <v>34</v>
      </c>
      <c r="B147" s="106">
        <v>42195</v>
      </c>
      <c r="C147" s="106"/>
      <c r="D147" s="107" t="s">
        <v>615</v>
      </c>
      <c r="E147" s="108" t="s">
        <v>562</v>
      </c>
      <c r="F147" s="109">
        <v>122.5</v>
      </c>
      <c r="G147" s="109"/>
      <c r="H147" s="110">
        <v>61</v>
      </c>
      <c r="I147" s="128">
        <v>172</v>
      </c>
      <c r="J147" s="129" t="s">
        <v>616</v>
      </c>
      <c r="K147" s="130">
        <f t="shared" si="35"/>
        <v>-61.5</v>
      </c>
      <c r="L147" s="131">
        <f t="shared" si="36"/>
        <v>-0.50204081632653064</v>
      </c>
      <c r="M147" s="132" t="s">
        <v>602</v>
      </c>
      <c r="N147" s="133">
        <v>43333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35</v>
      </c>
      <c r="B148" s="102">
        <v>42219</v>
      </c>
      <c r="C148" s="102"/>
      <c r="D148" s="103" t="s">
        <v>617</v>
      </c>
      <c r="E148" s="104" t="s">
        <v>562</v>
      </c>
      <c r="F148" s="105">
        <v>297.5</v>
      </c>
      <c r="G148" s="104"/>
      <c r="H148" s="104">
        <v>350</v>
      </c>
      <c r="I148" s="122">
        <v>360</v>
      </c>
      <c r="J148" s="123" t="s">
        <v>618</v>
      </c>
      <c r="K148" s="124">
        <f t="shared" si="35"/>
        <v>52.5</v>
      </c>
      <c r="L148" s="125">
        <f t="shared" si="36"/>
        <v>0.17647058823529413</v>
      </c>
      <c r="M148" s="126" t="s">
        <v>538</v>
      </c>
      <c r="N148" s="127">
        <v>42232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36</v>
      </c>
      <c r="B149" s="102">
        <v>42219</v>
      </c>
      <c r="C149" s="102"/>
      <c r="D149" s="103" t="s">
        <v>619</v>
      </c>
      <c r="E149" s="104" t="s">
        <v>562</v>
      </c>
      <c r="F149" s="105">
        <v>115.5</v>
      </c>
      <c r="G149" s="104"/>
      <c r="H149" s="104">
        <v>149</v>
      </c>
      <c r="I149" s="122">
        <v>140</v>
      </c>
      <c r="J149" s="137" t="s">
        <v>620</v>
      </c>
      <c r="K149" s="124">
        <f t="shared" si="35"/>
        <v>33.5</v>
      </c>
      <c r="L149" s="125">
        <f t="shared" si="36"/>
        <v>0.29004329004329005</v>
      </c>
      <c r="M149" s="126" t="s">
        <v>538</v>
      </c>
      <c r="N149" s="127">
        <v>42740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37</v>
      </c>
      <c r="B150" s="102">
        <v>42251</v>
      </c>
      <c r="C150" s="102"/>
      <c r="D150" s="103" t="s">
        <v>613</v>
      </c>
      <c r="E150" s="104" t="s">
        <v>562</v>
      </c>
      <c r="F150" s="105">
        <v>226</v>
      </c>
      <c r="G150" s="104"/>
      <c r="H150" s="104">
        <v>292</v>
      </c>
      <c r="I150" s="122">
        <v>292</v>
      </c>
      <c r="J150" s="123" t="s">
        <v>621</v>
      </c>
      <c r="K150" s="124">
        <f t="shared" si="35"/>
        <v>66</v>
      </c>
      <c r="L150" s="125">
        <f t="shared" si="36"/>
        <v>0.29203539823008851</v>
      </c>
      <c r="M150" s="126" t="s">
        <v>538</v>
      </c>
      <c r="N150" s="127">
        <v>42286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38</v>
      </c>
      <c r="B151" s="102">
        <v>42254</v>
      </c>
      <c r="C151" s="102"/>
      <c r="D151" s="103" t="s">
        <v>608</v>
      </c>
      <c r="E151" s="104" t="s">
        <v>562</v>
      </c>
      <c r="F151" s="105">
        <v>232.5</v>
      </c>
      <c r="G151" s="104"/>
      <c r="H151" s="104">
        <v>312.5</v>
      </c>
      <c r="I151" s="122">
        <v>310</v>
      </c>
      <c r="J151" s="123" t="s">
        <v>564</v>
      </c>
      <c r="K151" s="124">
        <f t="shared" si="35"/>
        <v>80</v>
      </c>
      <c r="L151" s="125">
        <f t="shared" si="36"/>
        <v>0.34408602150537637</v>
      </c>
      <c r="M151" s="126" t="s">
        <v>538</v>
      </c>
      <c r="N151" s="127">
        <v>42823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39</v>
      </c>
      <c r="B152" s="102">
        <v>42268</v>
      </c>
      <c r="C152" s="102"/>
      <c r="D152" s="103" t="s">
        <v>622</v>
      </c>
      <c r="E152" s="104" t="s">
        <v>562</v>
      </c>
      <c r="F152" s="105">
        <v>196.5</v>
      </c>
      <c r="G152" s="104"/>
      <c r="H152" s="104">
        <v>238</v>
      </c>
      <c r="I152" s="122">
        <v>238</v>
      </c>
      <c r="J152" s="123" t="s">
        <v>621</v>
      </c>
      <c r="K152" s="124">
        <f t="shared" si="35"/>
        <v>41.5</v>
      </c>
      <c r="L152" s="125">
        <f t="shared" si="36"/>
        <v>0.21119592875318066</v>
      </c>
      <c r="M152" s="126" t="s">
        <v>538</v>
      </c>
      <c r="N152" s="127">
        <v>42291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40</v>
      </c>
      <c r="B153" s="102">
        <v>42271</v>
      </c>
      <c r="C153" s="102"/>
      <c r="D153" s="103" t="s">
        <v>561</v>
      </c>
      <c r="E153" s="104" t="s">
        <v>562</v>
      </c>
      <c r="F153" s="105">
        <v>65</v>
      </c>
      <c r="G153" s="104"/>
      <c r="H153" s="104">
        <v>82</v>
      </c>
      <c r="I153" s="122">
        <v>82</v>
      </c>
      <c r="J153" s="123" t="s">
        <v>621</v>
      </c>
      <c r="K153" s="124">
        <f t="shared" si="35"/>
        <v>17</v>
      </c>
      <c r="L153" s="125">
        <f t="shared" si="36"/>
        <v>0.26153846153846155</v>
      </c>
      <c r="M153" s="126" t="s">
        <v>538</v>
      </c>
      <c r="N153" s="127">
        <v>42578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41</v>
      </c>
      <c r="B154" s="102">
        <v>42291</v>
      </c>
      <c r="C154" s="102"/>
      <c r="D154" s="103" t="s">
        <v>623</v>
      </c>
      <c r="E154" s="104" t="s">
        <v>562</v>
      </c>
      <c r="F154" s="105">
        <v>144</v>
      </c>
      <c r="G154" s="104"/>
      <c r="H154" s="104">
        <v>182.5</v>
      </c>
      <c r="I154" s="122">
        <v>181</v>
      </c>
      <c r="J154" s="123" t="s">
        <v>621</v>
      </c>
      <c r="K154" s="124">
        <f t="shared" si="35"/>
        <v>38.5</v>
      </c>
      <c r="L154" s="125">
        <f t="shared" si="36"/>
        <v>0.2673611111111111</v>
      </c>
      <c r="M154" s="126" t="s">
        <v>538</v>
      </c>
      <c r="N154" s="127">
        <v>42817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42</v>
      </c>
      <c r="B155" s="102">
        <v>42291</v>
      </c>
      <c r="C155" s="102"/>
      <c r="D155" s="103" t="s">
        <v>624</v>
      </c>
      <c r="E155" s="104" t="s">
        <v>562</v>
      </c>
      <c r="F155" s="105">
        <v>264</v>
      </c>
      <c r="G155" s="104"/>
      <c r="H155" s="104">
        <v>311</v>
      </c>
      <c r="I155" s="122">
        <v>311</v>
      </c>
      <c r="J155" s="123" t="s">
        <v>621</v>
      </c>
      <c r="K155" s="124">
        <f t="shared" si="35"/>
        <v>47</v>
      </c>
      <c r="L155" s="125">
        <f t="shared" si="36"/>
        <v>0.17803030303030304</v>
      </c>
      <c r="M155" s="126" t="s">
        <v>538</v>
      </c>
      <c r="N155" s="127">
        <v>42604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43</v>
      </c>
      <c r="B156" s="102">
        <v>42318</v>
      </c>
      <c r="C156" s="102"/>
      <c r="D156" s="103" t="s">
        <v>625</v>
      </c>
      <c r="E156" s="104" t="s">
        <v>539</v>
      </c>
      <c r="F156" s="105">
        <v>549.5</v>
      </c>
      <c r="G156" s="104"/>
      <c r="H156" s="104">
        <v>630</v>
      </c>
      <c r="I156" s="122">
        <v>630</v>
      </c>
      <c r="J156" s="123" t="s">
        <v>621</v>
      </c>
      <c r="K156" s="124">
        <f t="shared" si="35"/>
        <v>80.5</v>
      </c>
      <c r="L156" s="125">
        <f t="shared" si="36"/>
        <v>0.1464968152866242</v>
      </c>
      <c r="M156" s="126" t="s">
        <v>538</v>
      </c>
      <c r="N156" s="127">
        <v>42419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44</v>
      </c>
      <c r="B157" s="102">
        <v>42342</v>
      </c>
      <c r="C157" s="102"/>
      <c r="D157" s="103" t="s">
        <v>626</v>
      </c>
      <c r="E157" s="104" t="s">
        <v>562</v>
      </c>
      <c r="F157" s="105">
        <v>1027.5</v>
      </c>
      <c r="G157" s="104"/>
      <c r="H157" s="104">
        <v>1315</v>
      </c>
      <c r="I157" s="122">
        <v>1250</v>
      </c>
      <c r="J157" s="123" t="s">
        <v>621</v>
      </c>
      <c r="K157" s="124">
        <f t="shared" si="35"/>
        <v>287.5</v>
      </c>
      <c r="L157" s="125">
        <f t="shared" si="36"/>
        <v>0.27980535279805352</v>
      </c>
      <c r="M157" s="126" t="s">
        <v>538</v>
      </c>
      <c r="N157" s="127">
        <v>43244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45</v>
      </c>
      <c r="B158" s="102">
        <v>42367</v>
      </c>
      <c r="C158" s="102"/>
      <c r="D158" s="103" t="s">
        <v>627</v>
      </c>
      <c r="E158" s="104" t="s">
        <v>562</v>
      </c>
      <c r="F158" s="105">
        <v>465</v>
      </c>
      <c r="G158" s="104"/>
      <c r="H158" s="104">
        <v>540</v>
      </c>
      <c r="I158" s="122">
        <v>540</v>
      </c>
      <c r="J158" s="123" t="s">
        <v>621</v>
      </c>
      <c r="K158" s="124">
        <f t="shared" si="35"/>
        <v>75</v>
      </c>
      <c r="L158" s="125">
        <f t="shared" si="36"/>
        <v>0.16129032258064516</v>
      </c>
      <c r="M158" s="126" t="s">
        <v>538</v>
      </c>
      <c r="N158" s="127">
        <v>42530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46</v>
      </c>
      <c r="B159" s="102">
        <v>42380</v>
      </c>
      <c r="C159" s="102"/>
      <c r="D159" s="103" t="s">
        <v>371</v>
      </c>
      <c r="E159" s="104" t="s">
        <v>539</v>
      </c>
      <c r="F159" s="105">
        <v>81</v>
      </c>
      <c r="G159" s="104"/>
      <c r="H159" s="104">
        <v>110</v>
      </c>
      <c r="I159" s="122">
        <v>110</v>
      </c>
      <c r="J159" s="123" t="s">
        <v>621</v>
      </c>
      <c r="K159" s="124">
        <f t="shared" si="35"/>
        <v>29</v>
      </c>
      <c r="L159" s="125">
        <f t="shared" si="36"/>
        <v>0.35802469135802467</v>
      </c>
      <c r="M159" s="126" t="s">
        <v>538</v>
      </c>
      <c r="N159" s="127">
        <v>42745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47</v>
      </c>
      <c r="B160" s="102">
        <v>42382</v>
      </c>
      <c r="C160" s="102"/>
      <c r="D160" s="103" t="s">
        <v>628</v>
      </c>
      <c r="E160" s="104" t="s">
        <v>539</v>
      </c>
      <c r="F160" s="105">
        <v>417.5</v>
      </c>
      <c r="G160" s="104"/>
      <c r="H160" s="104">
        <v>547</v>
      </c>
      <c r="I160" s="122">
        <v>535</v>
      </c>
      <c r="J160" s="123" t="s">
        <v>621</v>
      </c>
      <c r="K160" s="124">
        <f t="shared" si="35"/>
        <v>129.5</v>
      </c>
      <c r="L160" s="125">
        <f t="shared" si="36"/>
        <v>0.31017964071856285</v>
      </c>
      <c r="M160" s="126" t="s">
        <v>538</v>
      </c>
      <c r="N160" s="127">
        <v>42578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48</v>
      </c>
      <c r="B161" s="102">
        <v>42408</v>
      </c>
      <c r="C161" s="102"/>
      <c r="D161" s="103" t="s">
        <v>629</v>
      </c>
      <c r="E161" s="104" t="s">
        <v>562</v>
      </c>
      <c r="F161" s="105">
        <v>650</v>
      </c>
      <c r="G161" s="104"/>
      <c r="H161" s="104">
        <v>800</v>
      </c>
      <c r="I161" s="122">
        <v>800</v>
      </c>
      <c r="J161" s="123" t="s">
        <v>621</v>
      </c>
      <c r="K161" s="124">
        <f t="shared" si="35"/>
        <v>150</v>
      </c>
      <c r="L161" s="125">
        <f t="shared" si="36"/>
        <v>0.23076923076923078</v>
      </c>
      <c r="M161" s="126" t="s">
        <v>538</v>
      </c>
      <c r="N161" s="127">
        <v>43154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49</v>
      </c>
      <c r="B162" s="102">
        <v>42433</v>
      </c>
      <c r="C162" s="102"/>
      <c r="D162" s="103" t="s">
        <v>193</v>
      </c>
      <c r="E162" s="104" t="s">
        <v>562</v>
      </c>
      <c r="F162" s="105">
        <v>437.5</v>
      </c>
      <c r="G162" s="104"/>
      <c r="H162" s="104">
        <v>504.5</v>
      </c>
      <c r="I162" s="122">
        <v>522</v>
      </c>
      <c r="J162" s="123" t="s">
        <v>630</v>
      </c>
      <c r="K162" s="124">
        <f t="shared" si="35"/>
        <v>67</v>
      </c>
      <c r="L162" s="125">
        <f t="shared" si="36"/>
        <v>0.15314285714285714</v>
      </c>
      <c r="M162" s="126" t="s">
        <v>538</v>
      </c>
      <c r="N162" s="127">
        <v>42480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50</v>
      </c>
      <c r="B163" s="102">
        <v>42438</v>
      </c>
      <c r="C163" s="102"/>
      <c r="D163" s="103" t="s">
        <v>631</v>
      </c>
      <c r="E163" s="104" t="s">
        <v>562</v>
      </c>
      <c r="F163" s="105">
        <v>189.5</v>
      </c>
      <c r="G163" s="104"/>
      <c r="H163" s="104">
        <v>218</v>
      </c>
      <c r="I163" s="122">
        <v>218</v>
      </c>
      <c r="J163" s="123" t="s">
        <v>621</v>
      </c>
      <c r="K163" s="124">
        <f t="shared" si="35"/>
        <v>28.5</v>
      </c>
      <c r="L163" s="125">
        <f t="shared" si="36"/>
        <v>0.15039577836411611</v>
      </c>
      <c r="M163" s="126" t="s">
        <v>538</v>
      </c>
      <c r="N163" s="127">
        <v>43034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323">
        <v>51</v>
      </c>
      <c r="B164" s="111">
        <v>42471</v>
      </c>
      <c r="C164" s="111"/>
      <c r="D164" s="112" t="s">
        <v>632</v>
      </c>
      <c r="E164" s="113" t="s">
        <v>562</v>
      </c>
      <c r="F164" s="114">
        <v>36.5</v>
      </c>
      <c r="G164" s="115"/>
      <c r="H164" s="115">
        <v>15.85</v>
      </c>
      <c r="I164" s="115">
        <v>60</v>
      </c>
      <c r="J164" s="134" t="s">
        <v>633</v>
      </c>
      <c r="K164" s="130">
        <f t="shared" si="35"/>
        <v>-20.65</v>
      </c>
      <c r="L164" s="159">
        <f t="shared" si="36"/>
        <v>-0.5657534246575342</v>
      </c>
      <c r="M164" s="132" t="s">
        <v>602</v>
      </c>
      <c r="N164" s="160">
        <v>43627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52</v>
      </c>
      <c r="B165" s="102">
        <v>42472</v>
      </c>
      <c r="C165" s="102"/>
      <c r="D165" s="103" t="s">
        <v>634</v>
      </c>
      <c r="E165" s="104" t="s">
        <v>562</v>
      </c>
      <c r="F165" s="105">
        <v>93</v>
      </c>
      <c r="G165" s="104"/>
      <c r="H165" s="104">
        <v>149</v>
      </c>
      <c r="I165" s="122">
        <v>140</v>
      </c>
      <c r="J165" s="137" t="s">
        <v>635</v>
      </c>
      <c r="K165" s="124">
        <f t="shared" si="35"/>
        <v>56</v>
      </c>
      <c r="L165" s="125">
        <f t="shared" si="36"/>
        <v>0.60215053763440862</v>
      </c>
      <c r="M165" s="126" t="s">
        <v>538</v>
      </c>
      <c r="N165" s="127">
        <v>42740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53</v>
      </c>
      <c r="B166" s="102">
        <v>42472</v>
      </c>
      <c r="C166" s="102"/>
      <c r="D166" s="103" t="s">
        <v>636</v>
      </c>
      <c r="E166" s="104" t="s">
        <v>562</v>
      </c>
      <c r="F166" s="105">
        <v>130</v>
      </c>
      <c r="G166" s="104"/>
      <c r="H166" s="104">
        <v>150</v>
      </c>
      <c r="I166" s="122" t="s">
        <v>637</v>
      </c>
      <c r="J166" s="123" t="s">
        <v>621</v>
      </c>
      <c r="K166" s="124">
        <f t="shared" si="35"/>
        <v>20</v>
      </c>
      <c r="L166" s="125">
        <f t="shared" si="36"/>
        <v>0.15384615384615385</v>
      </c>
      <c r="M166" s="126" t="s">
        <v>538</v>
      </c>
      <c r="N166" s="127">
        <v>42564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54</v>
      </c>
      <c r="B167" s="102">
        <v>42473</v>
      </c>
      <c r="C167" s="102"/>
      <c r="D167" s="103" t="s">
        <v>341</v>
      </c>
      <c r="E167" s="104" t="s">
        <v>562</v>
      </c>
      <c r="F167" s="105">
        <v>196</v>
      </c>
      <c r="G167" s="104"/>
      <c r="H167" s="104">
        <v>299</v>
      </c>
      <c r="I167" s="122">
        <v>299</v>
      </c>
      <c r="J167" s="123" t="s">
        <v>621</v>
      </c>
      <c r="K167" s="124">
        <v>103</v>
      </c>
      <c r="L167" s="125">
        <v>0.52551020408163296</v>
      </c>
      <c r="M167" s="126" t="s">
        <v>538</v>
      </c>
      <c r="N167" s="127">
        <v>42620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55</v>
      </c>
      <c r="B168" s="102">
        <v>42473</v>
      </c>
      <c r="C168" s="102"/>
      <c r="D168" s="103" t="s">
        <v>695</v>
      </c>
      <c r="E168" s="104" t="s">
        <v>562</v>
      </c>
      <c r="F168" s="105">
        <v>88</v>
      </c>
      <c r="G168" s="104"/>
      <c r="H168" s="104">
        <v>103</v>
      </c>
      <c r="I168" s="122">
        <v>103</v>
      </c>
      <c r="J168" s="123" t="s">
        <v>621</v>
      </c>
      <c r="K168" s="124">
        <v>15</v>
      </c>
      <c r="L168" s="125">
        <v>0.170454545454545</v>
      </c>
      <c r="M168" s="126" t="s">
        <v>538</v>
      </c>
      <c r="N168" s="127">
        <v>42530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56</v>
      </c>
      <c r="B169" s="102">
        <v>42492</v>
      </c>
      <c r="C169" s="102"/>
      <c r="D169" s="103" t="s">
        <v>638</v>
      </c>
      <c r="E169" s="104" t="s">
        <v>562</v>
      </c>
      <c r="F169" s="105">
        <v>127.5</v>
      </c>
      <c r="G169" s="104"/>
      <c r="H169" s="104">
        <v>148</v>
      </c>
      <c r="I169" s="122" t="s">
        <v>639</v>
      </c>
      <c r="J169" s="123" t="s">
        <v>621</v>
      </c>
      <c r="K169" s="124">
        <f>H169-F169</f>
        <v>20.5</v>
      </c>
      <c r="L169" s="125">
        <f>K169/F169</f>
        <v>0.16078431372549021</v>
      </c>
      <c r="M169" s="126" t="s">
        <v>538</v>
      </c>
      <c r="N169" s="127">
        <v>42564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57</v>
      </c>
      <c r="B170" s="102">
        <v>42493</v>
      </c>
      <c r="C170" s="102"/>
      <c r="D170" s="103" t="s">
        <v>640</v>
      </c>
      <c r="E170" s="104" t="s">
        <v>562</v>
      </c>
      <c r="F170" s="105">
        <v>675</v>
      </c>
      <c r="G170" s="104"/>
      <c r="H170" s="104">
        <v>815</v>
      </c>
      <c r="I170" s="122" t="s">
        <v>641</v>
      </c>
      <c r="J170" s="123" t="s">
        <v>621</v>
      </c>
      <c r="K170" s="124">
        <f>H170-F170</f>
        <v>140</v>
      </c>
      <c r="L170" s="125">
        <f>K170/F170</f>
        <v>0.2074074074074074</v>
      </c>
      <c r="M170" s="126" t="s">
        <v>538</v>
      </c>
      <c r="N170" s="127">
        <v>43154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7">
        <v>58</v>
      </c>
      <c r="B171" s="106">
        <v>42522</v>
      </c>
      <c r="C171" s="106"/>
      <c r="D171" s="107" t="s">
        <v>696</v>
      </c>
      <c r="E171" s="108" t="s">
        <v>562</v>
      </c>
      <c r="F171" s="109">
        <v>500</v>
      </c>
      <c r="G171" s="109"/>
      <c r="H171" s="110">
        <v>232.5</v>
      </c>
      <c r="I171" s="128" t="s">
        <v>697</v>
      </c>
      <c r="J171" s="129" t="s">
        <v>698</v>
      </c>
      <c r="K171" s="130">
        <f>H171-F171</f>
        <v>-267.5</v>
      </c>
      <c r="L171" s="131">
        <f>K171/F171</f>
        <v>-0.53500000000000003</v>
      </c>
      <c r="M171" s="132" t="s">
        <v>602</v>
      </c>
      <c r="N171" s="133">
        <v>43735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59</v>
      </c>
      <c r="B172" s="102">
        <v>42527</v>
      </c>
      <c r="C172" s="102"/>
      <c r="D172" s="103" t="s">
        <v>642</v>
      </c>
      <c r="E172" s="104" t="s">
        <v>562</v>
      </c>
      <c r="F172" s="105">
        <v>110</v>
      </c>
      <c r="G172" s="104"/>
      <c r="H172" s="104">
        <v>126.5</v>
      </c>
      <c r="I172" s="122">
        <v>125</v>
      </c>
      <c r="J172" s="123" t="s">
        <v>571</v>
      </c>
      <c r="K172" s="124">
        <f>H172-F172</f>
        <v>16.5</v>
      </c>
      <c r="L172" s="125">
        <f>K172/F172</f>
        <v>0.15</v>
      </c>
      <c r="M172" s="126" t="s">
        <v>538</v>
      </c>
      <c r="N172" s="127">
        <v>42552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60</v>
      </c>
      <c r="B173" s="102">
        <v>42538</v>
      </c>
      <c r="C173" s="102"/>
      <c r="D173" s="103" t="s">
        <v>643</v>
      </c>
      <c r="E173" s="104" t="s">
        <v>562</v>
      </c>
      <c r="F173" s="105">
        <v>44</v>
      </c>
      <c r="G173" s="104"/>
      <c r="H173" s="104">
        <v>69.5</v>
      </c>
      <c r="I173" s="122">
        <v>69.5</v>
      </c>
      <c r="J173" s="123" t="s">
        <v>644</v>
      </c>
      <c r="K173" s="124">
        <f>H173-F173</f>
        <v>25.5</v>
      </c>
      <c r="L173" s="125">
        <f>K173/F173</f>
        <v>0.57954545454545459</v>
      </c>
      <c r="M173" s="126" t="s">
        <v>538</v>
      </c>
      <c r="N173" s="127">
        <v>42977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61</v>
      </c>
      <c r="B174" s="102">
        <v>42549</v>
      </c>
      <c r="C174" s="102"/>
      <c r="D174" s="144" t="s">
        <v>699</v>
      </c>
      <c r="E174" s="104" t="s">
        <v>562</v>
      </c>
      <c r="F174" s="105">
        <v>262.5</v>
      </c>
      <c r="G174" s="104"/>
      <c r="H174" s="104">
        <v>340</v>
      </c>
      <c r="I174" s="122">
        <v>333</v>
      </c>
      <c r="J174" s="123" t="s">
        <v>700</v>
      </c>
      <c r="K174" s="124">
        <v>77.5</v>
      </c>
      <c r="L174" s="125">
        <v>0.29523809523809502</v>
      </c>
      <c r="M174" s="126" t="s">
        <v>538</v>
      </c>
      <c r="N174" s="127">
        <v>43017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62</v>
      </c>
      <c r="B175" s="102">
        <v>42549</v>
      </c>
      <c r="C175" s="102"/>
      <c r="D175" s="144" t="s">
        <v>701</v>
      </c>
      <c r="E175" s="104" t="s">
        <v>562</v>
      </c>
      <c r="F175" s="105">
        <v>840</v>
      </c>
      <c r="G175" s="104"/>
      <c r="H175" s="104">
        <v>1230</v>
      </c>
      <c r="I175" s="122">
        <v>1230</v>
      </c>
      <c r="J175" s="123" t="s">
        <v>621</v>
      </c>
      <c r="K175" s="124">
        <v>390</v>
      </c>
      <c r="L175" s="125">
        <v>0.46428571428571402</v>
      </c>
      <c r="M175" s="126" t="s">
        <v>538</v>
      </c>
      <c r="N175" s="127">
        <v>42649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24">
        <v>63</v>
      </c>
      <c r="B176" s="139">
        <v>42556</v>
      </c>
      <c r="C176" s="139"/>
      <c r="D176" s="140" t="s">
        <v>645</v>
      </c>
      <c r="E176" s="141" t="s">
        <v>562</v>
      </c>
      <c r="F176" s="142">
        <v>395</v>
      </c>
      <c r="G176" s="143"/>
      <c r="H176" s="143">
        <f>(468.5+342.5)/2</f>
        <v>405.5</v>
      </c>
      <c r="I176" s="143">
        <v>510</v>
      </c>
      <c r="J176" s="161" t="s">
        <v>646</v>
      </c>
      <c r="K176" s="162">
        <f t="shared" ref="K176:K182" si="37">H176-F176</f>
        <v>10.5</v>
      </c>
      <c r="L176" s="163">
        <f t="shared" ref="L176:L182" si="38">K176/F176</f>
        <v>2.6582278481012658E-2</v>
      </c>
      <c r="M176" s="164" t="s">
        <v>647</v>
      </c>
      <c r="N176" s="165">
        <v>43606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7">
        <v>64</v>
      </c>
      <c r="B177" s="106">
        <v>42584</v>
      </c>
      <c r="C177" s="106"/>
      <c r="D177" s="107" t="s">
        <v>648</v>
      </c>
      <c r="E177" s="108" t="s">
        <v>539</v>
      </c>
      <c r="F177" s="109">
        <f>169.5-12.8</f>
        <v>156.69999999999999</v>
      </c>
      <c r="G177" s="109"/>
      <c r="H177" s="110">
        <v>77</v>
      </c>
      <c r="I177" s="128" t="s">
        <v>649</v>
      </c>
      <c r="J177" s="340" t="s">
        <v>773</v>
      </c>
      <c r="K177" s="130">
        <f t="shared" si="37"/>
        <v>-79.699999999999989</v>
      </c>
      <c r="L177" s="131">
        <f t="shared" si="38"/>
        <v>-0.50861518825781749</v>
      </c>
      <c r="M177" s="132" t="s">
        <v>602</v>
      </c>
      <c r="N177" s="133">
        <v>43522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65</v>
      </c>
      <c r="B178" s="106">
        <v>42586</v>
      </c>
      <c r="C178" s="106"/>
      <c r="D178" s="107" t="s">
        <v>650</v>
      </c>
      <c r="E178" s="108" t="s">
        <v>562</v>
      </c>
      <c r="F178" s="109">
        <v>400</v>
      </c>
      <c r="G178" s="109"/>
      <c r="H178" s="110">
        <v>305</v>
      </c>
      <c r="I178" s="128">
        <v>475</v>
      </c>
      <c r="J178" s="129" t="s">
        <v>651</v>
      </c>
      <c r="K178" s="130">
        <f t="shared" si="37"/>
        <v>-95</v>
      </c>
      <c r="L178" s="131">
        <f t="shared" si="38"/>
        <v>-0.23749999999999999</v>
      </c>
      <c r="M178" s="132" t="s">
        <v>602</v>
      </c>
      <c r="N178" s="133">
        <v>43606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66</v>
      </c>
      <c r="B179" s="102">
        <v>42593</v>
      </c>
      <c r="C179" s="102"/>
      <c r="D179" s="103" t="s">
        <v>652</v>
      </c>
      <c r="E179" s="104" t="s">
        <v>562</v>
      </c>
      <c r="F179" s="105">
        <v>86.5</v>
      </c>
      <c r="G179" s="104"/>
      <c r="H179" s="104">
        <v>130</v>
      </c>
      <c r="I179" s="122">
        <v>130</v>
      </c>
      <c r="J179" s="137" t="s">
        <v>653</v>
      </c>
      <c r="K179" s="124">
        <f t="shared" si="37"/>
        <v>43.5</v>
      </c>
      <c r="L179" s="125">
        <f t="shared" si="38"/>
        <v>0.50289017341040465</v>
      </c>
      <c r="M179" s="126" t="s">
        <v>538</v>
      </c>
      <c r="N179" s="127">
        <v>43091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7">
        <v>67</v>
      </c>
      <c r="B180" s="106">
        <v>42600</v>
      </c>
      <c r="C180" s="106"/>
      <c r="D180" s="107" t="s">
        <v>363</v>
      </c>
      <c r="E180" s="108" t="s">
        <v>562</v>
      </c>
      <c r="F180" s="109">
        <v>133.5</v>
      </c>
      <c r="G180" s="109"/>
      <c r="H180" s="110">
        <v>126.5</v>
      </c>
      <c r="I180" s="128">
        <v>178</v>
      </c>
      <c r="J180" s="129" t="s">
        <v>654</v>
      </c>
      <c r="K180" s="130">
        <f t="shared" si="37"/>
        <v>-7</v>
      </c>
      <c r="L180" s="131">
        <f t="shared" si="38"/>
        <v>-5.2434456928838954E-2</v>
      </c>
      <c r="M180" s="132" t="s">
        <v>602</v>
      </c>
      <c r="N180" s="133">
        <v>42615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68</v>
      </c>
      <c r="B181" s="102">
        <v>42613</v>
      </c>
      <c r="C181" s="102"/>
      <c r="D181" s="103" t="s">
        <v>655</v>
      </c>
      <c r="E181" s="104" t="s">
        <v>562</v>
      </c>
      <c r="F181" s="105">
        <v>560</v>
      </c>
      <c r="G181" s="104"/>
      <c r="H181" s="104">
        <v>725</v>
      </c>
      <c r="I181" s="122">
        <v>725</v>
      </c>
      <c r="J181" s="123" t="s">
        <v>564</v>
      </c>
      <c r="K181" s="124">
        <f t="shared" si="37"/>
        <v>165</v>
      </c>
      <c r="L181" s="125">
        <f t="shared" si="38"/>
        <v>0.29464285714285715</v>
      </c>
      <c r="M181" s="126" t="s">
        <v>538</v>
      </c>
      <c r="N181" s="127">
        <v>42456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69</v>
      </c>
      <c r="B182" s="102">
        <v>42614</v>
      </c>
      <c r="C182" s="102"/>
      <c r="D182" s="103" t="s">
        <v>656</v>
      </c>
      <c r="E182" s="104" t="s">
        <v>562</v>
      </c>
      <c r="F182" s="105">
        <v>160.5</v>
      </c>
      <c r="G182" s="104"/>
      <c r="H182" s="104">
        <v>210</v>
      </c>
      <c r="I182" s="122">
        <v>210</v>
      </c>
      <c r="J182" s="123" t="s">
        <v>564</v>
      </c>
      <c r="K182" s="124">
        <f t="shared" si="37"/>
        <v>49.5</v>
      </c>
      <c r="L182" s="125">
        <f t="shared" si="38"/>
        <v>0.30841121495327101</v>
      </c>
      <c r="M182" s="126" t="s">
        <v>538</v>
      </c>
      <c r="N182" s="127">
        <v>42871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70</v>
      </c>
      <c r="B183" s="102">
        <v>42646</v>
      </c>
      <c r="C183" s="102"/>
      <c r="D183" s="144" t="s">
        <v>382</v>
      </c>
      <c r="E183" s="104" t="s">
        <v>562</v>
      </c>
      <c r="F183" s="105">
        <v>430</v>
      </c>
      <c r="G183" s="104"/>
      <c r="H183" s="104">
        <v>596</v>
      </c>
      <c r="I183" s="122">
        <v>575</v>
      </c>
      <c r="J183" s="123" t="s">
        <v>702</v>
      </c>
      <c r="K183" s="124">
        <v>166</v>
      </c>
      <c r="L183" s="125">
        <v>0.38604651162790699</v>
      </c>
      <c r="M183" s="126" t="s">
        <v>538</v>
      </c>
      <c r="N183" s="127">
        <v>42769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71</v>
      </c>
      <c r="B184" s="102">
        <v>42657</v>
      </c>
      <c r="C184" s="102"/>
      <c r="D184" s="103" t="s">
        <v>657</v>
      </c>
      <c r="E184" s="104" t="s">
        <v>562</v>
      </c>
      <c r="F184" s="105">
        <v>280</v>
      </c>
      <c r="G184" s="104"/>
      <c r="H184" s="104">
        <v>345</v>
      </c>
      <c r="I184" s="122">
        <v>345</v>
      </c>
      <c r="J184" s="123" t="s">
        <v>564</v>
      </c>
      <c r="K184" s="124">
        <f t="shared" ref="K184:K189" si="39">H184-F184</f>
        <v>65</v>
      </c>
      <c r="L184" s="125">
        <f>K184/F184</f>
        <v>0.23214285714285715</v>
      </c>
      <c r="M184" s="126" t="s">
        <v>538</v>
      </c>
      <c r="N184" s="127">
        <v>42814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72</v>
      </c>
      <c r="B185" s="102">
        <v>42657</v>
      </c>
      <c r="C185" s="102"/>
      <c r="D185" s="103" t="s">
        <v>658</v>
      </c>
      <c r="E185" s="104" t="s">
        <v>562</v>
      </c>
      <c r="F185" s="105">
        <v>245</v>
      </c>
      <c r="G185" s="104"/>
      <c r="H185" s="104">
        <v>325.5</v>
      </c>
      <c r="I185" s="122">
        <v>330</v>
      </c>
      <c r="J185" s="123" t="s">
        <v>659</v>
      </c>
      <c r="K185" s="124">
        <f t="shared" si="39"/>
        <v>80.5</v>
      </c>
      <c r="L185" s="125">
        <f>K185/F185</f>
        <v>0.32857142857142857</v>
      </c>
      <c r="M185" s="126" t="s">
        <v>538</v>
      </c>
      <c r="N185" s="127">
        <v>42769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73</v>
      </c>
      <c r="B186" s="102">
        <v>42660</v>
      </c>
      <c r="C186" s="102"/>
      <c r="D186" s="103" t="s">
        <v>337</v>
      </c>
      <c r="E186" s="104" t="s">
        <v>562</v>
      </c>
      <c r="F186" s="105">
        <v>125</v>
      </c>
      <c r="G186" s="104"/>
      <c r="H186" s="104">
        <v>160</v>
      </c>
      <c r="I186" s="122">
        <v>160</v>
      </c>
      <c r="J186" s="123" t="s">
        <v>621</v>
      </c>
      <c r="K186" s="124">
        <f t="shared" si="39"/>
        <v>35</v>
      </c>
      <c r="L186" s="125">
        <v>0.28000000000000003</v>
      </c>
      <c r="M186" s="126" t="s">
        <v>538</v>
      </c>
      <c r="N186" s="127">
        <v>42803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74</v>
      </c>
      <c r="B187" s="102">
        <v>42660</v>
      </c>
      <c r="C187" s="102"/>
      <c r="D187" s="103" t="s">
        <v>441</v>
      </c>
      <c r="E187" s="104" t="s">
        <v>562</v>
      </c>
      <c r="F187" s="105">
        <v>114</v>
      </c>
      <c r="G187" s="104"/>
      <c r="H187" s="104">
        <v>145</v>
      </c>
      <c r="I187" s="122">
        <v>145</v>
      </c>
      <c r="J187" s="123" t="s">
        <v>621</v>
      </c>
      <c r="K187" s="124">
        <f t="shared" si="39"/>
        <v>31</v>
      </c>
      <c r="L187" s="125">
        <f>K187/F187</f>
        <v>0.27192982456140352</v>
      </c>
      <c r="M187" s="126" t="s">
        <v>538</v>
      </c>
      <c r="N187" s="127">
        <v>42859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75</v>
      </c>
      <c r="B188" s="102">
        <v>42660</v>
      </c>
      <c r="C188" s="102"/>
      <c r="D188" s="103" t="s">
        <v>660</v>
      </c>
      <c r="E188" s="104" t="s">
        <v>562</v>
      </c>
      <c r="F188" s="105">
        <v>212</v>
      </c>
      <c r="G188" s="104"/>
      <c r="H188" s="104">
        <v>280</v>
      </c>
      <c r="I188" s="122">
        <v>276</v>
      </c>
      <c r="J188" s="123" t="s">
        <v>661</v>
      </c>
      <c r="K188" s="124">
        <f t="shared" si="39"/>
        <v>68</v>
      </c>
      <c r="L188" s="125">
        <f>K188/F188</f>
        <v>0.32075471698113206</v>
      </c>
      <c r="M188" s="126" t="s">
        <v>538</v>
      </c>
      <c r="N188" s="127">
        <v>42858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76</v>
      </c>
      <c r="B189" s="102">
        <v>42678</v>
      </c>
      <c r="C189" s="102"/>
      <c r="D189" s="103" t="s">
        <v>149</v>
      </c>
      <c r="E189" s="104" t="s">
        <v>562</v>
      </c>
      <c r="F189" s="105">
        <v>155</v>
      </c>
      <c r="G189" s="104"/>
      <c r="H189" s="104">
        <v>210</v>
      </c>
      <c r="I189" s="122">
        <v>210</v>
      </c>
      <c r="J189" s="123" t="s">
        <v>662</v>
      </c>
      <c r="K189" s="124">
        <f t="shared" si="39"/>
        <v>55</v>
      </c>
      <c r="L189" s="125">
        <f>K189/F189</f>
        <v>0.35483870967741937</v>
      </c>
      <c r="M189" s="126" t="s">
        <v>538</v>
      </c>
      <c r="N189" s="127">
        <v>42944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77</v>
      </c>
      <c r="B190" s="106">
        <v>42710</v>
      </c>
      <c r="C190" s="106"/>
      <c r="D190" s="107" t="s">
        <v>703</v>
      </c>
      <c r="E190" s="108" t="s">
        <v>562</v>
      </c>
      <c r="F190" s="109">
        <v>150.5</v>
      </c>
      <c r="G190" s="109"/>
      <c r="H190" s="110">
        <v>72.5</v>
      </c>
      <c r="I190" s="128">
        <v>174</v>
      </c>
      <c r="J190" s="129" t="s">
        <v>704</v>
      </c>
      <c r="K190" s="130">
        <v>-78</v>
      </c>
      <c r="L190" s="131">
        <v>-0.51827242524916906</v>
      </c>
      <c r="M190" s="132" t="s">
        <v>602</v>
      </c>
      <c r="N190" s="133">
        <v>43333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78</v>
      </c>
      <c r="B191" s="102">
        <v>42712</v>
      </c>
      <c r="C191" s="102"/>
      <c r="D191" s="103" t="s">
        <v>123</v>
      </c>
      <c r="E191" s="104" t="s">
        <v>562</v>
      </c>
      <c r="F191" s="105">
        <v>380</v>
      </c>
      <c r="G191" s="104"/>
      <c r="H191" s="104">
        <v>478</v>
      </c>
      <c r="I191" s="122">
        <v>468</v>
      </c>
      <c r="J191" s="123" t="s">
        <v>621</v>
      </c>
      <c r="K191" s="124">
        <f>H191-F191</f>
        <v>98</v>
      </c>
      <c r="L191" s="125">
        <f>K191/F191</f>
        <v>0.25789473684210529</v>
      </c>
      <c r="M191" s="126" t="s">
        <v>538</v>
      </c>
      <c r="N191" s="127">
        <v>43025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79</v>
      </c>
      <c r="B192" s="102">
        <v>42734</v>
      </c>
      <c r="C192" s="102"/>
      <c r="D192" s="103" t="s">
        <v>244</v>
      </c>
      <c r="E192" s="104" t="s">
        <v>562</v>
      </c>
      <c r="F192" s="105">
        <v>305</v>
      </c>
      <c r="G192" s="104"/>
      <c r="H192" s="104">
        <v>375</v>
      </c>
      <c r="I192" s="122">
        <v>375</v>
      </c>
      <c r="J192" s="123" t="s">
        <v>621</v>
      </c>
      <c r="K192" s="124">
        <f>H192-F192</f>
        <v>70</v>
      </c>
      <c r="L192" s="125">
        <f>K192/F192</f>
        <v>0.22950819672131148</v>
      </c>
      <c r="M192" s="126" t="s">
        <v>538</v>
      </c>
      <c r="N192" s="127">
        <v>42768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80</v>
      </c>
      <c r="B193" s="102">
        <v>42739</v>
      </c>
      <c r="C193" s="102"/>
      <c r="D193" s="103" t="s">
        <v>339</v>
      </c>
      <c r="E193" s="104" t="s">
        <v>562</v>
      </c>
      <c r="F193" s="105">
        <v>99.5</v>
      </c>
      <c r="G193" s="104"/>
      <c r="H193" s="104">
        <v>158</v>
      </c>
      <c r="I193" s="122">
        <v>158</v>
      </c>
      <c r="J193" s="123" t="s">
        <v>621</v>
      </c>
      <c r="K193" s="124">
        <f>H193-F193</f>
        <v>58.5</v>
      </c>
      <c r="L193" s="125">
        <f>K193/F193</f>
        <v>0.5879396984924623</v>
      </c>
      <c r="M193" s="126" t="s">
        <v>538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81</v>
      </c>
      <c r="B194" s="102">
        <v>42739</v>
      </c>
      <c r="C194" s="102"/>
      <c r="D194" s="103" t="s">
        <v>339</v>
      </c>
      <c r="E194" s="104" t="s">
        <v>562</v>
      </c>
      <c r="F194" s="105">
        <v>99.5</v>
      </c>
      <c r="G194" s="104"/>
      <c r="H194" s="104">
        <v>158</v>
      </c>
      <c r="I194" s="122">
        <v>158</v>
      </c>
      <c r="J194" s="123" t="s">
        <v>621</v>
      </c>
      <c r="K194" s="124">
        <v>58.5</v>
      </c>
      <c r="L194" s="125">
        <v>0.58793969849246197</v>
      </c>
      <c r="M194" s="126" t="s">
        <v>538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82</v>
      </c>
      <c r="B195" s="102">
        <v>42786</v>
      </c>
      <c r="C195" s="102"/>
      <c r="D195" s="103" t="s">
        <v>166</v>
      </c>
      <c r="E195" s="104" t="s">
        <v>562</v>
      </c>
      <c r="F195" s="105">
        <v>140.5</v>
      </c>
      <c r="G195" s="104"/>
      <c r="H195" s="104">
        <v>220</v>
      </c>
      <c r="I195" s="122">
        <v>220</v>
      </c>
      <c r="J195" s="123" t="s">
        <v>621</v>
      </c>
      <c r="K195" s="124">
        <f>H195-F195</f>
        <v>79.5</v>
      </c>
      <c r="L195" s="125">
        <f>K195/F195</f>
        <v>0.5658362989323843</v>
      </c>
      <c r="M195" s="126" t="s">
        <v>538</v>
      </c>
      <c r="N195" s="127">
        <v>42864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83</v>
      </c>
      <c r="B196" s="102">
        <v>42786</v>
      </c>
      <c r="C196" s="102"/>
      <c r="D196" s="103" t="s">
        <v>705</v>
      </c>
      <c r="E196" s="104" t="s">
        <v>562</v>
      </c>
      <c r="F196" s="105">
        <v>202.5</v>
      </c>
      <c r="G196" s="104"/>
      <c r="H196" s="104">
        <v>234</v>
      </c>
      <c r="I196" s="122">
        <v>234</v>
      </c>
      <c r="J196" s="123" t="s">
        <v>621</v>
      </c>
      <c r="K196" s="124">
        <v>31.5</v>
      </c>
      <c r="L196" s="125">
        <v>0.155555555555556</v>
      </c>
      <c r="M196" s="126" t="s">
        <v>538</v>
      </c>
      <c r="N196" s="127">
        <v>42836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84</v>
      </c>
      <c r="B197" s="102">
        <v>42818</v>
      </c>
      <c r="C197" s="102"/>
      <c r="D197" s="103" t="s">
        <v>499</v>
      </c>
      <c r="E197" s="104" t="s">
        <v>562</v>
      </c>
      <c r="F197" s="105">
        <v>300.5</v>
      </c>
      <c r="G197" s="104"/>
      <c r="H197" s="104">
        <v>417.5</v>
      </c>
      <c r="I197" s="122">
        <v>420</v>
      </c>
      <c r="J197" s="123" t="s">
        <v>663</v>
      </c>
      <c r="K197" s="124">
        <f>H197-F197</f>
        <v>117</v>
      </c>
      <c r="L197" s="125">
        <f>K197/F197</f>
        <v>0.38935108153078202</v>
      </c>
      <c r="M197" s="126" t="s">
        <v>538</v>
      </c>
      <c r="N197" s="127">
        <v>43070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85</v>
      </c>
      <c r="B198" s="102">
        <v>42818</v>
      </c>
      <c r="C198" s="102"/>
      <c r="D198" s="103" t="s">
        <v>701</v>
      </c>
      <c r="E198" s="104" t="s">
        <v>562</v>
      </c>
      <c r="F198" s="105">
        <v>850</v>
      </c>
      <c r="G198" s="104"/>
      <c r="H198" s="104">
        <v>1042.5</v>
      </c>
      <c r="I198" s="122">
        <v>1023</v>
      </c>
      <c r="J198" s="123" t="s">
        <v>706</v>
      </c>
      <c r="K198" s="124">
        <v>192.5</v>
      </c>
      <c r="L198" s="125">
        <v>0.22647058823529401</v>
      </c>
      <c r="M198" s="126" t="s">
        <v>538</v>
      </c>
      <c r="N198" s="127">
        <v>42830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86</v>
      </c>
      <c r="B199" s="102">
        <v>42830</v>
      </c>
      <c r="C199" s="102"/>
      <c r="D199" s="103" t="s">
        <v>455</v>
      </c>
      <c r="E199" s="104" t="s">
        <v>562</v>
      </c>
      <c r="F199" s="105">
        <v>785</v>
      </c>
      <c r="G199" s="104"/>
      <c r="H199" s="104">
        <v>930</v>
      </c>
      <c r="I199" s="122">
        <v>920</v>
      </c>
      <c r="J199" s="123" t="s">
        <v>664</v>
      </c>
      <c r="K199" s="124">
        <f>H199-F199</f>
        <v>145</v>
      </c>
      <c r="L199" s="125">
        <f>K199/F199</f>
        <v>0.18471337579617833</v>
      </c>
      <c r="M199" s="126" t="s">
        <v>538</v>
      </c>
      <c r="N199" s="127">
        <v>42976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7">
        <v>87</v>
      </c>
      <c r="B200" s="106">
        <v>42831</v>
      </c>
      <c r="C200" s="106"/>
      <c r="D200" s="107" t="s">
        <v>707</v>
      </c>
      <c r="E200" s="108" t="s">
        <v>562</v>
      </c>
      <c r="F200" s="109">
        <v>40</v>
      </c>
      <c r="G200" s="109"/>
      <c r="H200" s="110">
        <v>13.1</v>
      </c>
      <c r="I200" s="128">
        <v>60</v>
      </c>
      <c r="J200" s="134" t="s">
        <v>708</v>
      </c>
      <c r="K200" s="130">
        <v>-26.9</v>
      </c>
      <c r="L200" s="131">
        <v>-0.67249999999999999</v>
      </c>
      <c r="M200" s="132" t="s">
        <v>602</v>
      </c>
      <c r="N200" s="133">
        <v>43138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88</v>
      </c>
      <c r="B201" s="102">
        <v>42837</v>
      </c>
      <c r="C201" s="102"/>
      <c r="D201" s="103" t="s">
        <v>87</v>
      </c>
      <c r="E201" s="104" t="s">
        <v>562</v>
      </c>
      <c r="F201" s="105">
        <v>289.5</v>
      </c>
      <c r="G201" s="104"/>
      <c r="H201" s="104">
        <v>354</v>
      </c>
      <c r="I201" s="122">
        <v>360</v>
      </c>
      <c r="J201" s="123" t="s">
        <v>665</v>
      </c>
      <c r="K201" s="124">
        <f t="shared" ref="K201:K209" si="40">H201-F201</f>
        <v>64.5</v>
      </c>
      <c r="L201" s="125">
        <f t="shared" ref="L201:L209" si="41">K201/F201</f>
        <v>0.22279792746113988</v>
      </c>
      <c r="M201" s="126" t="s">
        <v>538</v>
      </c>
      <c r="N201" s="127">
        <v>43040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89</v>
      </c>
      <c r="B202" s="102">
        <v>42845</v>
      </c>
      <c r="C202" s="102"/>
      <c r="D202" s="103" t="s">
        <v>405</v>
      </c>
      <c r="E202" s="104" t="s">
        <v>562</v>
      </c>
      <c r="F202" s="105">
        <v>700</v>
      </c>
      <c r="G202" s="104"/>
      <c r="H202" s="104">
        <v>840</v>
      </c>
      <c r="I202" s="122">
        <v>840</v>
      </c>
      <c r="J202" s="123" t="s">
        <v>666</v>
      </c>
      <c r="K202" s="124">
        <f t="shared" si="40"/>
        <v>140</v>
      </c>
      <c r="L202" s="125">
        <f t="shared" si="41"/>
        <v>0.2</v>
      </c>
      <c r="M202" s="126" t="s">
        <v>538</v>
      </c>
      <c r="N202" s="127">
        <v>42893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90</v>
      </c>
      <c r="B203" s="102">
        <v>42887</v>
      </c>
      <c r="C203" s="102"/>
      <c r="D203" s="144" t="s">
        <v>350</v>
      </c>
      <c r="E203" s="104" t="s">
        <v>562</v>
      </c>
      <c r="F203" s="105">
        <v>130</v>
      </c>
      <c r="G203" s="104"/>
      <c r="H203" s="104">
        <v>144.25</v>
      </c>
      <c r="I203" s="122">
        <v>170</v>
      </c>
      <c r="J203" s="123" t="s">
        <v>667</v>
      </c>
      <c r="K203" s="124">
        <f t="shared" si="40"/>
        <v>14.25</v>
      </c>
      <c r="L203" s="125">
        <f t="shared" si="41"/>
        <v>0.10961538461538461</v>
      </c>
      <c r="M203" s="126" t="s">
        <v>538</v>
      </c>
      <c r="N203" s="127">
        <v>43675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91</v>
      </c>
      <c r="B204" s="102">
        <v>42901</v>
      </c>
      <c r="C204" s="102"/>
      <c r="D204" s="144" t="s">
        <v>668</v>
      </c>
      <c r="E204" s="104" t="s">
        <v>562</v>
      </c>
      <c r="F204" s="105">
        <v>214.5</v>
      </c>
      <c r="G204" s="104"/>
      <c r="H204" s="104">
        <v>262</v>
      </c>
      <c r="I204" s="122">
        <v>262</v>
      </c>
      <c r="J204" s="123" t="s">
        <v>669</v>
      </c>
      <c r="K204" s="124">
        <f t="shared" si="40"/>
        <v>47.5</v>
      </c>
      <c r="L204" s="125">
        <f t="shared" si="41"/>
        <v>0.22144522144522144</v>
      </c>
      <c r="M204" s="126" t="s">
        <v>538</v>
      </c>
      <c r="N204" s="127">
        <v>42977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92</v>
      </c>
      <c r="B205" s="150">
        <v>42933</v>
      </c>
      <c r="C205" s="150"/>
      <c r="D205" s="151" t="s">
        <v>670</v>
      </c>
      <c r="E205" s="152" t="s">
        <v>562</v>
      </c>
      <c r="F205" s="153">
        <v>370</v>
      </c>
      <c r="G205" s="152"/>
      <c r="H205" s="152">
        <v>447.5</v>
      </c>
      <c r="I205" s="169">
        <v>450</v>
      </c>
      <c r="J205" s="209" t="s">
        <v>621</v>
      </c>
      <c r="K205" s="124">
        <f t="shared" si="40"/>
        <v>77.5</v>
      </c>
      <c r="L205" s="171">
        <f t="shared" si="41"/>
        <v>0.20945945945945946</v>
      </c>
      <c r="M205" s="172" t="s">
        <v>538</v>
      </c>
      <c r="N205" s="173">
        <v>43035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93</v>
      </c>
      <c r="B206" s="150">
        <v>42943</v>
      </c>
      <c r="C206" s="150"/>
      <c r="D206" s="151" t="s">
        <v>164</v>
      </c>
      <c r="E206" s="152" t="s">
        <v>562</v>
      </c>
      <c r="F206" s="153">
        <v>657.5</v>
      </c>
      <c r="G206" s="152"/>
      <c r="H206" s="152">
        <v>825</v>
      </c>
      <c r="I206" s="169">
        <v>820</v>
      </c>
      <c r="J206" s="209" t="s">
        <v>621</v>
      </c>
      <c r="K206" s="124">
        <f t="shared" si="40"/>
        <v>167.5</v>
      </c>
      <c r="L206" s="171">
        <f t="shared" si="41"/>
        <v>0.25475285171102663</v>
      </c>
      <c r="M206" s="172" t="s">
        <v>538</v>
      </c>
      <c r="N206" s="173">
        <v>43090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94</v>
      </c>
      <c r="B207" s="102">
        <v>42964</v>
      </c>
      <c r="C207" s="102"/>
      <c r="D207" s="103" t="s">
        <v>354</v>
      </c>
      <c r="E207" s="104" t="s">
        <v>562</v>
      </c>
      <c r="F207" s="105">
        <v>605</v>
      </c>
      <c r="G207" s="104"/>
      <c r="H207" s="104">
        <v>750</v>
      </c>
      <c r="I207" s="122">
        <v>750</v>
      </c>
      <c r="J207" s="123" t="s">
        <v>664</v>
      </c>
      <c r="K207" s="124">
        <f t="shared" si="40"/>
        <v>145</v>
      </c>
      <c r="L207" s="125">
        <f t="shared" si="41"/>
        <v>0.23966942148760331</v>
      </c>
      <c r="M207" s="126" t="s">
        <v>538</v>
      </c>
      <c r="N207" s="127">
        <v>43027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25">
        <v>95</v>
      </c>
      <c r="B208" s="145">
        <v>42979</v>
      </c>
      <c r="C208" s="145"/>
      <c r="D208" s="146" t="s">
        <v>459</v>
      </c>
      <c r="E208" s="147" t="s">
        <v>562</v>
      </c>
      <c r="F208" s="148">
        <v>255</v>
      </c>
      <c r="G208" s="149"/>
      <c r="H208" s="149">
        <v>217.25</v>
      </c>
      <c r="I208" s="149">
        <v>320</v>
      </c>
      <c r="J208" s="166" t="s">
        <v>671</v>
      </c>
      <c r="K208" s="130">
        <f t="shared" si="40"/>
        <v>-37.75</v>
      </c>
      <c r="L208" s="167">
        <f t="shared" si="41"/>
        <v>-0.14803921568627451</v>
      </c>
      <c r="M208" s="132" t="s">
        <v>602</v>
      </c>
      <c r="N208" s="168">
        <v>43661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96</v>
      </c>
      <c r="B209" s="102">
        <v>42997</v>
      </c>
      <c r="C209" s="102"/>
      <c r="D209" s="103" t="s">
        <v>672</v>
      </c>
      <c r="E209" s="104" t="s">
        <v>562</v>
      </c>
      <c r="F209" s="105">
        <v>215</v>
      </c>
      <c r="G209" s="104"/>
      <c r="H209" s="104">
        <v>258</v>
      </c>
      <c r="I209" s="122">
        <v>258</v>
      </c>
      <c r="J209" s="123" t="s">
        <v>621</v>
      </c>
      <c r="K209" s="124">
        <f t="shared" si="40"/>
        <v>43</v>
      </c>
      <c r="L209" s="125">
        <f t="shared" si="41"/>
        <v>0.2</v>
      </c>
      <c r="M209" s="126" t="s">
        <v>538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97</v>
      </c>
      <c r="B210" s="102">
        <v>42997</v>
      </c>
      <c r="C210" s="102"/>
      <c r="D210" s="103" t="s">
        <v>672</v>
      </c>
      <c r="E210" s="104" t="s">
        <v>562</v>
      </c>
      <c r="F210" s="105">
        <v>215</v>
      </c>
      <c r="G210" s="104"/>
      <c r="H210" s="104">
        <v>258</v>
      </c>
      <c r="I210" s="122">
        <v>258</v>
      </c>
      <c r="J210" s="209" t="s">
        <v>621</v>
      </c>
      <c r="K210" s="124">
        <v>43</v>
      </c>
      <c r="L210" s="125">
        <v>0.2</v>
      </c>
      <c r="M210" s="126" t="s">
        <v>538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9">
        <v>98</v>
      </c>
      <c r="B211" s="190">
        <v>42998</v>
      </c>
      <c r="C211" s="190"/>
      <c r="D211" s="331" t="s">
        <v>758</v>
      </c>
      <c r="E211" s="191" t="s">
        <v>562</v>
      </c>
      <c r="F211" s="192">
        <v>75</v>
      </c>
      <c r="G211" s="191"/>
      <c r="H211" s="191">
        <v>90</v>
      </c>
      <c r="I211" s="210">
        <v>90</v>
      </c>
      <c r="J211" s="123" t="s">
        <v>673</v>
      </c>
      <c r="K211" s="124">
        <f t="shared" ref="K211:K216" si="42">H211-F211</f>
        <v>15</v>
      </c>
      <c r="L211" s="125">
        <f t="shared" ref="L211:L216" si="43">K211/F211</f>
        <v>0.2</v>
      </c>
      <c r="M211" s="126" t="s">
        <v>538</v>
      </c>
      <c r="N211" s="127">
        <v>43019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99</v>
      </c>
      <c r="B212" s="150">
        <v>43011</v>
      </c>
      <c r="C212" s="150"/>
      <c r="D212" s="151" t="s">
        <v>674</v>
      </c>
      <c r="E212" s="152" t="s">
        <v>562</v>
      </c>
      <c r="F212" s="153">
        <v>315</v>
      </c>
      <c r="G212" s="152"/>
      <c r="H212" s="152">
        <v>392</v>
      </c>
      <c r="I212" s="169">
        <v>384</v>
      </c>
      <c r="J212" s="209" t="s">
        <v>675</v>
      </c>
      <c r="K212" s="124">
        <f t="shared" si="42"/>
        <v>77</v>
      </c>
      <c r="L212" s="171">
        <f t="shared" si="43"/>
        <v>0.24444444444444444</v>
      </c>
      <c r="M212" s="172" t="s">
        <v>538</v>
      </c>
      <c r="N212" s="173">
        <v>43017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100</v>
      </c>
      <c r="B213" s="150">
        <v>43013</v>
      </c>
      <c r="C213" s="150"/>
      <c r="D213" s="151" t="s">
        <v>676</v>
      </c>
      <c r="E213" s="152" t="s">
        <v>562</v>
      </c>
      <c r="F213" s="153">
        <v>145</v>
      </c>
      <c r="G213" s="152"/>
      <c r="H213" s="152">
        <v>179</v>
      </c>
      <c r="I213" s="169">
        <v>180</v>
      </c>
      <c r="J213" s="209" t="s">
        <v>552</v>
      </c>
      <c r="K213" s="124">
        <f t="shared" si="42"/>
        <v>34</v>
      </c>
      <c r="L213" s="171">
        <f t="shared" si="43"/>
        <v>0.23448275862068965</v>
      </c>
      <c r="M213" s="172" t="s">
        <v>538</v>
      </c>
      <c r="N213" s="173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101</v>
      </c>
      <c r="B214" s="150">
        <v>43014</v>
      </c>
      <c r="C214" s="150"/>
      <c r="D214" s="151" t="s">
        <v>328</v>
      </c>
      <c r="E214" s="152" t="s">
        <v>562</v>
      </c>
      <c r="F214" s="153">
        <v>256</v>
      </c>
      <c r="G214" s="152"/>
      <c r="H214" s="152">
        <v>323</v>
      </c>
      <c r="I214" s="169">
        <v>320</v>
      </c>
      <c r="J214" s="209" t="s">
        <v>621</v>
      </c>
      <c r="K214" s="124">
        <f t="shared" si="42"/>
        <v>67</v>
      </c>
      <c r="L214" s="171">
        <f t="shared" si="43"/>
        <v>0.26171875</v>
      </c>
      <c r="M214" s="172" t="s">
        <v>538</v>
      </c>
      <c r="N214" s="173">
        <v>43067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102</v>
      </c>
      <c r="B215" s="150">
        <v>43017</v>
      </c>
      <c r="C215" s="150"/>
      <c r="D215" s="151" t="s">
        <v>347</v>
      </c>
      <c r="E215" s="152" t="s">
        <v>562</v>
      </c>
      <c r="F215" s="153">
        <v>137.5</v>
      </c>
      <c r="G215" s="152"/>
      <c r="H215" s="152">
        <v>184</v>
      </c>
      <c r="I215" s="169">
        <v>183</v>
      </c>
      <c r="J215" s="170" t="s">
        <v>677</v>
      </c>
      <c r="K215" s="124">
        <f t="shared" si="42"/>
        <v>46.5</v>
      </c>
      <c r="L215" s="171">
        <f t="shared" si="43"/>
        <v>0.33818181818181819</v>
      </c>
      <c r="M215" s="172" t="s">
        <v>538</v>
      </c>
      <c r="N215" s="173">
        <v>43108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103</v>
      </c>
      <c r="B216" s="150">
        <v>43018</v>
      </c>
      <c r="C216" s="150"/>
      <c r="D216" s="151" t="s">
        <v>678</v>
      </c>
      <c r="E216" s="152" t="s">
        <v>562</v>
      </c>
      <c r="F216" s="153">
        <v>125.5</v>
      </c>
      <c r="G216" s="152"/>
      <c r="H216" s="152">
        <v>158</v>
      </c>
      <c r="I216" s="169">
        <v>155</v>
      </c>
      <c r="J216" s="170" t="s">
        <v>679</v>
      </c>
      <c r="K216" s="124">
        <f t="shared" si="42"/>
        <v>32.5</v>
      </c>
      <c r="L216" s="171">
        <f t="shared" si="43"/>
        <v>0.25896414342629481</v>
      </c>
      <c r="M216" s="172" t="s">
        <v>538</v>
      </c>
      <c r="N216" s="173">
        <v>43067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104</v>
      </c>
      <c r="B217" s="150">
        <v>43018</v>
      </c>
      <c r="C217" s="150"/>
      <c r="D217" s="151" t="s">
        <v>709</v>
      </c>
      <c r="E217" s="152" t="s">
        <v>562</v>
      </c>
      <c r="F217" s="153">
        <v>895</v>
      </c>
      <c r="G217" s="152"/>
      <c r="H217" s="152">
        <v>1122.5</v>
      </c>
      <c r="I217" s="169">
        <v>1078</v>
      </c>
      <c r="J217" s="170" t="s">
        <v>710</v>
      </c>
      <c r="K217" s="124">
        <v>227.5</v>
      </c>
      <c r="L217" s="171">
        <v>0.25418994413407803</v>
      </c>
      <c r="M217" s="172" t="s">
        <v>538</v>
      </c>
      <c r="N217" s="173">
        <v>43117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105</v>
      </c>
      <c r="B218" s="150">
        <v>43020</v>
      </c>
      <c r="C218" s="150"/>
      <c r="D218" s="151" t="s">
        <v>335</v>
      </c>
      <c r="E218" s="152" t="s">
        <v>562</v>
      </c>
      <c r="F218" s="153">
        <v>525</v>
      </c>
      <c r="G218" s="152"/>
      <c r="H218" s="152">
        <v>629</v>
      </c>
      <c r="I218" s="169">
        <v>629</v>
      </c>
      <c r="J218" s="209" t="s">
        <v>621</v>
      </c>
      <c r="K218" s="124">
        <v>104</v>
      </c>
      <c r="L218" s="171">
        <v>0.19809523809523799</v>
      </c>
      <c r="M218" s="172" t="s">
        <v>538</v>
      </c>
      <c r="N218" s="173">
        <v>43119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106</v>
      </c>
      <c r="B219" s="150">
        <v>43046</v>
      </c>
      <c r="C219" s="150"/>
      <c r="D219" s="151" t="s">
        <v>373</v>
      </c>
      <c r="E219" s="152" t="s">
        <v>562</v>
      </c>
      <c r="F219" s="153">
        <v>740</v>
      </c>
      <c r="G219" s="152"/>
      <c r="H219" s="152">
        <v>892.5</v>
      </c>
      <c r="I219" s="169">
        <v>900</v>
      </c>
      <c r="J219" s="170" t="s">
        <v>680</v>
      </c>
      <c r="K219" s="124">
        <f>H219-F219</f>
        <v>152.5</v>
      </c>
      <c r="L219" s="171">
        <f>K219/F219</f>
        <v>0.20608108108108109</v>
      </c>
      <c r="M219" s="172" t="s">
        <v>538</v>
      </c>
      <c r="N219" s="173">
        <v>43052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107</v>
      </c>
      <c r="B220" s="102">
        <v>43073</v>
      </c>
      <c r="C220" s="102"/>
      <c r="D220" s="103" t="s">
        <v>681</v>
      </c>
      <c r="E220" s="104" t="s">
        <v>562</v>
      </c>
      <c r="F220" s="105">
        <v>118.5</v>
      </c>
      <c r="G220" s="104"/>
      <c r="H220" s="104">
        <v>143.5</v>
      </c>
      <c r="I220" s="122">
        <v>145</v>
      </c>
      <c r="J220" s="137" t="s">
        <v>682</v>
      </c>
      <c r="K220" s="124">
        <f>H220-F220</f>
        <v>25</v>
      </c>
      <c r="L220" s="125">
        <f>K220/F220</f>
        <v>0.2109704641350211</v>
      </c>
      <c r="M220" s="126" t="s">
        <v>538</v>
      </c>
      <c r="N220" s="127">
        <v>43097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7">
        <v>108</v>
      </c>
      <c r="B221" s="106">
        <v>43090</v>
      </c>
      <c r="C221" s="106"/>
      <c r="D221" s="154" t="s">
        <v>409</v>
      </c>
      <c r="E221" s="108" t="s">
        <v>562</v>
      </c>
      <c r="F221" s="109">
        <v>715</v>
      </c>
      <c r="G221" s="109"/>
      <c r="H221" s="110">
        <v>500</v>
      </c>
      <c r="I221" s="128">
        <v>872</v>
      </c>
      <c r="J221" s="134" t="s">
        <v>683</v>
      </c>
      <c r="K221" s="130">
        <f>H221-F221</f>
        <v>-215</v>
      </c>
      <c r="L221" s="131">
        <f>K221/F221</f>
        <v>-0.30069930069930068</v>
      </c>
      <c r="M221" s="132" t="s">
        <v>602</v>
      </c>
      <c r="N221" s="133">
        <v>43670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109</v>
      </c>
      <c r="B222" s="102">
        <v>43098</v>
      </c>
      <c r="C222" s="102"/>
      <c r="D222" s="103" t="s">
        <v>674</v>
      </c>
      <c r="E222" s="104" t="s">
        <v>562</v>
      </c>
      <c r="F222" s="105">
        <v>435</v>
      </c>
      <c r="G222" s="104"/>
      <c r="H222" s="104">
        <v>542.5</v>
      </c>
      <c r="I222" s="122">
        <v>539</v>
      </c>
      <c r="J222" s="137" t="s">
        <v>621</v>
      </c>
      <c r="K222" s="124">
        <v>107.5</v>
      </c>
      <c r="L222" s="125">
        <v>0.247126436781609</v>
      </c>
      <c r="M222" s="126" t="s">
        <v>538</v>
      </c>
      <c r="N222" s="127">
        <v>43206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110</v>
      </c>
      <c r="B223" s="102">
        <v>43098</v>
      </c>
      <c r="C223" s="102"/>
      <c r="D223" s="103" t="s">
        <v>512</v>
      </c>
      <c r="E223" s="104" t="s">
        <v>562</v>
      </c>
      <c r="F223" s="105">
        <v>885</v>
      </c>
      <c r="G223" s="104"/>
      <c r="H223" s="104">
        <v>1090</v>
      </c>
      <c r="I223" s="122">
        <v>1084</v>
      </c>
      <c r="J223" s="137" t="s">
        <v>621</v>
      </c>
      <c r="K223" s="124">
        <v>205</v>
      </c>
      <c r="L223" s="125">
        <v>0.23163841807909599</v>
      </c>
      <c r="M223" s="126" t="s">
        <v>538</v>
      </c>
      <c r="N223" s="127">
        <v>43213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26">
        <v>111</v>
      </c>
      <c r="B224" s="317">
        <v>43192</v>
      </c>
      <c r="C224" s="317"/>
      <c r="D224" s="112" t="s">
        <v>691</v>
      </c>
      <c r="E224" s="318" t="s">
        <v>562</v>
      </c>
      <c r="F224" s="319">
        <v>478.5</v>
      </c>
      <c r="G224" s="318"/>
      <c r="H224" s="318">
        <v>442</v>
      </c>
      <c r="I224" s="320">
        <v>613</v>
      </c>
      <c r="J224" s="340" t="s">
        <v>775</v>
      </c>
      <c r="K224" s="130">
        <f>H224-F224</f>
        <v>-36.5</v>
      </c>
      <c r="L224" s="131">
        <f>K224/F224</f>
        <v>-7.6280041797283177E-2</v>
      </c>
      <c r="M224" s="132" t="s">
        <v>602</v>
      </c>
      <c r="N224" s="133">
        <v>43762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112</v>
      </c>
      <c r="B225" s="106">
        <v>43194</v>
      </c>
      <c r="C225" s="106"/>
      <c r="D225" s="330" t="s">
        <v>757</v>
      </c>
      <c r="E225" s="108" t="s">
        <v>562</v>
      </c>
      <c r="F225" s="109">
        <f>141.5-7.3</f>
        <v>134.19999999999999</v>
      </c>
      <c r="G225" s="109"/>
      <c r="H225" s="110">
        <v>77</v>
      </c>
      <c r="I225" s="128">
        <v>180</v>
      </c>
      <c r="J225" s="340" t="s">
        <v>774</v>
      </c>
      <c r="K225" s="130">
        <f>H225-F225</f>
        <v>-57.199999999999989</v>
      </c>
      <c r="L225" s="131">
        <f>K225/F225</f>
        <v>-0.42622950819672129</v>
      </c>
      <c r="M225" s="132" t="s">
        <v>602</v>
      </c>
      <c r="N225" s="133">
        <v>43522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113</v>
      </c>
      <c r="B226" s="106">
        <v>43209</v>
      </c>
      <c r="C226" s="106"/>
      <c r="D226" s="107" t="s">
        <v>684</v>
      </c>
      <c r="E226" s="108" t="s">
        <v>562</v>
      </c>
      <c r="F226" s="109">
        <v>430</v>
      </c>
      <c r="G226" s="109"/>
      <c r="H226" s="110">
        <v>220</v>
      </c>
      <c r="I226" s="128">
        <v>537</v>
      </c>
      <c r="J226" s="134" t="s">
        <v>685</v>
      </c>
      <c r="K226" s="130">
        <f>H226-F226</f>
        <v>-210</v>
      </c>
      <c r="L226" s="131">
        <f>K226/F226</f>
        <v>-0.48837209302325579</v>
      </c>
      <c r="M226" s="132" t="s">
        <v>602</v>
      </c>
      <c r="N226" s="133">
        <v>43252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9">
        <v>114</v>
      </c>
      <c r="B227" s="190">
        <v>43220</v>
      </c>
      <c r="C227" s="190"/>
      <c r="D227" s="151" t="s">
        <v>374</v>
      </c>
      <c r="E227" s="191" t="s">
        <v>562</v>
      </c>
      <c r="F227" s="191">
        <v>153.5</v>
      </c>
      <c r="G227" s="191"/>
      <c r="H227" s="191">
        <v>196</v>
      </c>
      <c r="I227" s="210">
        <v>196</v>
      </c>
      <c r="J227" s="137" t="s">
        <v>790</v>
      </c>
      <c r="K227" s="124">
        <f>H227-F227</f>
        <v>42.5</v>
      </c>
      <c r="L227" s="125">
        <f>K227/F227</f>
        <v>0.27687296416938112</v>
      </c>
      <c r="M227" s="126" t="s">
        <v>538</v>
      </c>
      <c r="N227" s="322">
        <v>43605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7">
        <v>115</v>
      </c>
      <c r="B228" s="106">
        <v>43306</v>
      </c>
      <c r="C228" s="106"/>
      <c r="D228" s="107" t="s">
        <v>707</v>
      </c>
      <c r="E228" s="108" t="s">
        <v>562</v>
      </c>
      <c r="F228" s="109">
        <v>27.5</v>
      </c>
      <c r="G228" s="109"/>
      <c r="H228" s="110">
        <v>13.1</v>
      </c>
      <c r="I228" s="128">
        <v>60</v>
      </c>
      <c r="J228" s="134" t="s">
        <v>711</v>
      </c>
      <c r="K228" s="130">
        <v>-14.4</v>
      </c>
      <c r="L228" s="131">
        <v>-0.52363636363636401</v>
      </c>
      <c r="M228" s="132" t="s">
        <v>602</v>
      </c>
      <c r="N228" s="133">
        <v>43138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26">
        <v>116</v>
      </c>
      <c r="B229" s="317">
        <v>43318</v>
      </c>
      <c r="C229" s="317"/>
      <c r="D229" s="112" t="s">
        <v>686</v>
      </c>
      <c r="E229" s="318" t="s">
        <v>562</v>
      </c>
      <c r="F229" s="318">
        <v>148.5</v>
      </c>
      <c r="G229" s="318"/>
      <c r="H229" s="318">
        <v>102</v>
      </c>
      <c r="I229" s="320">
        <v>182</v>
      </c>
      <c r="J229" s="134" t="s">
        <v>789</v>
      </c>
      <c r="K229" s="130">
        <f>H229-F229</f>
        <v>-46.5</v>
      </c>
      <c r="L229" s="131">
        <f>K229/F229</f>
        <v>-0.31313131313131315</v>
      </c>
      <c r="M229" s="132" t="s">
        <v>602</v>
      </c>
      <c r="N229" s="133">
        <v>43661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117</v>
      </c>
      <c r="B230" s="102">
        <v>43335</v>
      </c>
      <c r="C230" s="102"/>
      <c r="D230" s="103" t="s">
        <v>712</v>
      </c>
      <c r="E230" s="104" t="s">
        <v>562</v>
      </c>
      <c r="F230" s="152">
        <v>285</v>
      </c>
      <c r="G230" s="104"/>
      <c r="H230" s="104">
        <v>355</v>
      </c>
      <c r="I230" s="122">
        <v>364</v>
      </c>
      <c r="J230" s="137" t="s">
        <v>713</v>
      </c>
      <c r="K230" s="124">
        <v>70</v>
      </c>
      <c r="L230" s="125">
        <v>0.24561403508771901</v>
      </c>
      <c r="M230" s="126" t="s">
        <v>538</v>
      </c>
      <c r="N230" s="127">
        <v>43455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118</v>
      </c>
      <c r="B231" s="102">
        <v>43341</v>
      </c>
      <c r="C231" s="102"/>
      <c r="D231" s="103" t="s">
        <v>366</v>
      </c>
      <c r="E231" s="104" t="s">
        <v>562</v>
      </c>
      <c r="F231" s="152">
        <v>525</v>
      </c>
      <c r="G231" s="104"/>
      <c r="H231" s="104">
        <v>585</v>
      </c>
      <c r="I231" s="122">
        <v>635</v>
      </c>
      <c r="J231" s="137" t="s">
        <v>687</v>
      </c>
      <c r="K231" s="124">
        <f t="shared" ref="K231:K243" si="44">H231-F231</f>
        <v>60</v>
      </c>
      <c r="L231" s="125">
        <f t="shared" ref="L231:L243" si="45">K231/F231</f>
        <v>0.11428571428571428</v>
      </c>
      <c r="M231" s="126" t="s">
        <v>538</v>
      </c>
      <c r="N231" s="127">
        <v>43662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119</v>
      </c>
      <c r="B232" s="102">
        <v>43395</v>
      </c>
      <c r="C232" s="102"/>
      <c r="D232" s="103" t="s">
        <v>354</v>
      </c>
      <c r="E232" s="104" t="s">
        <v>562</v>
      </c>
      <c r="F232" s="152">
        <v>475</v>
      </c>
      <c r="G232" s="104"/>
      <c r="H232" s="104">
        <v>574</v>
      </c>
      <c r="I232" s="122">
        <v>570</v>
      </c>
      <c r="J232" s="137" t="s">
        <v>621</v>
      </c>
      <c r="K232" s="124">
        <f t="shared" si="44"/>
        <v>99</v>
      </c>
      <c r="L232" s="125">
        <f t="shared" si="45"/>
        <v>0.20842105263157895</v>
      </c>
      <c r="M232" s="126" t="s">
        <v>538</v>
      </c>
      <c r="N232" s="127">
        <v>43403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120</v>
      </c>
      <c r="B233" s="150">
        <v>43397</v>
      </c>
      <c r="C233" s="150"/>
      <c r="D233" s="351" t="s">
        <v>372</v>
      </c>
      <c r="E233" s="152" t="s">
        <v>562</v>
      </c>
      <c r="F233" s="152">
        <v>707.5</v>
      </c>
      <c r="G233" s="152"/>
      <c r="H233" s="152">
        <v>872</v>
      </c>
      <c r="I233" s="169">
        <v>872</v>
      </c>
      <c r="J233" s="170" t="s">
        <v>621</v>
      </c>
      <c r="K233" s="124">
        <f t="shared" si="44"/>
        <v>164.5</v>
      </c>
      <c r="L233" s="171">
        <f t="shared" si="45"/>
        <v>0.23250883392226149</v>
      </c>
      <c r="M233" s="172" t="s">
        <v>538</v>
      </c>
      <c r="N233" s="173">
        <v>43482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121</v>
      </c>
      <c r="B234" s="150">
        <v>43398</v>
      </c>
      <c r="C234" s="150"/>
      <c r="D234" s="351" t="s">
        <v>336</v>
      </c>
      <c r="E234" s="152" t="s">
        <v>562</v>
      </c>
      <c r="F234" s="152">
        <v>162</v>
      </c>
      <c r="G234" s="152"/>
      <c r="H234" s="152">
        <v>204</v>
      </c>
      <c r="I234" s="169">
        <v>209</v>
      </c>
      <c r="J234" s="170" t="s">
        <v>788</v>
      </c>
      <c r="K234" s="124">
        <f t="shared" si="44"/>
        <v>42</v>
      </c>
      <c r="L234" s="171">
        <f t="shared" si="45"/>
        <v>0.25925925925925924</v>
      </c>
      <c r="M234" s="172" t="s">
        <v>538</v>
      </c>
      <c r="N234" s="173">
        <v>43539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9">
        <v>122</v>
      </c>
      <c r="B235" s="190">
        <v>43399</v>
      </c>
      <c r="C235" s="190"/>
      <c r="D235" s="151" t="s">
        <v>449</v>
      </c>
      <c r="E235" s="191" t="s">
        <v>562</v>
      </c>
      <c r="F235" s="191">
        <v>240</v>
      </c>
      <c r="G235" s="191"/>
      <c r="H235" s="191">
        <v>297</v>
      </c>
      <c r="I235" s="210">
        <v>297</v>
      </c>
      <c r="J235" s="170" t="s">
        <v>621</v>
      </c>
      <c r="K235" s="211">
        <f t="shared" si="44"/>
        <v>57</v>
      </c>
      <c r="L235" s="212">
        <f t="shared" si="45"/>
        <v>0.23749999999999999</v>
      </c>
      <c r="M235" s="213" t="s">
        <v>538</v>
      </c>
      <c r="N235" s="214">
        <v>43417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123</v>
      </c>
      <c r="B236" s="102">
        <v>43439</v>
      </c>
      <c r="C236" s="102"/>
      <c r="D236" s="144" t="s">
        <v>688</v>
      </c>
      <c r="E236" s="104" t="s">
        <v>562</v>
      </c>
      <c r="F236" s="104">
        <v>202.5</v>
      </c>
      <c r="G236" s="104"/>
      <c r="H236" s="104">
        <v>255</v>
      </c>
      <c r="I236" s="122">
        <v>252</v>
      </c>
      <c r="J236" s="137" t="s">
        <v>621</v>
      </c>
      <c r="K236" s="124">
        <f t="shared" si="44"/>
        <v>52.5</v>
      </c>
      <c r="L236" s="125">
        <f t="shared" si="45"/>
        <v>0.25925925925925924</v>
      </c>
      <c r="M236" s="126" t="s">
        <v>538</v>
      </c>
      <c r="N236" s="127">
        <v>43542</v>
      </c>
      <c r="O236" s="54"/>
      <c r="P236" s="13"/>
      <c r="Q236" s="13"/>
      <c r="R236" s="90" t="s">
        <v>690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124</v>
      </c>
      <c r="B237" s="190">
        <v>43465</v>
      </c>
      <c r="C237" s="102"/>
      <c r="D237" s="351" t="s">
        <v>394</v>
      </c>
      <c r="E237" s="191" t="s">
        <v>562</v>
      </c>
      <c r="F237" s="191">
        <v>710</v>
      </c>
      <c r="G237" s="191"/>
      <c r="H237" s="191">
        <v>866</v>
      </c>
      <c r="I237" s="210">
        <v>866</v>
      </c>
      <c r="J237" s="170" t="s">
        <v>621</v>
      </c>
      <c r="K237" s="124">
        <f t="shared" si="44"/>
        <v>156</v>
      </c>
      <c r="L237" s="125">
        <f t="shared" si="45"/>
        <v>0.21971830985915494</v>
      </c>
      <c r="M237" s="126" t="s">
        <v>538</v>
      </c>
      <c r="N237" s="322">
        <v>43553</v>
      </c>
      <c r="O237" s="54"/>
      <c r="P237" s="13"/>
      <c r="Q237" s="13"/>
      <c r="R237" s="14" t="s">
        <v>690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125</v>
      </c>
      <c r="B238" s="190">
        <v>43522</v>
      </c>
      <c r="C238" s="190"/>
      <c r="D238" s="351" t="s">
        <v>139</v>
      </c>
      <c r="E238" s="191" t="s">
        <v>562</v>
      </c>
      <c r="F238" s="191">
        <v>337.25</v>
      </c>
      <c r="G238" s="191"/>
      <c r="H238" s="191">
        <v>398.5</v>
      </c>
      <c r="I238" s="210">
        <v>411</v>
      </c>
      <c r="J238" s="137" t="s">
        <v>787</v>
      </c>
      <c r="K238" s="124">
        <f t="shared" si="44"/>
        <v>61.25</v>
      </c>
      <c r="L238" s="125">
        <f t="shared" si="45"/>
        <v>0.1816160118606375</v>
      </c>
      <c r="M238" s="126" t="s">
        <v>538</v>
      </c>
      <c r="N238" s="322">
        <v>43760</v>
      </c>
      <c r="O238" s="54"/>
      <c r="P238" s="13"/>
      <c r="Q238" s="13"/>
      <c r="R238" s="90" t="s">
        <v>690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7">
        <v>126</v>
      </c>
      <c r="B239" s="155">
        <v>43559</v>
      </c>
      <c r="C239" s="155"/>
      <c r="D239" s="156" t="s">
        <v>386</v>
      </c>
      <c r="E239" s="157" t="s">
        <v>562</v>
      </c>
      <c r="F239" s="157">
        <v>130</v>
      </c>
      <c r="G239" s="157"/>
      <c r="H239" s="157">
        <v>65</v>
      </c>
      <c r="I239" s="174">
        <v>158</v>
      </c>
      <c r="J239" s="134" t="s">
        <v>689</v>
      </c>
      <c r="K239" s="130">
        <f t="shared" si="44"/>
        <v>-65</v>
      </c>
      <c r="L239" s="131">
        <f t="shared" si="45"/>
        <v>-0.5</v>
      </c>
      <c r="M239" s="132" t="s">
        <v>602</v>
      </c>
      <c r="N239" s="133">
        <v>43726</v>
      </c>
      <c r="O239" s="54"/>
      <c r="P239" s="13"/>
      <c r="Q239" s="13"/>
      <c r="R239" s="14" t="s">
        <v>692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8">
        <v>127</v>
      </c>
      <c r="B240" s="175">
        <v>43017</v>
      </c>
      <c r="C240" s="175"/>
      <c r="D240" s="176" t="s">
        <v>166</v>
      </c>
      <c r="E240" s="177" t="s">
        <v>562</v>
      </c>
      <c r="F240" s="178">
        <v>141.5</v>
      </c>
      <c r="G240" s="179"/>
      <c r="H240" s="179">
        <v>183.5</v>
      </c>
      <c r="I240" s="179">
        <v>210</v>
      </c>
      <c r="J240" s="200" t="s">
        <v>779</v>
      </c>
      <c r="K240" s="201">
        <f t="shared" si="44"/>
        <v>42</v>
      </c>
      <c r="L240" s="202">
        <f t="shared" si="45"/>
        <v>0.29681978798586572</v>
      </c>
      <c r="M240" s="178" t="s">
        <v>538</v>
      </c>
      <c r="N240" s="203">
        <v>43042</v>
      </c>
      <c r="O240" s="54"/>
      <c r="P240" s="13"/>
      <c r="Q240" s="13"/>
      <c r="R240" s="90" t="s">
        <v>692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7">
        <v>128</v>
      </c>
      <c r="B241" s="155">
        <v>43074</v>
      </c>
      <c r="C241" s="155"/>
      <c r="D241" s="156" t="s">
        <v>295</v>
      </c>
      <c r="E241" s="157" t="s">
        <v>562</v>
      </c>
      <c r="F241" s="158">
        <v>172</v>
      </c>
      <c r="G241" s="157"/>
      <c r="H241" s="157">
        <v>155.25</v>
      </c>
      <c r="I241" s="174">
        <v>230</v>
      </c>
      <c r="J241" s="340" t="s">
        <v>772</v>
      </c>
      <c r="K241" s="130">
        <f t="shared" ref="K241" si="46">H241-F241</f>
        <v>-16.75</v>
      </c>
      <c r="L241" s="131">
        <f t="shared" ref="L241" si="47">K241/F241</f>
        <v>-9.7383720930232565E-2</v>
      </c>
      <c r="M241" s="132" t="s">
        <v>602</v>
      </c>
      <c r="N241" s="133">
        <v>43787</v>
      </c>
      <c r="O241" s="54"/>
      <c r="P241" s="13"/>
      <c r="Q241" s="13"/>
      <c r="R241" s="14" t="s">
        <v>692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129</v>
      </c>
      <c r="B242" s="190">
        <v>43398</v>
      </c>
      <c r="C242" s="190"/>
      <c r="D242" s="151" t="s">
        <v>103</v>
      </c>
      <c r="E242" s="191" t="s">
        <v>562</v>
      </c>
      <c r="F242" s="191">
        <v>698.5</v>
      </c>
      <c r="G242" s="191"/>
      <c r="H242" s="191">
        <v>890</v>
      </c>
      <c r="I242" s="210">
        <v>890</v>
      </c>
      <c r="J242" s="137" t="s">
        <v>822</v>
      </c>
      <c r="K242" s="124">
        <f t="shared" si="44"/>
        <v>191.5</v>
      </c>
      <c r="L242" s="125">
        <f t="shared" si="45"/>
        <v>0.27415891195418757</v>
      </c>
      <c r="M242" s="126" t="s">
        <v>538</v>
      </c>
      <c r="N242" s="322">
        <v>44328</v>
      </c>
      <c r="O242" s="54"/>
      <c r="P242" s="13"/>
      <c r="Q242" s="13"/>
      <c r="R242" s="14" t="s">
        <v>690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130</v>
      </c>
      <c r="B243" s="190">
        <v>42877</v>
      </c>
      <c r="C243" s="190"/>
      <c r="D243" s="151" t="s">
        <v>365</v>
      </c>
      <c r="E243" s="191" t="s">
        <v>562</v>
      </c>
      <c r="F243" s="191">
        <v>127.6</v>
      </c>
      <c r="G243" s="191"/>
      <c r="H243" s="191">
        <v>138</v>
      </c>
      <c r="I243" s="210">
        <v>190</v>
      </c>
      <c r="J243" s="137" t="s">
        <v>776</v>
      </c>
      <c r="K243" s="124">
        <f t="shared" si="44"/>
        <v>10.400000000000006</v>
      </c>
      <c r="L243" s="125">
        <f t="shared" si="45"/>
        <v>8.1504702194357417E-2</v>
      </c>
      <c r="M243" s="126" t="s">
        <v>538</v>
      </c>
      <c r="N243" s="322">
        <v>43774</v>
      </c>
      <c r="O243" s="54"/>
      <c r="P243" s="13"/>
      <c r="Q243" s="13"/>
      <c r="R243" s="14" t="s">
        <v>692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131</v>
      </c>
      <c r="B244" s="190">
        <v>43158</v>
      </c>
      <c r="C244" s="190"/>
      <c r="D244" s="151" t="s">
        <v>693</v>
      </c>
      <c r="E244" s="191" t="s">
        <v>562</v>
      </c>
      <c r="F244" s="191">
        <v>317</v>
      </c>
      <c r="G244" s="191"/>
      <c r="H244" s="191">
        <v>382.5</v>
      </c>
      <c r="I244" s="210">
        <v>398</v>
      </c>
      <c r="J244" s="137" t="s">
        <v>811</v>
      </c>
      <c r="K244" s="124">
        <f t="shared" ref="K244" si="48">H244-F244</f>
        <v>65.5</v>
      </c>
      <c r="L244" s="125">
        <f t="shared" ref="L244" si="49">K244/F244</f>
        <v>0.20662460567823343</v>
      </c>
      <c r="M244" s="126" t="s">
        <v>538</v>
      </c>
      <c r="N244" s="322">
        <v>44238</v>
      </c>
      <c r="O244" s="54"/>
      <c r="P244" s="13"/>
      <c r="Q244" s="13"/>
      <c r="R244" s="14" t="s">
        <v>692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7">
        <v>132</v>
      </c>
      <c r="B245" s="155">
        <v>43164</v>
      </c>
      <c r="C245" s="155"/>
      <c r="D245" s="156" t="s">
        <v>133</v>
      </c>
      <c r="E245" s="157" t="s">
        <v>562</v>
      </c>
      <c r="F245" s="158">
        <f>510-14.4</f>
        <v>495.6</v>
      </c>
      <c r="G245" s="157"/>
      <c r="H245" s="157">
        <v>350</v>
      </c>
      <c r="I245" s="174">
        <v>672</v>
      </c>
      <c r="J245" s="340" t="s">
        <v>781</v>
      </c>
      <c r="K245" s="130">
        <f t="shared" ref="K245" si="50">H245-F245</f>
        <v>-145.60000000000002</v>
      </c>
      <c r="L245" s="131">
        <f t="shared" ref="L245" si="51">K245/F245</f>
        <v>-0.29378531073446329</v>
      </c>
      <c r="M245" s="132" t="s">
        <v>602</v>
      </c>
      <c r="N245" s="133">
        <v>43887</v>
      </c>
      <c r="O245" s="54"/>
      <c r="P245" s="13"/>
      <c r="Q245" s="13"/>
      <c r="R245" s="14" t="s">
        <v>690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133</v>
      </c>
      <c r="B246" s="155">
        <v>43237</v>
      </c>
      <c r="C246" s="155"/>
      <c r="D246" s="156" t="s">
        <v>444</v>
      </c>
      <c r="E246" s="157" t="s">
        <v>562</v>
      </c>
      <c r="F246" s="158">
        <v>230.3</v>
      </c>
      <c r="G246" s="157"/>
      <c r="H246" s="157">
        <v>102.5</v>
      </c>
      <c r="I246" s="174">
        <v>348</v>
      </c>
      <c r="J246" s="340" t="s">
        <v>783</v>
      </c>
      <c r="K246" s="130">
        <f t="shared" ref="K246:K247" si="52">H246-F246</f>
        <v>-127.80000000000001</v>
      </c>
      <c r="L246" s="131">
        <f t="shared" ref="L246:L247" si="53">K246/F246</f>
        <v>-0.55492835432045162</v>
      </c>
      <c r="M246" s="132" t="s">
        <v>602</v>
      </c>
      <c r="N246" s="133">
        <v>43896</v>
      </c>
      <c r="O246" s="54"/>
      <c r="P246" s="13"/>
      <c r="Q246" s="13"/>
      <c r="R246" s="314" t="s">
        <v>690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134</v>
      </c>
      <c r="B247" s="190">
        <v>43258</v>
      </c>
      <c r="C247" s="190"/>
      <c r="D247" s="151" t="s">
        <v>414</v>
      </c>
      <c r="E247" s="191" t="s">
        <v>562</v>
      </c>
      <c r="F247" s="191">
        <f>342.5-5.1</f>
        <v>337.4</v>
      </c>
      <c r="G247" s="191"/>
      <c r="H247" s="191">
        <v>412.5</v>
      </c>
      <c r="I247" s="210">
        <v>439</v>
      </c>
      <c r="J247" s="137" t="s">
        <v>810</v>
      </c>
      <c r="K247" s="124">
        <f t="shared" si="52"/>
        <v>75.100000000000023</v>
      </c>
      <c r="L247" s="125">
        <f t="shared" si="53"/>
        <v>0.22258446947243635</v>
      </c>
      <c r="M247" s="126" t="s">
        <v>538</v>
      </c>
      <c r="N247" s="322">
        <v>44230</v>
      </c>
      <c r="O247" s="54"/>
      <c r="P247" s="13"/>
      <c r="Q247" s="13"/>
      <c r="R247" s="14" t="s">
        <v>692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135</v>
      </c>
      <c r="B248" s="182">
        <v>43285</v>
      </c>
      <c r="C248" s="182"/>
      <c r="D248" s="185" t="s">
        <v>48</v>
      </c>
      <c r="E248" s="183" t="s">
        <v>562</v>
      </c>
      <c r="F248" s="181">
        <f>127.5-5.53</f>
        <v>121.97</v>
      </c>
      <c r="G248" s="183"/>
      <c r="H248" s="183"/>
      <c r="I248" s="204">
        <v>170</v>
      </c>
      <c r="J248" s="216" t="s">
        <v>540</v>
      </c>
      <c r="K248" s="206"/>
      <c r="L248" s="207"/>
      <c r="M248" s="205" t="s">
        <v>540</v>
      </c>
      <c r="N248" s="208"/>
      <c r="O248" s="54"/>
      <c r="P248" s="13"/>
      <c r="Q248" s="13"/>
      <c r="R248" s="14" t="s">
        <v>690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7">
        <v>136</v>
      </c>
      <c r="B249" s="155">
        <v>43294</v>
      </c>
      <c r="C249" s="155"/>
      <c r="D249" s="156" t="s">
        <v>239</v>
      </c>
      <c r="E249" s="157" t="s">
        <v>562</v>
      </c>
      <c r="F249" s="158">
        <v>46.5</v>
      </c>
      <c r="G249" s="157"/>
      <c r="H249" s="157">
        <v>17</v>
      </c>
      <c r="I249" s="174">
        <v>59</v>
      </c>
      <c r="J249" s="340" t="s">
        <v>780</v>
      </c>
      <c r="K249" s="130">
        <f t="shared" ref="K249:K250" si="54">H249-F249</f>
        <v>-29.5</v>
      </c>
      <c r="L249" s="131">
        <f t="shared" ref="L249:L250" si="55">K249/F249</f>
        <v>-0.63440860215053763</v>
      </c>
      <c r="M249" s="132" t="s">
        <v>602</v>
      </c>
      <c r="N249" s="133">
        <v>43887</v>
      </c>
      <c r="O249" s="54"/>
      <c r="P249" s="13"/>
      <c r="Q249" s="13"/>
      <c r="R249" s="14" t="s">
        <v>690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137</v>
      </c>
      <c r="B250" s="190">
        <v>43396</v>
      </c>
      <c r="C250" s="190"/>
      <c r="D250" s="151" t="s">
        <v>396</v>
      </c>
      <c r="E250" s="191" t="s">
        <v>562</v>
      </c>
      <c r="F250" s="191">
        <v>156.5</v>
      </c>
      <c r="G250" s="191"/>
      <c r="H250" s="191">
        <v>207.5</v>
      </c>
      <c r="I250" s="210">
        <v>191</v>
      </c>
      <c r="J250" s="137" t="s">
        <v>621</v>
      </c>
      <c r="K250" s="124">
        <f t="shared" si="54"/>
        <v>51</v>
      </c>
      <c r="L250" s="125">
        <f t="shared" si="55"/>
        <v>0.32587859424920129</v>
      </c>
      <c r="M250" s="126" t="s">
        <v>538</v>
      </c>
      <c r="N250" s="322">
        <v>44369</v>
      </c>
      <c r="O250" s="54"/>
      <c r="P250" s="13"/>
      <c r="Q250" s="13"/>
      <c r="R250" s="14" t="s">
        <v>690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138</v>
      </c>
      <c r="B251" s="190">
        <v>43439</v>
      </c>
      <c r="C251" s="190"/>
      <c r="D251" s="151" t="s">
        <v>319</v>
      </c>
      <c r="E251" s="191" t="s">
        <v>562</v>
      </c>
      <c r="F251" s="191">
        <v>259.5</v>
      </c>
      <c r="G251" s="191"/>
      <c r="H251" s="191">
        <v>320</v>
      </c>
      <c r="I251" s="210">
        <v>320</v>
      </c>
      <c r="J251" s="137" t="s">
        <v>621</v>
      </c>
      <c r="K251" s="124">
        <f t="shared" ref="K251" si="56">H251-F251</f>
        <v>60.5</v>
      </c>
      <c r="L251" s="125">
        <f t="shared" ref="L251" si="57">K251/F251</f>
        <v>0.23314065510597304</v>
      </c>
      <c r="M251" s="126" t="s">
        <v>538</v>
      </c>
      <c r="N251" s="322">
        <v>44323</v>
      </c>
      <c r="O251" s="54"/>
      <c r="P251" s="13"/>
      <c r="Q251" s="13"/>
      <c r="R251" s="14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7">
        <v>139</v>
      </c>
      <c r="B252" s="155">
        <v>43439</v>
      </c>
      <c r="C252" s="155"/>
      <c r="D252" s="156" t="s">
        <v>714</v>
      </c>
      <c r="E252" s="157" t="s">
        <v>562</v>
      </c>
      <c r="F252" s="157">
        <v>715</v>
      </c>
      <c r="G252" s="157"/>
      <c r="H252" s="157">
        <v>445</v>
      </c>
      <c r="I252" s="174">
        <v>840</v>
      </c>
      <c r="J252" s="134" t="s">
        <v>760</v>
      </c>
      <c r="K252" s="130">
        <f t="shared" ref="K252:K255" si="58">H252-F252</f>
        <v>-270</v>
      </c>
      <c r="L252" s="131">
        <f t="shared" ref="L252:L255" si="59">K252/F252</f>
        <v>-0.3776223776223776</v>
      </c>
      <c r="M252" s="132" t="s">
        <v>602</v>
      </c>
      <c r="N252" s="133">
        <v>43800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140</v>
      </c>
      <c r="B253" s="190">
        <v>43469</v>
      </c>
      <c r="C253" s="190"/>
      <c r="D253" s="151" t="s">
        <v>143</v>
      </c>
      <c r="E253" s="191" t="s">
        <v>562</v>
      </c>
      <c r="F253" s="191">
        <v>875</v>
      </c>
      <c r="G253" s="191"/>
      <c r="H253" s="191">
        <v>1165</v>
      </c>
      <c r="I253" s="210">
        <v>1185</v>
      </c>
      <c r="J253" s="137" t="s">
        <v>785</v>
      </c>
      <c r="K253" s="124">
        <f t="shared" si="58"/>
        <v>290</v>
      </c>
      <c r="L253" s="125">
        <f t="shared" si="59"/>
        <v>0.33142857142857141</v>
      </c>
      <c r="M253" s="126" t="s">
        <v>538</v>
      </c>
      <c r="N253" s="322">
        <v>43847</v>
      </c>
      <c r="O253" s="54"/>
      <c r="P253" s="13"/>
      <c r="Q253" s="13"/>
      <c r="R253" s="314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141</v>
      </c>
      <c r="B254" s="190">
        <v>43559</v>
      </c>
      <c r="C254" s="190"/>
      <c r="D254" s="351" t="s">
        <v>333</v>
      </c>
      <c r="E254" s="191" t="s">
        <v>562</v>
      </c>
      <c r="F254" s="191">
        <f>387-14.63</f>
        <v>372.37</v>
      </c>
      <c r="G254" s="191"/>
      <c r="H254" s="191">
        <v>490</v>
      </c>
      <c r="I254" s="210">
        <v>490</v>
      </c>
      <c r="J254" s="137" t="s">
        <v>621</v>
      </c>
      <c r="K254" s="124">
        <f t="shared" si="58"/>
        <v>117.63</v>
      </c>
      <c r="L254" s="125">
        <f t="shared" si="59"/>
        <v>0.31589548030185027</v>
      </c>
      <c r="M254" s="126" t="s">
        <v>538</v>
      </c>
      <c r="N254" s="322">
        <v>43850</v>
      </c>
      <c r="O254" s="54"/>
      <c r="P254" s="13"/>
      <c r="Q254" s="13"/>
      <c r="R254" s="314" t="s">
        <v>690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7">
        <v>142</v>
      </c>
      <c r="B255" s="155">
        <v>43578</v>
      </c>
      <c r="C255" s="155"/>
      <c r="D255" s="156" t="s">
        <v>715</v>
      </c>
      <c r="E255" s="157" t="s">
        <v>539</v>
      </c>
      <c r="F255" s="157">
        <v>220</v>
      </c>
      <c r="G255" s="157"/>
      <c r="H255" s="157">
        <v>127.5</v>
      </c>
      <c r="I255" s="174">
        <v>284</v>
      </c>
      <c r="J255" s="340" t="s">
        <v>784</v>
      </c>
      <c r="K255" s="130">
        <f t="shared" si="58"/>
        <v>-92.5</v>
      </c>
      <c r="L255" s="131">
        <f t="shared" si="59"/>
        <v>-0.42045454545454547</v>
      </c>
      <c r="M255" s="132" t="s">
        <v>602</v>
      </c>
      <c r="N255" s="133">
        <v>43896</v>
      </c>
      <c r="O255" s="54"/>
      <c r="P255" s="13"/>
      <c r="Q255" s="13"/>
      <c r="R255" s="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143</v>
      </c>
      <c r="B256" s="190">
        <v>43622</v>
      </c>
      <c r="C256" s="190"/>
      <c r="D256" s="351" t="s">
        <v>450</v>
      </c>
      <c r="E256" s="191" t="s">
        <v>539</v>
      </c>
      <c r="F256" s="191">
        <v>332.8</v>
      </c>
      <c r="G256" s="191"/>
      <c r="H256" s="191">
        <v>405</v>
      </c>
      <c r="I256" s="210">
        <v>419</v>
      </c>
      <c r="J256" s="137" t="s">
        <v>786</v>
      </c>
      <c r="K256" s="124">
        <f t="shared" ref="K256" si="60">H256-F256</f>
        <v>72.199999999999989</v>
      </c>
      <c r="L256" s="125">
        <f t="shared" ref="L256" si="61">K256/F256</f>
        <v>0.21694711538461534</v>
      </c>
      <c r="M256" s="126" t="s">
        <v>538</v>
      </c>
      <c r="N256" s="322">
        <v>43860</v>
      </c>
      <c r="O256" s="54"/>
      <c r="P256" s="13"/>
      <c r="Q256" s="13"/>
      <c r="R256" s="14" t="s">
        <v>692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40">
        <v>144</v>
      </c>
      <c r="B257" s="139">
        <v>43641</v>
      </c>
      <c r="C257" s="139"/>
      <c r="D257" s="140" t="s">
        <v>137</v>
      </c>
      <c r="E257" s="141" t="s">
        <v>562</v>
      </c>
      <c r="F257" s="142">
        <v>386</v>
      </c>
      <c r="G257" s="143"/>
      <c r="H257" s="143">
        <v>395</v>
      </c>
      <c r="I257" s="143">
        <v>452</v>
      </c>
      <c r="J257" s="161" t="s">
        <v>777</v>
      </c>
      <c r="K257" s="162">
        <f t="shared" ref="K257" si="62">H257-F257</f>
        <v>9</v>
      </c>
      <c r="L257" s="163">
        <f t="shared" ref="L257" si="63">K257/F257</f>
        <v>2.3316062176165803E-2</v>
      </c>
      <c r="M257" s="164" t="s">
        <v>647</v>
      </c>
      <c r="N257" s="165">
        <v>43868</v>
      </c>
      <c r="O257" s="13"/>
      <c r="P257" s="13"/>
      <c r="Q257" s="13"/>
      <c r="R257" s="14" t="s">
        <v>692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9">
        <v>145</v>
      </c>
      <c r="B258" s="180">
        <v>43707</v>
      </c>
      <c r="C258" s="180"/>
      <c r="D258" s="185" t="s">
        <v>255</v>
      </c>
      <c r="E258" s="183" t="s">
        <v>562</v>
      </c>
      <c r="F258" s="183" t="s">
        <v>694</v>
      </c>
      <c r="G258" s="183"/>
      <c r="H258" s="183"/>
      <c r="I258" s="204">
        <v>190</v>
      </c>
      <c r="J258" s="216" t="s">
        <v>540</v>
      </c>
      <c r="K258" s="206"/>
      <c r="L258" s="207"/>
      <c r="M258" s="321" t="s">
        <v>540</v>
      </c>
      <c r="N258" s="208"/>
      <c r="O258" s="13"/>
      <c r="P258" s="13"/>
      <c r="Q258" s="13"/>
      <c r="R258" s="314" t="s">
        <v>690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146</v>
      </c>
      <c r="B259" s="190">
        <v>43731</v>
      </c>
      <c r="C259" s="190"/>
      <c r="D259" s="151" t="s">
        <v>407</v>
      </c>
      <c r="E259" s="191" t="s">
        <v>562</v>
      </c>
      <c r="F259" s="191">
        <v>235</v>
      </c>
      <c r="G259" s="191"/>
      <c r="H259" s="191">
        <v>295</v>
      </c>
      <c r="I259" s="210">
        <v>296</v>
      </c>
      <c r="J259" s="137" t="s">
        <v>765</v>
      </c>
      <c r="K259" s="124">
        <f t="shared" ref="K259" si="64">H259-F259</f>
        <v>60</v>
      </c>
      <c r="L259" s="125">
        <f t="shared" ref="L259" si="65">K259/F259</f>
        <v>0.25531914893617019</v>
      </c>
      <c r="M259" s="126" t="s">
        <v>538</v>
      </c>
      <c r="N259" s="322">
        <v>43844</v>
      </c>
      <c r="O259" s="54"/>
      <c r="P259" s="13"/>
      <c r="Q259" s="13"/>
      <c r="R259" s="14" t="s">
        <v>692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147</v>
      </c>
      <c r="B260" s="190">
        <v>43752</v>
      </c>
      <c r="C260" s="190"/>
      <c r="D260" s="151" t="s">
        <v>756</v>
      </c>
      <c r="E260" s="191" t="s">
        <v>562</v>
      </c>
      <c r="F260" s="191">
        <v>277.5</v>
      </c>
      <c r="G260" s="191"/>
      <c r="H260" s="191">
        <v>333</v>
      </c>
      <c r="I260" s="210">
        <v>333</v>
      </c>
      <c r="J260" s="137" t="s">
        <v>766</v>
      </c>
      <c r="K260" s="124">
        <f t="shared" ref="K260" si="66">H260-F260</f>
        <v>55.5</v>
      </c>
      <c r="L260" s="125">
        <f t="shared" ref="L260" si="67">K260/F260</f>
        <v>0.2</v>
      </c>
      <c r="M260" s="126" t="s">
        <v>538</v>
      </c>
      <c r="N260" s="322">
        <v>43846</v>
      </c>
      <c r="O260" s="54"/>
      <c r="P260" s="13"/>
      <c r="Q260" s="13"/>
      <c r="R260" s="3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148</v>
      </c>
      <c r="B261" s="190">
        <v>43752</v>
      </c>
      <c r="C261" s="190"/>
      <c r="D261" s="151" t="s">
        <v>755</v>
      </c>
      <c r="E261" s="191" t="s">
        <v>562</v>
      </c>
      <c r="F261" s="191">
        <v>930</v>
      </c>
      <c r="G261" s="191"/>
      <c r="H261" s="191">
        <v>1165</v>
      </c>
      <c r="I261" s="210">
        <v>1200</v>
      </c>
      <c r="J261" s="137" t="s">
        <v>767</v>
      </c>
      <c r="K261" s="124">
        <f t="shared" ref="K261:K262" si="68">H261-F261</f>
        <v>235</v>
      </c>
      <c r="L261" s="125">
        <f t="shared" ref="L261:L262" si="69">K261/F261</f>
        <v>0.25268817204301075</v>
      </c>
      <c r="M261" s="126" t="s">
        <v>538</v>
      </c>
      <c r="N261" s="322">
        <v>43847</v>
      </c>
      <c r="O261" s="54"/>
      <c r="P261" s="13"/>
      <c r="Q261" s="13"/>
      <c r="R261" s="314" t="s">
        <v>692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149</v>
      </c>
      <c r="B262" s="190">
        <v>43753</v>
      </c>
      <c r="C262" s="190"/>
      <c r="D262" s="151" t="s">
        <v>754</v>
      </c>
      <c r="E262" s="191" t="s">
        <v>562</v>
      </c>
      <c r="F262" s="192">
        <v>111</v>
      </c>
      <c r="G262" s="191"/>
      <c r="H262" s="191">
        <v>141</v>
      </c>
      <c r="I262" s="210">
        <v>141</v>
      </c>
      <c r="J262" s="414" t="s">
        <v>823</v>
      </c>
      <c r="K262" s="124">
        <f t="shared" si="68"/>
        <v>30</v>
      </c>
      <c r="L262" s="125">
        <f t="shared" si="69"/>
        <v>0.27027027027027029</v>
      </c>
      <c r="M262" s="126" t="s">
        <v>538</v>
      </c>
      <c r="N262" s="322">
        <v>44328</v>
      </c>
      <c r="O262" s="13"/>
      <c r="P262" s="13"/>
      <c r="Q262" s="13"/>
      <c r="R262" s="3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150</v>
      </c>
      <c r="B263" s="190">
        <v>43753</v>
      </c>
      <c r="C263" s="190"/>
      <c r="D263" s="151" t="s">
        <v>753</v>
      </c>
      <c r="E263" s="191" t="s">
        <v>562</v>
      </c>
      <c r="F263" s="192">
        <v>296</v>
      </c>
      <c r="G263" s="191"/>
      <c r="H263" s="191">
        <v>370</v>
      </c>
      <c r="I263" s="210">
        <v>370</v>
      </c>
      <c r="J263" s="137" t="s">
        <v>621</v>
      </c>
      <c r="K263" s="124">
        <f t="shared" ref="K263:K264" si="70">H263-F263</f>
        <v>74</v>
      </c>
      <c r="L263" s="125">
        <f t="shared" ref="L263:L264" si="71">K263/F263</f>
        <v>0.25</v>
      </c>
      <c r="M263" s="126" t="s">
        <v>538</v>
      </c>
      <c r="N263" s="322">
        <v>43853</v>
      </c>
      <c r="O263" s="54"/>
      <c r="P263" s="13"/>
      <c r="Q263" s="13"/>
      <c r="R263" s="314" t="s">
        <v>692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151</v>
      </c>
      <c r="B264" s="190">
        <v>43754</v>
      </c>
      <c r="C264" s="190"/>
      <c r="D264" s="151" t="s">
        <v>752</v>
      </c>
      <c r="E264" s="191" t="s">
        <v>562</v>
      </c>
      <c r="F264" s="192">
        <v>300</v>
      </c>
      <c r="G264" s="191"/>
      <c r="H264" s="191">
        <v>382.5</v>
      </c>
      <c r="I264" s="210">
        <v>344</v>
      </c>
      <c r="J264" s="414" t="s">
        <v>812</v>
      </c>
      <c r="K264" s="124">
        <f t="shared" si="70"/>
        <v>82.5</v>
      </c>
      <c r="L264" s="125">
        <f t="shared" si="71"/>
        <v>0.27500000000000002</v>
      </c>
      <c r="M264" s="126" t="s">
        <v>538</v>
      </c>
      <c r="N264" s="322">
        <v>44238</v>
      </c>
      <c r="O264" s="13"/>
      <c r="P264" s="13"/>
      <c r="Q264" s="13"/>
      <c r="R264" s="314" t="s">
        <v>692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16">
        <v>152</v>
      </c>
      <c r="B265" s="194">
        <v>43832</v>
      </c>
      <c r="C265" s="194"/>
      <c r="D265" s="198" t="s">
        <v>738</v>
      </c>
      <c r="E265" s="195" t="s">
        <v>562</v>
      </c>
      <c r="F265" s="196" t="s">
        <v>764</v>
      </c>
      <c r="G265" s="195"/>
      <c r="H265" s="195"/>
      <c r="I265" s="215">
        <v>590</v>
      </c>
      <c r="J265" s="216" t="s">
        <v>540</v>
      </c>
      <c r="K265" s="216"/>
      <c r="L265" s="119"/>
      <c r="M265" s="313" t="s">
        <v>540</v>
      </c>
      <c r="N265" s="218"/>
      <c r="O265" s="13"/>
      <c r="P265" s="13"/>
      <c r="Q265" s="13"/>
      <c r="R265" s="314" t="s">
        <v>692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153</v>
      </c>
      <c r="B266" s="190">
        <v>43966</v>
      </c>
      <c r="C266" s="190"/>
      <c r="D266" s="151" t="s">
        <v>64</v>
      </c>
      <c r="E266" s="191" t="s">
        <v>562</v>
      </c>
      <c r="F266" s="192">
        <v>67.5</v>
      </c>
      <c r="G266" s="191"/>
      <c r="H266" s="191">
        <v>86</v>
      </c>
      <c r="I266" s="210">
        <v>86</v>
      </c>
      <c r="J266" s="137" t="s">
        <v>794</v>
      </c>
      <c r="K266" s="124">
        <f t="shared" ref="K266:K267" si="72">H266-F266</f>
        <v>18.5</v>
      </c>
      <c r="L266" s="125">
        <f t="shared" ref="L266:L267" si="73">K266/F266</f>
        <v>0.27407407407407408</v>
      </c>
      <c r="M266" s="126" t="s">
        <v>538</v>
      </c>
      <c r="N266" s="322">
        <v>44008</v>
      </c>
      <c r="O266" s="54"/>
      <c r="P266" s="13"/>
      <c r="Q266" s="13"/>
      <c r="R266" s="314" t="s">
        <v>692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154</v>
      </c>
      <c r="B267" s="190">
        <v>44035</v>
      </c>
      <c r="C267" s="190"/>
      <c r="D267" s="151" t="s">
        <v>449</v>
      </c>
      <c r="E267" s="191" t="s">
        <v>562</v>
      </c>
      <c r="F267" s="192">
        <v>231</v>
      </c>
      <c r="G267" s="191"/>
      <c r="H267" s="191">
        <v>281</v>
      </c>
      <c r="I267" s="210">
        <v>281</v>
      </c>
      <c r="J267" s="137" t="s">
        <v>621</v>
      </c>
      <c r="K267" s="124">
        <f t="shared" si="72"/>
        <v>50</v>
      </c>
      <c r="L267" s="125">
        <f t="shared" si="73"/>
        <v>0.21645021645021645</v>
      </c>
      <c r="M267" s="126" t="s">
        <v>538</v>
      </c>
      <c r="N267" s="322">
        <v>44358</v>
      </c>
      <c r="O267" s="13"/>
      <c r="P267" s="13"/>
      <c r="Q267" s="13"/>
      <c r="R267" s="314" t="s">
        <v>692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155</v>
      </c>
      <c r="B268" s="190">
        <v>44092</v>
      </c>
      <c r="C268" s="190"/>
      <c r="D268" s="151" t="s">
        <v>390</v>
      </c>
      <c r="E268" s="191" t="s">
        <v>562</v>
      </c>
      <c r="F268" s="191">
        <v>206</v>
      </c>
      <c r="G268" s="191"/>
      <c r="H268" s="191">
        <v>248</v>
      </c>
      <c r="I268" s="210">
        <v>248</v>
      </c>
      <c r="J268" s="137" t="s">
        <v>621</v>
      </c>
      <c r="K268" s="124">
        <f t="shared" ref="K268:K269" si="74">H268-F268</f>
        <v>42</v>
      </c>
      <c r="L268" s="125">
        <f t="shared" ref="L268:L269" si="75">K268/F268</f>
        <v>0.20388349514563106</v>
      </c>
      <c r="M268" s="126" t="s">
        <v>538</v>
      </c>
      <c r="N268" s="322">
        <v>44214</v>
      </c>
      <c r="O268" s="54"/>
      <c r="P268" s="13"/>
      <c r="Q268" s="13"/>
      <c r="R268" s="314" t="s">
        <v>692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156</v>
      </c>
      <c r="B269" s="190">
        <v>44140</v>
      </c>
      <c r="C269" s="190"/>
      <c r="D269" s="151" t="s">
        <v>390</v>
      </c>
      <c r="E269" s="191" t="s">
        <v>562</v>
      </c>
      <c r="F269" s="191">
        <v>182.5</v>
      </c>
      <c r="G269" s="191"/>
      <c r="H269" s="191">
        <v>248</v>
      </c>
      <c r="I269" s="210">
        <v>248</v>
      </c>
      <c r="J269" s="137" t="s">
        <v>621</v>
      </c>
      <c r="K269" s="124">
        <f t="shared" si="74"/>
        <v>65.5</v>
      </c>
      <c r="L269" s="125">
        <f t="shared" si="75"/>
        <v>0.35890410958904112</v>
      </c>
      <c r="M269" s="126" t="s">
        <v>538</v>
      </c>
      <c r="N269" s="322">
        <v>44214</v>
      </c>
      <c r="O269" s="54"/>
      <c r="P269" s="13"/>
      <c r="Q269" s="13"/>
      <c r="R269" s="314" t="s">
        <v>692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157</v>
      </c>
      <c r="B270" s="190">
        <v>44140</v>
      </c>
      <c r="C270" s="190"/>
      <c r="D270" s="151" t="s">
        <v>319</v>
      </c>
      <c r="E270" s="191" t="s">
        <v>562</v>
      </c>
      <c r="F270" s="191">
        <v>247.5</v>
      </c>
      <c r="G270" s="191"/>
      <c r="H270" s="191">
        <v>320</v>
      </c>
      <c r="I270" s="210">
        <v>320</v>
      </c>
      <c r="J270" s="137" t="s">
        <v>621</v>
      </c>
      <c r="K270" s="124">
        <f t="shared" ref="K270" si="76">H270-F270</f>
        <v>72.5</v>
      </c>
      <c r="L270" s="125">
        <f t="shared" ref="L270" si="77">K270/F270</f>
        <v>0.29292929292929293</v>
      </c>
      <c r="M270" s="126" t="s">
        <v>538</v>
      </c>
      <c r="N270" s="322">
        <v>44323</v>
      </c>
      <c r="O270" s="13"/>
      <c r="P270" s="13"/>
      <c r="Q270" s="13"/>
      <c r="R270" s="314" t="s">
        <v>692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158</v>
      </c>
      <c r="B271" s="190">
        <v>44140</v>
      </c>
      <c r="C271" s="190"/>
      <c r="D271" s="151" t="s">
        <v>446</v>
      </c>
      <c r="E271" s="191" t="s">
        <v>562</v>
      </c>
      <c r="F271" s="192">
        <v>925</v>
      </c>
      <c r="G271" s="191"/>
      <c r="H271" s="191">
        <v>1095</v>
      </c>
      <c r="I271" s="210">
        <v>1093</v>
      </c>
      <c r="J271" s="414" t="s">
        <v>802</v>
      </c>
      <c r="K271" s="124">
        <f t="shared" ref="K271" si="78">H271-F271</f>
        <v>170</v>
      </c>
      <c r="L271" s="125">
        <f t="shared" ref="L271" si="79">K271/F271</f>
        <v>0.18378378378378379</v>
      </c>
      <c r="M271" s="126" t="s">
        <v>538</v>
      </c>
      <c r="N271" s="322">
        <v>44201</v>
      </c>
      <c r="O271" s="13"/>
      <c r="P271" s="13"/>
      <c r="Q271" s="13"/>
      <c r="R271" s="3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159</v>
      </c>
      <c r="B272" s="190">
        <v>44140</v>
      </c>
      <c r="C272" s="190"/>
      <c r="D272" s="151" t="s">
        <v>333</v>
      </c>
      <c r="E272" s="191" t="s">
        <v>562</v>
      </c>
      <c r="F272" s="192">
        <v>332.5</v>
      </c>
      <c r="G272" s="191"/>
      <c r="H272" s="191">
        <v>393</v>
      </c>
      <c r="I272" s="210">
        <v>406</v>
      </c>
      <c r="J272" s="414" t="s">
        <v>815</v>
      </c>
      <c r="K272" s="124">
        <f t="shared" ref="K272:K273" si="80">H272-F272</f>
        <v>60.5</v>
      </c>
      <c r="L272" s="125">
        <f t="shared" ref="L272:L273" si="81">K272/F272</f>
        <v>0.18195488721804512</v>
      </c>
      <c r="M272" s="126" t="s">
        <v>538</v>
      </c>
      <c r="N272" s="322">
        <v>44256</v>
      </c>
      <c r="O272" s="13"/>
      <c r="P272" s="13"/>
      <c r="Q272" s="13"/>
      <c r="R272" s="3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160</v>
      </c>
      <c r="B273" s="190">
        <v>44141</v>
      </c>
      <c r="C273" s="190"/>
      <c r="D273" s="151" t="s">
        <v>449</v>
      </c>
      <c r="E273" s="191" t="s">
        <v>562</v>
      </c>
      <c r="F273" s="192">
        <v>231</v>
      </c>
      <c r="G273" s="191"/>
      <c r="H273" s="191">
        <v>281</v>
      </c>
      <c r="I273" s="210">
        <v>281</v>
      </c>
      <c r="J273" s="137" t="s">
        <v>621</v>
      </c>
      <c r="K273" s="124">
        <f t="shared" si="80"/>
        <v>50</v>
      </c>
      <c r="L273" s="125">
        <f t="shared" si="81"/>
        <v>0.21645021645021645</v>
      </c>
      <c r="M273" s="126" t="s">
        <v>538</v>
      </c>
      <c r="N273" s="322">
        <v>44358</v>
      </c>
      <c r="O273" s="13"/>
      <c r="P273" s="13"/>
      <c r="Q273" s="13"/>
      <c r="R273" s="314" t="s">
        <v>692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161</v>
      </c>
      <c r="B274" s="194">
        <v>44187</v>
      </c>
      <c r="C274" s="194"/>
      <c r="D274" s="198" t="s">
        <v>735</v>
      </c>
      <c r="E274" s="195" t="s">
        <v>562</v>
      </c>
      <c r="F274" s="411" t="s">
        <v>801</v>
      </c>
      <c r="G274" s="195"/>
      <c r="H274" s="195"/>
      <c r="I274" s="215">
        <v>239</v>
      </c>
      <c r="J274" s="412" t="s">
        <v>540</v>
      </c>
      <c r="K274" s="216"/>
      <c r="L274" s="119"/>
      <c r="M274" s="217"/>
      <c r="N274" s="218"/>
      <c r="O274" s="13"/>
      <c r="P274" s="13"/>
      <c r="Q274" s="13"/>
      <c r="R274" s="3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162</v>
      </c>
      <c r="B275" s="194">
        <v>44258</v>
      </c>
      <c r="C275" s="194"/>
      <c r="D275" s="198" t="s">
        <v>738</v>
      </c>
      <c r="E275" s="195" t="s">
        <v>562</v>
      </c>
      <c r="F275" s="196" t="s">
        <v>764</v>
      </c>
      <c r="G275" s="195"/>
      <c r="H275" s="195"/>
      <c r="I275" s="215">
        <v>590</v>
      </c>
      <c r="J275" s="216" t="s">
        <v>540</v>
      </c>
      <c r="K275" s="216"/>
      <c r="L275" s="119"/>
      <c r="M275" s="313"/>
      <c r="N275" s="218"/>
      <c r="O275" s="13"/>
      <c r="P275" s="13"/>
      <c r="R275" s="314" t="s">
        <v>692</v>
      </c>
    </row>
    <row r="276" spans="1:26">
      <c r="A276" s="189">
        <v>163</v>
      </c>
      <c r="B276" s="190">
        <v>44274</v>
      </c>
      <c r="C276" s="190"/>
      <c r="D276" s="331" t="s">
        <v>333</v>
      </c>
      <c r="E276" s="191" t="s">
        <v>562</v>
      </c>
      <c r="F276" s="192">
        <v>355</v>
      </c>
      <c r="G276" s="191"/>
      <c r="H276" s="191">
        <v>422.5</v>
      </c>
      <c r="I276" s="210">
        <v>420</v>
      </c>
      <c r="J276" s="414" t="s">
        <v>838</v>
      </c>
      <c r="K276" s="124">
        <f t="shared" ref="K276" si="82">H276-F276</f>
        <v>67.5</v>
      </c>
      <c r="L276" s="125">
        <f t="shared" ref="L276" si="83">K276/F276</f>
        <v>0.19014084507042253</v>
      </c>
      <c r="M276" s="126" t="s">
        <v>538</v>
      </c>
      <c r="N276" s="322">
        <v>44361</v>
      </c>
      <c r="O276" s="13"/>
      <c r="R276" s="424" t="s">
        <v>692</v>
      </c>
    </row>
    <row r="277" spans="1:26">
      <c r="A277" s="189">
        <v>164</v>
      </c>
      <c r="B277" s="190">
        <v>44295</v>
      </c>
      <c r="C277" s="190"/>
      <c r="D277" s="331" t="s">
        <v>818</v>
      </c>
      <c r="E277" s="191" t="s">
        <v>562</v>
      </c>
      <c r="F277" s="192">
        <v>555</v>
      </c>
      <c r="G277" s="191"/>
      <c r="H277" s="191">
        <v>663</v>
      </c>
      <c r="I277" s="210">
        <v>663</v>
      </c>
      <c r="J277" s="414" t="s">
        <v>819</v>
      </c>
      <c r="K277" s="124">
        <f t="shared" ref="K277:K278" si="84">H277-F277</f>
        <v>108</v>
      </c>
      <c r="L277" s="125">
        <f t="shared" ref="L277:L278" si="85">K277/F277</f>
        <v>0.19459459459459461</v>
      </c>
      <c r="M277" s="126" t="s">
        <v>538</v>
      </c>
      <c r="N277" s="322">
        <v>44321</v>
      </c>
      <c r="O277" s="13"/>
      <c r="P277" s="13"/>
      <c r="Q277" s="13"/>
      <c r="R277" s="3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165</v>
      </c>
      <c r="B278" s="190">
        <v>44308</v>
      </c>
      <c r="C278" s="190"/>
      <c r="D278" s="331" t="s">
        <v>365</v>
      </c>
      <c r="E278" s="191" t="s">
        <v>562</v>
      </c>
      <c r="F278" s="192">
        <v>126.5</v>
      </c>
      <c r="G278" s="191"/>
      <c r="H278" s="191">
        <v>155</v>
      </c>
      <c r="I278" s="210">
        <v>155</v>
      </c>
      <c r="J278" s="137" t="s">
        <v>621</v>
      </c>
      <c r="K278" s="124">
        <f t="shared" si="84"/>
        <v>28.5</v>
      </c>
      <c r="L278" s="125">
        <f t="shared" si="85"/>
        <v>0.22529644268774704</v>
      </c>
      <c r="M278" s="126" t="s">
        <v>538</v>
      </c>
      <c r="N278" s="322">
        <v>44362</v>
      </c>
      <c r="O278" s="13"/>
      <c r="R278" s="219"/>
    </row>
    <row r="279" spans="1:26">
      <c r="A279" s="193">
        <v>166</v>
      </c>
      <c r="B279" s="194">
        <v>44368</v>
      </c>
      <c r="C279" s="194"/>
      <c r="D279" s="198" t="s">
        <v>808</v>
      </c>
      <c r="E279" s="195" t="s">
        <v>562</v>
      </c>
      <c r="F279" s="196" t="s">
        <v>845</v>
      </c>
      <c r="G279" s="195"/>
      <c r="H279" s="195"/>
      <c r="I279" s="215">
        <v>344</v>
      </c>
      <c r="J279" s="216" t="s">
        <v>540</v>
      </c>
      <c r="K279" s="193"/>
      <c r="L279" s="194"/>
      <c r="M279" s="194"/>
      <c r="N279" s="198"/>
      <c r="O279" s="13"/>
      <c r="R279" s="219"/>
    </row>
    <row r="280" spans="1:26">
      <c r="A280" s="193">
        <v>167</v>
      </c>
      <c r="B280" s="194">
        <v>44368</v>
      </c>
      <c r="C280" s="194"/>
      <c r="D280" s="198" t="s">
        <v>449</v>
      </c>
      <c r="E280" s="195" t="s">
        <v>562</v>
      </c>
      <c r="F280" s="196" t="s">
        <v>846</v>
      </c>
      <c r="G280" s="195"/>
      <c r="H280" s="195"/>
      <c r="I280" s="215">
        <v>320</v>
      </c>
      <c r="J280" s="216" t="s">
        <v>540</v>
      </c>
      <c r="K280" s="193"/>
      <c r="L280" s="194"/>
      <c r="M280" s="194"/>
      <c r="N280" s="198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A286" s="193"/>
      <c r="B286" s="184" t="s">
        <v>759</v>
      </c>
      <c r="R286" s="219"/>
    </row>
    <row r="296" spans="1:6">
      <c r="A296" s="199"/>
    </row>
    <row r="297" spans="1:6">
      <c r="A297" s="199"/>
      <c r="F297" s="413"/>
    </row>
    <row r="298" spans="1:6">
      <c r="A298" s="195"/>
    </row>
  </sheetData>
  <autoFilter ref="R1:R294"/>
  <mergeCells count="21">
    <mergeCell ref="A75:A76"/>
    <mergeCell ref="B75:B76"/>
    <mergeCell ref="J75:J76"/>
    <mergeCell ref="M75:M76"/>
    <mergeCell ref="N75:N76"/>
    <mergeCell ref="O65:O66"/>
    <mergeCell ref="P65:P66"/>
    <mergeCell ref="A78:A79"/>
    <mergeCell ref="B78:B79"/>
    <mergeCell ref="J78:J79"/>
    <mergeCell ref="M78:M79"/>
    <mergeCell ref="N78:N79"/>
    <mergeCell ref="O78:O79"/>
    <mergeCell ref="P78:P79"/>
    <mergeCell ref="A65:A66"/>
    <mergeCell ref="B65:B66"/>
    <mergeCell ref="J65:J66"/>
    <mergeCell ref="M65:M66"/>
    <mergeCell ref="N65:N66"/>
    <mergeCell ref="O75:O76"/>
    <mergeCell ref="P75:P76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2021-07-06T02:32:49Z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