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1840" windowHeight="12576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61" i="7"/>
  <c r="K61"/>
  <c r="L59"/>
  <c r="K59"/>
  <c r="L60"/>
  <c r="K60"/>
  <c r="M60" s="1"/>
  <c r="L33"/>
  <c r="K33"/>
  <c r="L14"/>
  <c r="K75"/>
  <c r="M75" s="1"/>
  <c r="L58"/>
  <c r="M58" s="1"/>
  <c r="K58"/>
  <c r="M61" l="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<sst xmlns="http://schemas.openxmlformats.org/spreadsheetml/2006/main" count="2824" uniqueCount="1073">
  <si>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</si>
  <si>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</si>
  <si>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</si>
  <si>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</si>
  <si>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</si>
  <si>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</si>
  <si>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</si>
  <si>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</si>
  <si>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</si>
  <si>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</si>
  <si>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</si>
  <si>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</si>
  <si>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</si>
  <si>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</si>
  <si>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</si>
  <si>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</si>
  <si>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</si>
  <si>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</si>
  <si>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</si>
  <si>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</si>
  <si>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</si>
  <si>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</si>
  <si>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</si>
  <si>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</si>
  <si>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</si>
  <si>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</si>
  <si>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</si>
  <si>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</si>
  <si>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</si>
  <si>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</si>
  <si>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</si>
  <si>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</si>
  <si>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</si>
  <si>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</si>
  <si>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</si>
  <si>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</si>
  <si>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</si>
  <si>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</si>
  <si>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</si>
  <si>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</si>
  <si>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</si>
  <si>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</si>
  <si>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</si>
  <si>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</si>
  <si>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</si>
  <si>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</si>
  <si>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</si>
  <si>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</si>
  <si>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</si>
  <si>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</si>
  <si>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</si>
  <si>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</si>
  <si>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</si>
  <si>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</si>
  <si>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</si>
  <si>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</si>
  <si>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</si>
  <si>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</si>
  <si>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</si>
  <si>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</si>
  <si>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</si>
  <si>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</si>
  <si>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</si>
  <si>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</si>
  <si>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</si>
  <si>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</si>
  <si>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</si>
  <si>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</si>
  <si>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</si>
  <si>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</si>
  <si>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</si>
  <si>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</si>
  <si>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</si>
  <si>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</si>
  <si>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</si>
  <si>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</si>
  <si>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</si>
  <si>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</si>
  <si>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</si>
  <si>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</si>
  <si>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</si>
  <si>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</si>
  <si>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</si>
  <si>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</si>
  <si>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</si>
  <si>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</si>
  <si>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</si>
  <si>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</si>
  <si>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</si>
  <si>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</si>
  <si>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</si>
  <si>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</si>
  <si>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</si>
  <si>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</si>
  <si>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</si>
  <si>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</si>
  <si>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</si>
  <si>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</si>
  <si>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</si>
  <si>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</si>
  <si>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</si>
  <si>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</si>
  <si>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</si>
  <si>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</si>
  <si>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</si>
  <si>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</si>
  <si>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</si>
  <si>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</si>
  <si>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</si>
  <si>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</si>
  <si>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</si>
  <si>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</si>
  <si>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</si>
  <si>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</si>
  <si>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</si>
  <si>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</si>
  <si>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</si>
  <si>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</si>
  <si>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</si>
  <si>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</si>
  <si>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</si>
  <si>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</si>
  <si>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</si>
  <si>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</si>
  <si>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</si>
  <si>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</si>
  <si>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</si>
  <si>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</si>
  <si>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</si>
  <si>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</si>
  <si>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</si>
  <si>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</si>
  <si>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</si>
  <si>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</si>
  <si>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</si>
  <si>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</si>
  <si>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</si>
  <si>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</si>
  <si>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</si>
  <si>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</si>
  <si>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</si>
  <si>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</si>
  <si>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</si>
  <si>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</si>
  <si>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</si>
  <si>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</si>
  <si>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</si>
  <si>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</si>
  <si>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</si>
  <si>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</si>
  <si>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</si>
  <si>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</si>
  <si>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</si>
  <si>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</si>
  <si>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</si>
  <si>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</si>
  <si>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</si>
  <si>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</si>
  <si>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</si>
  <si>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</si>
  <si>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</si>
  <si>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</si>
  <si>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</si>
  <si>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</si>
  <si>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</si>
  <si>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</si>
  <si>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</si>
  <si>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</si>
  <si>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</si>
  <si>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</si>
  <si>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</si>
  <si>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</si>
  <si>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</si>
  <si>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</si>
  <si>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</si>
  <si>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</si>
  <si>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</si>
  <si>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</si>
  <si>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</si>
  <si>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</si>
  <si>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</si>
  <si>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</si>
  <si>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</si>
  <si>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</si>
  <si>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</si>
  <si>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</si>
  <si>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</si>
  <si>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</si>
  <si>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</si>
  <si>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</si>
  <si>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</si>
  <si>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</si>
  <si>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</si>
  <si>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</si>
  <si>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</si>
  <si>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</si>
  <si>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</si>
  <si>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</si>
  <si>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</si>
  <si>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</si>
  <si>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</si>
  <si>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</si>
  <si>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</si>
  <si>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</si>
  <si>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</si>
  <si>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</si>
  <si>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</si>
  <si>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</si>
  <si>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</si>
  <si>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</si>
  <si>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</si>
  <si>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</si>
  <si>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</si>
  <si>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</si>
  <si>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</si>
  <si>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</si>
  <si>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</si>
  <si>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</si>
  <si>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</si>
  <si>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</si>
  <si>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</si>
  <si>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</si>
  <si>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</si>
  <si>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</si>
  <si>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</si>
  <si>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</si>
  <si>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</si>
  <si>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</si>
  <si>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</si>
  <si>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</si>
  <si>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</si>
  <si>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</si>
  <si>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</si>
  <si>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</si>
  <si>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</si>
  <si>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</si>
  <si>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</si>
  <si>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</si>
  <si>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</si>
  <si>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</si>
  <si>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</si>
  <si>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</si>
  <si>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</si>
  <si>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</si>
  <si>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</si>
  <si>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</si>
  <si>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</si>
  <si>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</si>
  <si>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</si>
  <si>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</si>
  <si>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</si>
  <si>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</si>
  <si>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</si>
  <si>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</si>
  <si>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</si>
  <si>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</si>
  <si>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</si>
  <si>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</si>
  <si>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</si>
  <si>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</si>
  <si>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</si>
  <si>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</si>
  <si>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</si>
  <si>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</si>
  <si>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</si>
  <si>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</si>
  <si>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</si>
  <si>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</si>
  <si>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</si>
  <si>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</si>
  <si>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</si>
  <si>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</si>
  <si>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</si>
  <si>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</si>
  <si>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</si>
  <si>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</si>
  <si>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</si>
  <si>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</si>
  <si>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</si>
  <si>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</si>
  <si>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</si>
  <si>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</si>
  <si>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</si>
  <si>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</si>
  <si>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</si>
  <si>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</si>
  <si>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</si>
  <si>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</si>
  <si>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</si>
  <si>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</si>
  <si>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</si>
  <si>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</si>
  <si>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</si>
  <si>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</si>
  <si>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</si>
  <si>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</si>
  <si>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</si>
  <si>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</si>
  <si>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</si>
  <si>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</si>
  <si>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</si>
  <si>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</si>
  <si>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</si>
  <si>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</si>
  <si>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</si>
  <si>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</si>
  <si>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</si>
  <si>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</si>
  <si>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</si>
  <si>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</si>
  <si>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</si>
  <si>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</si>
  <si>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</si>
  <si>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</si>
  <si>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</si>
  <si>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</si>
  <si>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</si>
  <si>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</si>
  <si>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</si>
  <si>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</si>
  <si>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</si>
  <si>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</si>
  <si>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</si>
  <si>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</si>
  <si>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</si>
  <si>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</si>
  <si>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</si>
  <si>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</si>
  <si>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</si>
  <si>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</si>
  <si>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</si>
  <si>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</si>
  <si>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</si>
  <si>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</si>
  <si>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</si>
  <si>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</si>
  <si>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</si>
  <si>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</si>
  <si>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</si>
  <si>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</si>
  <si>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</si>
  <si>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</si>
  <si>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</si>
  <si>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</si>
  <si>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</si>
  <si>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</si>
  <si>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</si>
  <si>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</si>
  <si>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</si>
  <si>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</si>
  <si>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</si>
  <si>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</si>
  <si>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</si>
  <si>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</si>
  <si>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</si>
  <si>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</si>
  <si>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</si>
  <si>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</si>
  <si>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</si>
  <si>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</si>
  <si>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</si>
  <si>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</si>
  <si>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</si>
  <si>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</si>
  <si>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</si>
  <si>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</si>
  <si>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</si>
  <si>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</si>
  <si>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</si>
  <si>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</si>
  <si>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</si>
  <si>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</si>
  <si>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</si>
  <si>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</si>
  <si>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</si>
  <si>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</si>
  <si>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</si>
  <si>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</si>
  <si>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</si>
  <si>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</si>
  <si>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</si>
  <si>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</si>
  <si>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</si>
  <si>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</si>
  <si>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</si>
  <si>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</si>
  <si>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</si>
  <si>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</si>
  <si>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</si>
  <si>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</si>
  <si>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</si>
  <si>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</si>
  <si>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</si>
  <si>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</si>
  <si>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</si>
  <si>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</si>
  <si>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</si>
  <si>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</si>
  <si>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</si>
  <si>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</si>
  <si>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</si>
  <si>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</si>
  <si>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</si>
  <si>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</si>
  <si>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</si>
  <si>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</si>
  <si>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</si>
  <si>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</si>
  <si>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</si>
  <si>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</si>
  <si>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</si>
  <si>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</si>
  <si>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</si>
  <si>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</si>
  <si>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</si>
  <si>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</si>
  <si>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</si>
  <si>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</si>
  <si>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</si>
  <si>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</si>
  <si>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</si>
  <si>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</si>
  <si>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</si>
  <si>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</si>
  <si>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</si>
  <si>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</si>
  <si>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</si>
  <si>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</si>
  <si>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</si>
  <si>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</si>
  <si>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</si>
  <si>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</si>
  <si>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</si>
  <si>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</si>
  <si>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</si>
  <si>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</si>
  <si>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</si>
  <si>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</si>
  <si>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</si>
  <si>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</si>
  <si>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</si>
  <si>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</si>
  <si>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</si>
  <si>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</si>
  <si>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</si>
  <si>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</si>
  <si>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</si>
  <si>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</si>
  <si>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</si>
  <si>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</si>
  <si>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</si>
  <si>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</si>
  <si>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</si>
  <si>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</si>
  <si>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</si>
  <si>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</si>
  <si>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</si>
  <si>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</si>
  <si>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</si>
  <si>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</si>
  <si>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</si>
  <si>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</si>
  <si>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</si>
  <si>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</si>
  <si>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</si>
  <si>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</si>
  <si>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</si>
  <si>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</si>
  <si>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</si>
  <si>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</si>
  <si>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</si>
  <si>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</si>
  <si>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</si>
  <si>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</si>
  <si>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</si>
  <si>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</si>
  <si>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</si>
  <si>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</si>
  <si>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</si>
  <si>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</si>
  <si>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</si>
  <si>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</si>
  <si>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</si>
  <si>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</si>
  <si>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</si>
  <si>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</si>
  <si>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</si>
  <si>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</si>
  <si>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</si>
  <si>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</si>
  <si>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</si>
  <si>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</si>
  <si>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</si>
  <si>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</si>
  <si>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</si>
  <si>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</si>
  <si>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</si>
  <si>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</si>
  <si>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</si>
  <si>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</si>
  <si>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</si>
  <si>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</si>
  <si>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</si>
  <si>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</si>
  <si>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</si>
  <si>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</si>
  <si>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</si>
  <si>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</si>
  <si>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</si>
  <si>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</si>
  <si>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</si>
  <si>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</si>
  <si>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</si>
  <si>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</si>
  <si>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</si>
  <si>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</si>
  <si>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</si>
  <si>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</si>
  <si>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</si>
  <si>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</si>
  <si>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</si>
  <si>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</si>
  <si>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</si>
  <si>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</si>
  <si>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</si>
  <si>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</si>
  <si>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</si>
  <si>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</si>
  <si>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</si>
  <si>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</si>
  <si>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</si>
  <si>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</si>
  <si>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</si>
  <si>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</si>
  <si>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</si>
  <si>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</si>
  <si>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</si>
  <si>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</si>
  <si>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</si>
  <si>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</si>
  <si>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</si>
  <si>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</si>
  <si>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</si>
  <si>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</si>
  <si>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</si>
  <si>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</si>
  <si>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</si>
  <si>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</si>
  <si>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</si>
  <si>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</si>
  <si>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</si>
  <si>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</si>
  <si>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</si>
  <si>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</si>
  <si>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</si>
  <si>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</si>
  <si>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</si>
  <si>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</si>
  <si>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</si>
  <si>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</si>
  <si>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</si>
  <si>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</si>
  <si>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</si>
  <si>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</si>
  <si>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</si>
  <si>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</si>
  <si>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</si>
  <si>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</si>
  <si>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</si>
  <si>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</si>
  <si>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</si>
  <si>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</si>
  <si>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</si>
  <si>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</si>
  <si>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</si>
  <si>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</si>
  <si>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</si>
  <si>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</si>
  <si>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</si>
  <si>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</si>
  <si>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</si>
  <si>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</si>
  <si>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</si>
  <si>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</si>
  <si>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</si>
  <si>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</si>
  <si>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</si>
  <si>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</si>
  <si>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</si>
  <si>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</si>
  <si>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</si>
  <si>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</si>
  <si>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</si>
  <si>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</si>
  <si>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</si>
  <si>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</si>
  <si>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</si>
  <si>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</si>
  <si>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</si>
  <si>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</si>
  <si>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</si>
  <si>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</si>
  <si>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</si>
  <si>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</si>
  <si>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</si>
  <si>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</si>
  <si>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</si>
  <si>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</si>
  <si>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</si>
  <si>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</si>
  <si>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</si>
  <si>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</si>
  <si>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</si>
  <si>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</si>
  <si>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</si>
  <si>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</si>
  <si>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</si>
  <si>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</si>
  <si>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</si>
  <si>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</si>
  <si>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</si>
  <si>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</si>
  <si>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</si>
  <si>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</si>
  <si>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</si>
  <si>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</si>
  <si>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</si>
  <si>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</si>
  <si>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</si>
  <si>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</si>
  <si>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</si>
  <si>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</si>
  <si>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</si>
  <si>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</si>
  <si>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</si>
  <si>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</si>
  <si>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</si>
  <si>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</si>
  <si>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</si>
  <si>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</si>
  <si>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</si>
  <si>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</si>
  <si>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</si>
  <si>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</si>
  <si>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</si>
  <si>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</si>
  <si>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</si>
  <si>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</si>
  <si>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</si>
  <si>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</si>
  <si>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</si>
  <si>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</si>
  <si>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</si>
  <si>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</si>
  <si>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</si>
  <si>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</si>
  <si>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</si>
  <si>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</si>
  <si>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</si>
  <si>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</si>
  <si>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</si>
  <si>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</si>
  <si>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</si>
  <si>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</si>
  <si>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</si>
  <si>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</si>
  <si>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</si>
  <si>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</si>
  <si>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</si>
  <si>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</si>
  <si>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</si>
  <si>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</si>
  <si>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</si>
  <si>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</si>
  <si>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</si>
  <si>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</si>
  <si>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</si>
  <si>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</si>
  <si>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</si>
  <si>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</si>
  <si>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</si>
  <si>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</si>
  <si>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</si>
  <si>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</si>
  <si>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</si>
  <si>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</si>
  <si>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</si>
  <si>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</si>
  <si>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</si>
  <si>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</si>
  <si>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</si>
  <si>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</si>
  <si>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</si>
  <si>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</si>
  <si>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</si>
  <si>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</si>
  <si>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</si>
  <si>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</si>
  <si>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</si>
  <si>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</si>
  <si>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</si>
  <si>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</si>
  <si>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</si>
  <si>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</si>
  <si>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</si>
  <si>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</si>
  <si>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</si>
  <si>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</si>
  <si>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</si>
  <si>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</si>
  <si>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</si>
  <si>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</si>
  <si>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</si>
  <si>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</si>
  <si>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</si>
  <si>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</si>
  <si>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</si>
  <si>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</si>
  <si>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</si>
  <si>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</si>
  <si>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</si>
  <si>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</si>
  <si>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</si>
  <si>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</si>
  <si>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</si>
  <si>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</si>
  <si>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</si>
  <si>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</si>
  <si>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</si>
  <si>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</si>
  <si>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</si>
  <si>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</si>
  <si>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</si>
  <si>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</si>
  <si>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</si>
  <si>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</si>
  <si>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</si>
  <si>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</si>
  <si>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</si>
  <si>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</si>
  <si>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</si>
  <si>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</si>
  <si>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</si>
  <si>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</si>
  <si>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</si>
  <si>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</si>
  <si>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</si>
  <si>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</si>
  <si>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</si>
  <si>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</si>
  <si>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</si>
  <si>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</si>
  <si>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</si>
  <si>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</si>
  <si>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</si>
  <si>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</si>
  <si>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</si>
  <si>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</si>
  <si>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</si>
  <si>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</si>
  <si>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</si>
  <si>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</si>
  <si>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</si>
  <si>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</si>
  <si>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</si>
  <si>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</si>
  <si>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</si>
  <si>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</si>
  <si>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</si>
  <si>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</si>
  <si>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</si>
  <si>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</si>
  <si>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</si>
  <si>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</si>
  <si>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</si>
  <si>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</si>
  <si>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</si>
  <si>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</si>
  <si>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</si>
  <si>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</si>
  <si>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</si>
  <si>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</si>
  <si>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</si>
  <si>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</si>
  <si>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</si>
  <si>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</si>
  <si>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</si>
  <si>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</si>
  <si>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</si>
  <si>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</si>
  <si>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</si>
  <si>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</si>
  <si>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</si>
  <si>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</si>
  <si>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</si>
  <si>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</si>
  <si>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</si>
  <si>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</si>
  <si>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</si>
  <si>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</si>
  <si>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</si>
  <si>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</si>
  <si>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</si>
  <si>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</si>
  <si>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</si>
  <si>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</si>
  <si>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</si>
  <si>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</si>
  <si>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</si>
  <si>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</si>
  <si>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</si>
  <si>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</si>
  <si>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</si>
  <si>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</si>
  <si>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</si>
  <si>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</si>
  <si>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</si>
  <si>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</si>
  <si>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</si>
  <si>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</si>
  <si>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</si>
  <si>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</si>
  <si>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</si>
  <si>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</si>
  <si>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</si>
  <si>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</si>
  <si>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</si>
  <si>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</si>
  <si>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</si>
  <si>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</si>
  <si>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</si>
  <si>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</si>
  <si>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</si>
  <si>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</si>
  <si>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</si>
  <si>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</si>
  <si>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</si>
  <si>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</si>
  <si>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</si>
  <si>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</si>
  <si>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</si>
  <si>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</si>
  <si>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</si>
  <si>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</si>
  <si>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</si>
  <si>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</si>
  <si>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</si>
  <si>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660-666</t>
  </si>
  <si>
    <t>720-740</t>
  </si>
  <si>
    <t>Retail Research Technical Calls &amp; Fundamental Performance Report for the month of May-2021</t>
  </si>
  <si>
    <t>Profit of Rs.108/-</t>
  </si>
  <si>
    <t>GRAVITON RESEARCH CAPITAL LLP</t>
  </si>
  <si>
    <t>237-241</t>
  </si>
  <si>
    <t>280-290</t>
  </si>
  <si>
    <t>Sell</t>
  </si>
  <si>
    <t>Part Profit of Rs.191.50/-</t>
  </si>
  <si>
    <t>Profit of Rs.30/-</t>
  </si>
  <si>
    <t>1380-1400</t>
  </si>
  <si>
    <t>100-120</t>
  </si>
  <si>
    <t>1312-1316</t>
  </si>
  <si>
    <t>190-191</t>
  </si>
  <si>
    <t>200-205</t>
  </si>
  <si>
    <t>2830-2850</t>
  </si>
  <si>
    <t>3100-3200</t>
  </si>
  <si>
    <t>HINDUNILVR JUNE FUT</t>
  </si>
  <si>
    <t>2390-2410</t>
  </si>
  <si>
    <t>520-525</t>
  </si>
  <si>
    <t>590-610</t>
  </si>
  <si>
    <t>OSIAJEE</t>
  </si>
  <si>
    <t>SSPNFIN</t>
  </si>
  <si>
    <t xml:space="preserve">TVSMOTOR </t>
  </si>
  <si>
    <t>665-675</t>
  </si>
  <si>
    <t>M&amp;MFIN 185 CE JUN</t>
  </si>
  <si>
    <t>2250-2300</t>
  </si>
  <si>
    <t>Profit of Rs.77.5/-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</si>
  <si>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</si>
  <si>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</si>
  <si>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</si>
  <si>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</si>
  <si>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</si>
  <si>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</si>
  <si>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</si>
  <si>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AIML</t>
  </si>
  <si>
    <t>OLGA TRADING PRIVATE LIMITED</t>
  </si>
  <si>
    <t>ESPS FINSERVE PRIVATE LIMITED</t>
  </si>
  <si>
    <t>RELCAPITAL</t>
  </si>
  <si>
    <t>RIIL</t>
  </si>
  <si>
    <t>Reliance Indl Infra Ltd</t>
  </si>
  <si>
    <t>NK SECURITIES RESEARCH PRIVATE LIMITED</t>
  </si>
  <si>
    <t>MANSI SHARES &amp; STOCK ADVISORS PVT LTD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</si>
  <si>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</si>
  <si>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</si>
  <si>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</si>
  <si>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</si>
  <si>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</si>
  <si>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</si>
  <si>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</si>
  <si>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</si>
  <si>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</si>
  <si>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</si>
  <si>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>2025-2045</t>
  </si>
  <si>
    <t>MAYUKH</t>
  </si>
  <si>
    <t>DISHANK VIPUL SHAH</t>
  </si>
  <si>
    <t>POLYCHMP</t>
  </si>
  <si>
    <t>CENTENKA</t>
  </si>
  <si>
    <t>Century Enka Ltd</t>
  </si>
  <si>
    <t>CHIRAG NARENDRA MODH</t>
  </si>
  <si>
    <t>PIONEEREMB</t>
  </si>
  <si>
    <t>Pioneer Embroideries Limi</t>
  </si>
  <si>
    <t>SIDDHIKA</t>
  </si>
  <si>
    <t>Siddhika Coatings Limited</t>
  </si>
  <si>
    <t>ANNAPOORNI</t>
  </si>
  <si>
    <t>VLIFE-RE</t>
  </si>
  <si>
    <t>RAJKUMAR CHAMANLAL BEHR</t>
  </si>
  <si>
    <t xml:space="preserve">AMARAJABAT </t>
  </si>
  <si>
    <t>743-747</t>
  </si>
  <si>
    <t>780-790</t>
  </si>
  <si>
    <t>1240-1250</t>
  </si>
  <si>
    <t>Profit of Rs.22.5/-</t>
  </si>
  <si>
    <t>293-297</t>
  </si>
  <si>
    <t>320-330</t>
  </si>
  <si>
    <t>Profit of Rs.28.5/-</t>
  </si>
  <si>
    <t>Profit of Rs.7/-</t>
  </si>
  <si>
    <t>Profit of Rs.100/-</t>
  </si>
  <si>
    <t>ACEWIN</t>
  </si>
  <si>
    <t>SATHYARAJ A</t>
  </si>
  <si>
    <t>SHEFALI SAMEER BHUJBAL</t>
  </si>
  <si>
    <t>AMARSINH MAGANJI VIHOL</t>
  </si>
  <si>
    <t>ASHWIN KAMDAR (HUF)</t>
  </si>
  <si>
    <t>APLAB</t>
  </si>
  <si>
    <t>ASHISH DILIPBHAI SHAH</t>
  </si>
  <si>
    <t>APOLLOTRI</t>
  </si>
  <si>
    <t>SAKET AGRAWAL</t>
  </si>
  <si>
    <t>BCPL</t>
  </si>
  <si>
    <t>BGJL</t>
  </si>
  <si>
    <t>GKP</t>
  </si>
  <si>
    <t>MAMTA BHARATBHAI MODI</t>
  </si>
  <si>
    <t>AIYUB MOHAMED YACOOBALI</t>
  </si>
  <si>
    <t>IISL</t>
  </si>
  <si>
    <t>NAROTTAMBHAI GORADHANDAS PATEL</t>
  </si>
  <si>
    <t>MAXIMUS</t>
  </si>
  <si>
    <t>VIDYUT JAYANTILAL SHAH</t>
  </si>
  <si>
    <t>MUKESH MANUBHAI SHAH</t>
  </si>
  <si>
    <t>JINESH ASHWIN MATALIA</t>
  </si>
  <si>
    <t>ECONO TRADE INDIA LIMITED</t>
  </si>
  <si>
    <t>AFPL TRADELINK LLP</t>
  </si>
  <si>
    <t>NARAYANI</t>
  </si>
  <si>
    <t>JITESHKUMAR SHASHIKANTBHAI TIKADIYA</t>
  </si>
  <si>
    <t>ANITA SARNA</t>
  </si>
  <si>
    <t>REEMA SAROYA</t>
  </si>
  <si>
    <t>OZONEWORLD</t>
  </si>
  <si>
    <t>DARSHANGI MANISH PATEL</t>
  </si>
  <si>
    <t>ARUN DASHRATHBHAI PRAJAPATI</t>
  </si>
  <si>
    <t>SUNILKUMAR</t>
  </si>
  <si>
    <t>LALITKUMARGOPILAL</t>
  </si>
  <si>
    <t>PUNITJETHANIHUF</t>
  </si>
  <si>
    <t>PTIL</t>
  </si>
  <si>
    <t>ESAAR INDIA LIMITED</t>
  </si>
  <si>
    <t>KETAN MADHUSUDAN SHROFF .</t>
  </si>
  <si>
    <t>RCL</t>
  </si>
  <si>
    <t>RONUMUKHERJEE</t>
  </si>
  <si>
    <t>KARAN PAL SINGH</t>
  </si>
  <si>
    <t>TOPGAIN FINANCE PRIVATE LIMITED</t>
  </si>
  <si>
    <t>SHANGAR</t>
  </si>
  <si>
    <t>TANO MAURITIUS INDIA FVCI II</t>
  </si>
  <si>
    <t>INDIA OPPORTUNITIES GROWTH FUND LTD - PINEWOOD STRATEGY</t>
  </si>
  <si>
    <t>ASHOK KUMAR SINGH</t>
  </si>
  <si>
    <t>SWAGTAM</t>
  </si>
  <si>
    <t>RAJESH GOYAL</t>
  </si>
  <si>
    <t>SUBHASH AGARWAL</t>
  </si>
  <si>
    <t>TERRASCOPE</t>
  </si>
  <si>
    <t>PASHUPATIKUMARAGRAWAL</t>
  </si>
  <si>
    <t>VISTARAMAR</t>
  </si>
  <si>
    <t>PRABHA MOHTA</t>
  </si>
  <si>
    <t>VIVIDHA</t>
  </si>
  <si>
    <t>YASHMGM</t>
  </si>
  <si>
    <t>JIGNESH H DESAI HUF</t>
  </si>
  <si>
    <t>RAMA GARG</t>
  </si>
  <si>
    <t>BLUE DIAMOND PLASTOWARE PRIVATE LIMITED</t>
  </si>
  <si>
    <t>ZENITHHE</t>
  </si>
  <si>
    <t>AGROPHOS</t>
  </si>
  <si>
    <t>Agro Phos India Limited</t>
  </si>
  <si>
    <t>ADROIT FINANCIAL SERVICES PVT LTD</t>
  </si>
  <si>
    <t>ALPHAGEO</t>
  </si>
  <si>
    <t>Alphageo (India) Limited</t>
  </si>
  <si>
    <t>ANUP</t>
  </si>
  <si>
    <t>The Anup Engineering Ltd</t>
  </si>
  <si>
    <t>ARIES</t>
  </si>
  <si>
    <t>Aries Agro Limited</t>
  </si>
  <si>
    <t>JATESH JAIN</t>
  </si>
  <si>
    <t>ARIHANT</t>
  </si>
  <si>
    <t>Arihant Foundations &amp; Hou</t>
  </si>
  <si>
    <t>VICTORY FINANCIAL SERVICES PVT LTD</t>
  </si>
  <si>
    <t>Asian Granito India Limit</t>
  </si>
  <si>
    <t>CNM FINVEST PRIVATE LIMITED .</t>
  </si>
  <si>
    <t>SURESHBHAI JIVABHAI PATEL</t>
  </si>
  <si>
    <t>BALLARPUR</t>
  </si>
  <si>
    <t>Ballarpur Industries Limi</t>
  </si>
  <si>
    <t>MULTIPLIER S AND S ADV PVT LTD</t>
  </si>
  <si>
    <t>BEPL</t>
  </si>
  <si>
    <t>Bhansali Eng. Polymers Lt</t>
  </si>
  <si>
    <t>SANTOSH INDUSTRIES LTD</t>
  </si>
  <si>
    <t>BSL</t>
  </si>
  <si>
    <t>BSL Ltd</t>
  </si>
  <si>
    <t>SHARAD AGRAWAL</t>
  </si>
  <si>
    <t>CORDSCABLE</t>
  </si>
  <si>
    <t>Cords Cable Industries Li</t>
  </si>
  <si>
    <t>GOODLUCK</t>
  </si>
  <si>
    <t>Goodluck India Limited</t>
  </si>
  <si>
    <t>QE SECURITIES</t>
  </si>
  <si>
    <t>GULFPETRO</t>
  </si>
  <si>
    <t>GP Petroleums Limited</t>
  </si>
  <si>
    <t>YOGESH KUMAR GAWANDE</t>
  </si>
  <si>
    <t>JAYSREETEA</t>
  </si>
  <si>
    <t>Jayashree Tea Ltd.</t>
  </si>
  <si>
    <t>ORION STOCKS LTD</t>
  </si>
  <si>
    <t>KAMDHENU</t>
  </si>
  <si>
    <t>Kamdhenu Ispat Limited</t>
  </si>
  <si>
    <t>RAJASTHAN GLOBAL SECURITIES PVT LTD</t>
  </si>
  <si>
    <t>KELLTONTEC</t>
  </si>
  <si>
    <t>Kellton Tech Sol Ltd</t>
  </si>
  <si>
    <t>LINGARAJU GOWDA  MALLIKARJUNAPPA</t>
  </si>
  <si>
    <t>KIRIINDUS</t>
  </si>
  <si>
    <t>Kiri Industries Limited</t>
  </si>
  <si>
    <t>MANINDS</t>
  </si>
  <si>
    <t>Man Industries (I) Ltd</t>
  </si>
  <si>
    <t>SOLIDARITY ADVISORS PRIVATE LIMITED</t>
  </si>
  <si>
    <t>MOKSH</t>
  </si>
  <si>
    <t>Moksh Ornaments Limited</t>
  </si>
  <si>
    <t>SHRENI SHARES PRIVATE LIMITED</t>
  </si>
  <si>
    <t>NELCO</t>
  </si>
  <si>
    <t>Nelco Ltd.</t>
  </si>
  <si>
    <t>PILITA</t>
  </si>
  <si>
    <t>PIL Italica Lifestyle Ltd</t>
  </si>
  <si>
    <t>POWERMECH</t>
  </si>
  <si>
    <t>Power Mech Projects Ltd.</t>
  </si>
  <si>
    <t>HDFC MUTUAL FUND</t>
  </si>
  <si>
    <t>PPL</t>
  </si>
  <si>
    <t>Prakash Pipes Limited</t>
  </si>
  <si>
    <t>XTX MARKETS LLP</t>
  </si>
  <si>
    <t>SANWARIA</t>
  </si>
  <si>
    <t>Sanwaria Consumer Ltd.</t>
  </si>
  <si>
    <t>SELAN</t>
  </si>
  <si>
    <t>Selan Exploration Technol</t>
  </si>
  <si>
    <t>ESVEE CAPITAL</t>
  </si>
  <si>
    <t>SHAKTIPUMP</t>
  </si>
  <si>
    <t>Shakti Pumps (I) Ltd</t>
  </si>
  <si>
    <t>SMP SECURITIES LTD</t>
  </si>
  <si>
    <t>URJA  INVESTMENT PTE LTD</t>
  </si>
  <si>
    <t>SNOWMAN</t>
  </si>
  <si>
    <t>Snowman Logistics Ltd.</t>
  </si>
  <si>
    <t>SREINFRA</t>
  </si>
  <si>
    <t>SREI Infrastructure Finan</t>
  </si>
  <si>
    <t>PURVISH MUKESH SHAH</t>
  </si>
  <si>
    <t>Visagar Polytex Ltd</t>
  </si>
  <si>
    <t>ICGQ LTD</t>
  </si>
  <si>
    <t>CALEDONIA INVESTMENTS PLC</t>
  </si>
  <si>
    <t>LT FINANCE LIMITED</t>
  </si>
  <si>
    <t>GAL</t>
  </si>
  <si>
    <t>Gyscoal Alloys Ltd</t>
  </si>
  <si>
    <t>BIRJU ATULKUMAR JADVANI</t>
  </si>
  <si>
    <t>GLOBE FINCAP LTD</t>
  </si>
  <si>
    <t>JBFIND</t>
  </si>
  <si>
    <t>JBF INDUSTRIES LTD</t>
  </si>
  <si>
    <t>ASSETS CARE AND RECONSTRUCTION ENTERPRISE LIMITED</t>
  </si>
  <si>
    <t>INDIAN SECURITIES  LIMITED</t>
  </si>
  <si>
    <t>PEARLPOLY</t>
  </si>
  <si>
    <t>Pearl Polymers Ltd</t>
  </si>
  <si>
    <t>BHANUKUMAR MAHALCHAND NAHATA</t>
  </si>
  <si>
    <t>M L SECURITIES AND FINANCE PVT LTD</t>
  </si>
  <si>
    <t>UJAAS</t>
  </si>
  <si>
    <t>Ujaas Energy Limited</t>
  </si>
  <si>
    <t>GOUDARA BASAVARAJA C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</si>
</sst>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9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7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7" borderId="11" xfId="0" applyFont="1" applyFill="1" applyBorder="1" applyAlignment="1">
      <alignment horizont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44351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:P169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44351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499" t="s">
        <v>16</v>
      </c>
      <c r="B9" s="501" t="s">
        <v>17</v>
      </c>
      <c r="C9" s="501" t="s">
        <v>18</v>
      </c>
      <c r="D9" s="501" t="s">
        <v>829</v>
      </c>
      <c r="E9" s="251" t="s">
        <v>19</v>
      </c>
      <c r="F9" s="251" t="s">
        <v>20</v>
      </c>
      <c r="G9" s="496" t="s">
        <v>21</v>
      </c>
      <c r="H9" s="497"/>
      <c r="I9" s="498"/>
      <c r="J9" s="496" t="s">
        <v>22</v>
      </c>
      <c r="K9" s="497"/>
      <c r="L9" s="498"/>
      <c r="M9" s="251"/>
      <c r="N9" s="258"/>
      <c r="O9" s="258"/>
      <c r="P9" s="258"/>
    </row>
    <row r="10" spans="1:16" ht="59.25" customHeight="1">
      <c r="A10" s="500"/>
      <c r="B10" s="502" t="s">
        <v>17</v>
      </c>
      <c r="C10" s="502"/>
      <c r="D10" s="502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9" t="s">
        <v>35</v>
      </c>
      <c r="D11" s="440">
        <v>44371</v>
      </c>
      <c r="E11" s="275">
        <v>35781.949999999997</v>
      </c>
      <c r="F11" s="275">
        <v>35741.65</v>
      </c>
      <c r="G11" s="287">
        <v>35593.300000000003</v>
      </c>
      <c r="H11" s="287">
        <v>35404.65</v>
      </c>
      <c r="I11" s="287">
        <v>35256.300000000003</v>
      </c>
      <c r="J11" s="287">
        <v>35930.300000000003</v>
      </c>
      <c r="K11" s="287">
        <v>36078.649999999994</v>
      </c>
      <c r="L11" s="287">
        <v>36267.300000000003</v>
      </c>
      <c r="M11" s="274">
        <v>35890</v>
      </c>
      <c r="N11" s="274">
        <v>35553</v>
      </c>
      <c r="O11" s="437">
        <v>1771750</v>
      </c>
      <c r="P11" s="438">
        <v>-5.9332613300043481E-3</v>
      </c>
    </row>
    <row r="12" spans="1:16" ht="14.4">
      <c r="A12" s="254">
        <v>2</v>
      </c>
      <c r="B12" s="343" t="s">
        <v>34</v>
      </c>
      <c r="C12" s="439" t="s">
        <v>36</v>
      </c>
      <c r="D12" s="440">
        <v>44371</v>
      </c>
      <c r="E12" s="288">
        <v>15712.4</v>
      </c>
      <c r="F12" s="288">
        <v>15689.35</v>
      </c>
      <c r="G12" s="289">
        <v>15658.75</v>
      </c>
      <c r="H12" s="289">
        <v>15605.1</v>
      </c>
      <c r="I12" s="289">
        <v>15574.5</v>
      </c>
      <c r="J12" s="289">
        <v>15743</v>
      </c>
      <c r="K12" s="289">
        <v>15773.600000000002</v>
      </c>
      <c r="L12" s="289">
        <v>15827.25</v>
      </c>
      <c r="M12" s="276">
        <v>15719.95</v>
      </c>
      <c r="N12" s="276">
        <v>15635.7</v>
      </c>
      <c r="O12" s="291">
        <v>11438900</v>
      </c>
      <c r="P12" s="292">
        <v>4.3747633321015195E-2</v>
      </c>
    </row>
    <row r="13" spans="1:16" ht="14.4">
      <c r="A13" s="254">
        <v>3</v>
      </c>
      <c r="B13" s="343" t="s">
        <v>34</v>
      </c>
      <c r="C13" s="439" t="s">
        <v>827</v>
      </c>
      <c r="D13" s="440">
        <v>44371</v>
      </c>
      <c r="E13" s="404">
        <v>16816.2</v>
      </c>
      <c r="F13" s="404">
        <v>16795.45</v>
      </c>
      <c r="G13" s="405">
        <v>16749.600000000002</v>
      </c>
      <c r="H13" s="405">
        <v>16683</v>
      </c>
      <c r="I13" s="405">
        <v>16637.150000000001</v>
      </c>
      <c r="J13" s="405">
        <v>16862.050000000003</v>
      </c>
      <c r="K13" s="405">
        <v>16907.900000000001</v>
      </c>
      <c r="L13" s="405">
        <v>16974.500000000004</v>
      </c>
      <c r="M13" s="406">
        <v>16841.3</v>
      </c>
      <c r="N13" s="406">
        <v>16728.849999999999</v>
      </c>
      <c r="O13" s="407">
        <v>12400</v>
      </c>
      <c r="P13" s="408">
        <v>-2.5157232704402517E-2</v>
      </c>
    </row>
    <row r="14" spans="1:16" ht="14.4">
      <c r="A14" s="254">
        <v>4</v>
      </c>
      <c r="B14" s="363" t="s">
        <v>837</v>
      </c>
      <c r="C14" s="439" t="s">
        <v>735</v>
      </c>
      <c r="D14" s="440">
        <v>44371</v>
      </c>
      <c r="E14" s="288">
        <v>1672.1</v>
      </c>
      <c r="F14" s="288">
        <v>1673.2666666666664</v>
      </c>
      <c r="G14" s="289">
        <v>1661.4333333333329</v>
      </c>
      <c r="H14" s="289">
        <v>1650.7666666666664</v>
      </c>
      <c r="I14" s="289">
        <v>1638.9333333333329</v>
      </c>
      <c r="J14" s="289">
        <v>1683.9333333333329</v>
      </c>
      <c r="K14" s="289">
        <v>1695.7666666666664</v>
      </c>
      <c r="L14" s="289">
        <v>1706.4333333333329</v>
      </c>
      <c r="M14" s="276">
        <v>1685.1</v>
      </c>
      <c r="N14" s="276">
        <v>1662.6</v>
      </c>
      <c r="O14" s="291">
        <v>1017875</v>
      </c>
      <c r="P14" s="292">
        <v>-2.9142381348875937E-3</v>
      </c>
    </row>
    <row r="15" spans="1:16" ht="14.4">
      <c r="A15" s="254">
        <v>5</v>
      </c>
      <c r="B15" s="343" t="s">
        <v>37</v>
      </c>
      <c r="C15" s="439" t="s">
        <v>38</v>
      </c>
      <c r="D15" s="440">
        <v>44371</v>
      </c>
      <c r="E15" s="288">
        <v>2032.4</v>
      </c>
      <c r="F15" s="288">
        <v>2025.9333333333334</v>
      </c>
      <c r="G15" s="289">
        <v>2015.0166666666669</v>
      </c>
      <c r="H15" s="289">
        <v>1997.6333333333334</v>
      </c>
      <c r="I15" s="289">
        <v>1986.7166666666669</v>
      </c>
      <c r="J15" s="289">
        <v>2043.3166666666668</v>
      </c>
      <c r="K15" s="289">
        <v>2054.2333333333336</v>
      </c>
      <c r="L15" s="289">
        <v>2071.6166666666668</v>
      </c>
      <c r="M15" s="276">
        <v>2036.85</v>
      </c>
      <c r="N15" s="276">
        <v>2008.55</v>
      </c>
      <c r="O15" s="291">
        <v>2258000</v>
      </c>
      <c r="P15" s="292">
        <v>2.1950667571848836E-2</v>
      </c>
    </row>
    <row r="16" spans="1:16" ht="14.4">
      <c r="A16" s="254">
        <v>6</v>
      </c>
      <c r="B16" s="343" t="s">
        <v>39</v>
      </c>
      <c r="C16" s="439" t="s">
        <v>40</v>
      </c>
      <c r="D16" s="440">
        <v>44371</v>
      </c>
      <c r="E16" s="288">
        <v>1588.05</v>
      </c>
      <c r="F16" s="288">
        <v>1591.1333333333332</v>
      </c>
      <c r="G16" s="289">
        <v>1554.3666666666663</v>
      </c>
      <c r="H16" s="289">
        <v>1520.6833333333332</v>
      </c>
      <c r="I16" s="289">
        <v>1483.9166666666663</v>
      </c>
      <c r="J16" s="289">
        <v>1624.8166666666664</v>
      </c>
      <c r="K16" s="289">
        <v>1661.5833333333333</v>
      </c>
      <c r="L16" s="289">
        <v>1695.2666666666664</v>
      </c>
      <c r="M16" s="276">
        <v>1627.9</v>
      </c>
      <c r="N16" s="276">
        <v>1557.45</v>
      </c>
      <c r="O16" s="291">
        <v>17485000</v>
      </c>
      <c r="P16" s="292">
        <v>-3.4137988178754901E-2</v>
      </c>
    </row>
    <row r="17" spans="1:16" ht="14.4">
      <c r="A17" s="254">
        <v>7</v>
      </c>
      <c r="B17" s="343" t="s">
        <v>39</v>
      </c>
      <c r="C17" s="439" t="s">
        <v>41</v>
      </c>
      <c r="D17" s="440">
        <v>44371</v>
      </c>
      <c r="E17" s="288">
        <v>829.4</v>
      </c>
      <c r="F17" s="288">
        <v>832.18333333333339</v>
      </c>
      <c r="G17" s="289">
        <v>810.51666666666677</v>
      </c>
      <c r="H17" s="289">
        <v>791.63333333333333</v>
      </c>
      <c r="I17" s="289">
        <v>769.9666666666667</v>
      </c>
      <c r="J17" s="289">
        <v>851.06666666666683</v>
      </c>
      <c r="K17" s="289">
        <v>872.73333333333335</v>
      </c>
      <c r="L17" s="289">
        <v>891.6166666666669</v>
      </c>
      <c r="M17" s="276">
        <v>853.85</v>
      </c>
      <c r="N17" s="276">
        <v>813.3</v>
      </c>
      <c r="O17" s="291">
        <v>76777500</v>
      </c>
      <c r="P17" s="292">
        <v>1.2611899698303576E-2</v>
      </c>
    </row>
    <row r="18" spans="1:16" ht="14.4">
      <c r="A18" s="254">
        <v>8</v>
      </c>
      <c r="B18" s="343" t="s">
        <v>51</v>
      </c>
      <c r="C18" s="439" t="s">
        <v>226</v>
      </c>
      <c r="D18" s="440">
        <v>44371</v>
      </c>
      <c r="E18" s="288">
        <v>3188.35</v>
      </c>
      <c r="F18" s="288">
        <v>3181.4500000000003</v>
      </c>
      <c r="G18" s="289">
        <v>3137.9000000000005</v>
      </c>
      <c r="H18" s="289">
        <v>3087.4500000000003</v>
      </c>
      <c r="I18" s="289">
        <v>3043.9000000000005</v>
      </c>
      <c r="J18" s="289">
        <v>3231.9000000000005</v>
      </c>
      <c r="K18" s="289">
        <v>3275.4500000000007</v>
      </c>
      <c r="L18" s="289">
        <v>3325.9000000000005</v>
      </c>
      <c r="M18" s="276">
        <v>3225</v>
      </c>
      <c r="N18" s="276">
        <v>3131</v>
      </c>
      <c r="O18" s="291">
        <v>497600</v>
      </c>
      <c r="P18" s="292">
        <v>-2.8125000000000001E-2</v>
      </c>
    </row>
    <row r="19" spans="1:16" ht="14.4">
      <c r="A19" s="254">
        <v>9</v>
      </c>
      <c r="B19" s="343" t="s">
        <v>43</v>
      </c>
      <c r="C19" s="439" t="s">
        <v>44</v>
      </c>
      <c r="D19" s="440">
        <v>44371</v>
      </c>
      <c r="E19" s="288">
        <v>756.75</v>
      </c>
      <c r="F19" s="288">
        <v>752.75</v>
      </c>
      <c r="G19" s="289">
        <v>744.4</v>
      </c>
      <c r="H19" s="289">
        <v>732.05</v>
      </c>
      <c r="I19" s="289">
        <v>723.69999999999993</v>
      </c>
      <c r="J19" s="289">
        <v>765.1</v>
      </c>
      <c r="K19" s="289">
        <v>773.44999999999993</v>
      </c>
      <c r="L19" s="289">
        <v>785.80000000000007</v>
      </c>
      <c r="M19" s="276">
        <v>761.1</v>
      </c>
      <c r="N19" s="276">
        <v>740.4</v>
      </c>
      <c r="O19" s="291">
        <v>10318000</v>
      </c>
      <c r="P19" s="292">
        <v>-1.6209000762776506E-2</v>
      </c>
    </row>
    <row r="20" spans="1:16" ht="14.4">
      <c r="A20" s="254">
        <v>10</v>
      </c>
      <c r="B20" s="343" t="s">
        <v>37</v>
      </c>
      <c r="C20" s="439" t="s">
        <v>45</v>
      </c>
      <c r="D20" s="440">
        <v>44371</v>
      </c>
      <c r="E20" s="288">
        <v>334.65</v>
      </c>
      <c r="F20" s="288">
        <v>334.66666666666663</v>
      </c>
      <c r="G20" s="289">
        <v>332.38333333333327</v>
      </c>
      <c r="H20" s="289">
        <v>330.11666666666662</v>
      </c>
      <c r="I20" s="289">
        <v>327.83333333333326</v>
      </c>
      <c r="J20" s="289">
        <v>336.93333333333328</v>
      </c>
      <c r="K20" s="289">
        <v>339.21666666666658</v>
      </c>
      <c r="L20" s="289">
        <v>341.48333333333329</v>
      </c>
      <c r="M20" s="276">
        <v>336.95</v>
      </c>
      <c r="N20" s="276">
        <v>332.4</v>
      </c>
      <c r="O20" s="291">
        <v>17490000</v>
      </c>
      <c r="P20" s="292">
        <v>-4.5357786147044374E-2</v>
      </c>
    </row>
    <row r="21" spans="1:16" ht="14.4">
      <c r="A21" s="254">
        <v>11</v>
      </c>
      <c r="B21" s="343" t="s">
        <v>51</v>
      </c>
      <c r="C21" s="439" t="s">
        <v>294</v>
      </c>
      <c r="D21" s="440">
        <v>44371</v>
      </c>
      <c r="E21" s="288">
        <v>958.5</v>
      </c>
      <c r="F21" s="288">
        <v>962.30000000000007</v>
      </c>
      <c r="G21" s="289">
        <v>952.10000000000014</v>
      </c>
      <c r="H21" s="289">
        <v>945.7</v>
      </c>
      <c r="I21" s="289">
        <v>935.50000000000011</v>
      </c>
      <c r="J21" s="289">
        <v>968.70000000000016</v>
      </c>
      <c r="K21" s="289">
        <v>978.9000000000002</v>
      </c>
      <c r="L21" s="289">
        <v>985.30000000000018</v>
      </c>
      <c r="M21" s="276">
        <v>972.5</v>
      </c>
      <c r="N21" s="276">
        <v>955.9</v>
      </c>
      <c r="O21" s="291">
        <v>1413500</v>
      </c>
      <c r="P21" s="292">
        <v>4.3866774979691305E-2</v>
      </c>
    </row>
    <row r="22" spans="1:16" ht="14.4">
      <c r="A22" s="254">
        <v>12</v>
      </c>
      <c r="B22" s="343" t="s">
        <v>39</v>
      </c>
      <c r="C22" s="439" t="s">
        <v>46</v>
      </c>
      <c r="D22" s="440">
        <v>44371</v>
      </c>
      <c r="E22" s="288">
        <v>3433.1</v>
      </c>
      <c r="F22" s="288">
        <v>3385.4166666666665</v>
      </c>
      <c r="G22" s="289">
        <v>3325.6333333333332</v>
      </c>
      <c r="H22" s="289">
        <v>3218.1666666666665</v>
      </c>
      <c r="I22" s="289">
        <v>3158.3833333333332</v>
      </c>
      <c r="J22" s="289">
        <v>3492.8833333333332</v>
      </c>
      <c r="K22" s="289">
        <v>3552.666666666667</v>
      </c>
      <c r="L22" s="289">
        <v>3660.1333333333332</v>
      </c>
      <c r="M22" s="276">
        <v>3445.2</v>
      </c>
      <c r="N22" s="276">
        <v>3277.95</v>
      </c>
      <c r="O22" s="291">
        <v>1791750</v>
      </c>
      <c r="P22" s="292">
        <v>4.6257359125315388E-3</v>
      </c>
    </row>
    <row r="23" spans="1:16" ht="14.4">
      <c r="A23" s="254">
        <v>13</v>
      </c>
      <c r="B23" s="343" t="s">
        <v>43</v>
      </c>
      <c r="C23" s="439" t="s">
        <v>47</v>
      </c>
      <c r="D23" s="440">
        <v>44371</v>
      </c>
      <c r="E23" s="288">
        <v>231.2</v>
      </c>
      <c r="F23" s="288">
        <v>231.65</v>
      </c>
      <c r="G23" s="289">
        <v>229</v>
      </c>
      <c r="H23" s="289">
        <v>226.79999999999998</v>
      </c>
      <c r="I23" s="289">
        <v>224.14999999999998</v>
      </c>
      <c r="J23" s="289">
        <v>233.85000000000002</v>
      </c>
      <c r="K23" s="289">
        <v>236.50000000000006</v>
      </c>
      <c r="L23" s="289">
        <v>238.70000000000005</v>
      </c>
      <c r="M23" s="276">
        <v>234.3</v>
      </c>
      <c r="N23" s="276">
        <v>229.45</v>
      </c>
      <c r="O23" s="291">
        <v>16327500</v>
      </c>
      <c r="P23" s="292">
        <v>-2.9713266973703759E-2</v>
      </c>
    </row>
    <row r="24" spans="1:16" ht="14.4">
      <c r="A24" s="254">
        <v>14</v>
      </c>
      <c r="B24" s="343" t="s">
        <v>43</v>
      </c>
      <c r="C24" s="439" t="s">
        <v>48</v>
      </c>
      <c r="D24" s="440">
        <v>44371</v>
      </c>
      <c r="E24" s="288">
        <v>125.05</v>
      </c>
      <c r="F24" s="288">
        <v>124.65000000000002</v>
      </c>
      <c r="G24" s="289">
        <v>122.55000000000004</v>
      </c>
      <c r="H24" s="289">
        <v>120.05000000000003</v>
      </c>
      <c r="I24" s="289">
        <v>117.95000000000005</v>
      </c>
      <c r="J24" s="289">
        <v>127.15000000000003</v>
      </c>
      <c r="K24" s="289">
        <v>129.25000000000003</v>
      </c>
      <c r="L24" s="289">
        <v>131.75000000000003</v>
      </c>
      <c r="M24" s="276">
        <v>126.75</v>
      </c>
      <c r="N24" s="276">
        <v>122.15</v>
      </c>
      <c r="O24" s="291">
        <v>35901000</v>
      </c>
      <c r="P24" s="292">
        <v>6.6876971608832809E-3</v>
      </c>
    </row>
    <row r="25" spans="1:16" ht="14.4">
      <c r="A25" s="254">
        <v>15</v>
      </c>
      <c r="B25" s="343" t="s">
        <v>49</v>
      </c>
      <c r="C25" s="439" t="s">
        <v>50</v>
      </c>
      <c r="D25" s="440">
        <v>44371</v>
      </c>
      <c r="E25" s="288">
        <v>2929.65</v>
      </c>
      <c r="F25" s="288">
        <v>2924.1833333333329</v>
      </c>
      <c r="G25" s="289">
        <v>2903.3666666666659</v>
      </c>
      <c r="H25" s="289">
        <v>2877.083333333333</v>
      </c>
      <c r="I25" s="289">
        <v>2856.266666666666</v>
      </c>
      <c r="J25" s="289">
        <v>2950.4666666666658</v>
      </c>
      <c r="K25" s="289">
        <v>2971.2833333333324</v>
      </c>
      <c r="L25" s="289">
        <v>2997.5666666666657</v>
      </c>
      <c r="M25" s="276">
        <v>2945</v>
      </c>
      <c r="N25" s="276">
        <v>2897.9</v>
      </c>
      <c r="O25" s="291">
        <v>4415400</v>
      </c>
      <c r="P25" s="292">
        <v>-1.1617755691357196E-2</v>
      </c>
    </row>
    <row r="26" spans="1:16" ht="14.4">
      <c r="A26" s="254">
        <v>16</v>
      </c>
      <c r="B26" s="343" t="s">
        <v>53</v>
      </c>
      <c r="C26" s="439" t="s">
        <v>222</v>
      </c>
      <c r="D26" s="440">
        <v>44371</v>
      </c>
      <c r="E26" s="288">
        <v>1011.95</v>
      </c>
      <c r="F26" s="288">
        <v>1014.3833333333333</v>
      </c>
      <c r="G26" s="289">
        <v>1000.8166666666666</v>
      </c>
      <c r="H26" s="289">
        <v>989.68333333333328</v>
      </c>
      <c r="I26" s="289">
        <v>976.11666666666656</v>
      </c>
      <c r="J26" s="289">
        <v>1025.5166666666667</v>
      </c>
      <c r="K26" s="289">
        <v>1039.0833333333335</v>
      </c>
      <c r="L26" s="289">
        <v>1050.2166666666667</v>
      </c>
      <c r="M26" s="276">
        <v>1027.95</v>
      </c>
      <c r="N26" s="276">
        <v>1003.25</v>
      </c>
      <c r="O26" s="291">
        <v>2490000</v>
      </c>
      <c r="P26" s="292">
        <v>1.6119159355233625E-2</v>
      </c>
    </row>
    <row r="27" spans="1:16" ht="14.4">
      <c r="A27" s="254">
        <v>17</v>
      </c>
      <c r="B27" s="343" t="s">
        <v>51</v>
      </c>
      <c r="C27" s="439" t="s">
        <v>52</v>
      </c>
      <c r="D27" s="440">
        <v>44371</v>
      </c>
      <c r="E27" s="288">
        <v>972.9</v>
      </c>
      <c r="F27" s="288">
        <v>971.98333333333323</v>
      </c>
      <c r="G27" s="289">
        <v>967.11666666666645</v>
      </c>
      <c r="H27" s="289">
        <v>961.33333333333326</v>
      </c>
      <c r="I27" s="289">
        <v>956.46666666666647</v>
      </c>
      <c r="J27" s="289">
        <v>977.76666666666642</v>
      </c>
      <c r="K27" s="289">
        <v>982.63333333333321</v>
      </c>
      <c r="L27" s="289">
        <v>988.4166666666664</v>
      </c>
      <c r="M27" s="276">
        <v>976.85</v>
      </c>
      <c r="N27" s="276">
        <v>966.2</v>
      </c>
      <c r="O27" s="291">
        <v>10138050</v>
      </c>
      <c r="P27" s="292">
        <v>1.6025014657025601E-2</v>
      </c>
    </row>
    <row r="28" spans="1:16" ht="14.4">
      <c r="A28" s="254">
        <v>18</v>
      </c>
      <c r="B28" s="343" t="s">
        <v>53</v>
      </c>
      <c r="C28" s="439" t="s">
        <v>54</v>
      </c>
      <c r="D28" s="440">
        <v>44371</v>
      </c>
      <c r="E28" s="288">
        <v>752.9</v>
      </c>
      <c r="F28" s="288">
        <v>750.13333333333333</v>
      </c>
      <c r="G28" s="289">
        <v>744.26666666666665</v>
      </c>
      <c r="H28" s="289">
        <v>735.63333333333333</v>
      </c>
      <c r="I28" s="289">
        <v>729.76666666666665</v>
      </c>
      <c r="J28" s="289">
        <v>758.76666666666665</v>
      </c>
      <c r="K28" s="289">
        <v>764.63333333333321</v>
      </c>
      <c r="L28" s="289">
        <v>773.26666666666665</v>
      </c>
      <c r="M28" s="276">
        <v>756</v>
      </c>
      <c r="N28" s="276">
        <v>741.5</v>
      </c>
      <c r="O28" s="291">
        <v>36486000</v>
      </c>
      <c r="P28" s="292">
        <v>-2.6011468110324502E-2</v>
      </c>
    </row>
    <row r="29" spans="1:16" ht="14.4">
      <c r="A29" s="254">
        <v>19</v>
      </c>
      <c r="B29" s="343" t="s">
        <v>43</v>
      </c>
      <c r="C29" s="439" t="s">
        <v>55</v>
      </c>
      <c r="D29" s="440">
        <v>44371</v>
      </c>
      <c r="E29" s="288">
        <v>4293.95</v>
      </c>
      <c r="F29" s="288">
        <v>4292.166666666667</v>
      </c>
      <c r="G29" s="289">
        <v>4262.8333333333339</v>
      </c>
      <c r="H29" s="289">
        <v>4231.7166666666672</v>
      </c>
      <c r="I29" s="289">
        <v>4202.3833333333341</v>
      </c>
      <c r="J29" s="289">
        <v>4323.2833333333338</v>
      </c>
      <c r="K29" s="289">
        <v>4352.6166666666677</v>
      </c>
      <c r="L29" s="289">
        <v>4383.7333333333336</v>
      </c>
      <c r="M29" s="276">
        <v>4321.5</v>
      </c>
      <c r="N29" s="276">
        <v>4261.05</v>
      </c>
      <c r="O29" s="291">
        <v>1676500</v>
      </c>
      <c r="P29" s="292">
        <v>-4.6766169154228855E-2</v>
      </c>
    </row>
    <row r="30" spans="1:16" ht="14.4">
      <c r="A30" s="254">
        <v>20</v>
      </c>
      <c r="B30" s="343" t="s">
        <v>56</v>
      </c>
      <c r="C30" s="439" t="s">
        <v>57</v>
      </c>
      <c r="D30" s="440">
        <v>44371</v>
      </c>
      <c r="E30" s="288">
        <v>11865.55</v>
      </c>
      <c r="F30" s="288">
        <v>11887.333333333334</v>
      </c>
      <c r="G30" s="289">
        <v>11800.716666666667</v>
      </c>
      <c r="H30" s="289">
        <v>11735.883333333333</v>
      </c>
      <c r="I30" s="289">
        <v>11649.266666666666</v>
      </c>
      <c r="J30" s="289">
        <v>11952.166666666668</v>
      </c>
      <c r="K30" s="289">
        <v>12038.783333333333</v>
      </c>
      <c r="L30" s="289">
        <v>12103.616666666669</v>
      </c>
      <c r="M30" s="276">
        <v>11973.95</v>
      </c>
      <c r="N30" s="276">
        <v>11822.5</v>
      </c>
      <c r="O30" s="291">
        <v>726775</v>
      </c>
      <c r="P30" s="292">
        <v>-7.5619564843776852E-4</v>
      </c>
    </row>
    <row r="31" spans="1:16" ht="14.4">
      <c r="A31" s="254">
        <v>21</v>
      </c>
      <c r="B31" s="343" t="s">
        <v>56</v>
      </c>
      <c r="C31" s="439" t="s">
        <v>58</v>
      </c>
      <c r="D31" s="440">
        <v>44371</v>
      </c>
      <c r="E31" s="288">
        <v>5920.2</v>
      </c>
      <c r="F31" s="288">
        <v>5890.9000000000005</v>
      </c>
      <c r="G31" s="289">
        <v>5831.8000000000011</v>
      </c>
      <c r="H31" s="289">
        <v>5743.4000000000005</v>
      </c>
      <c r="I31" s="289">
        <v>5684.3000000000011</v>
      </c>
      <c r="J31" s="289">
        <v>5979.3000000000011</v>
      </c>
      <c r="K31" s="289">
        <v>6038.4000000000015</v>
      </c>
      <c r="L31" s="289">
        <v>6126.8000000000011</v>
      </c>
      <c r="M31" s="276">
        <v>5950</v>
      </c>
      <c r="N31" s="276">
        <v>5802.5</v>
      </c>
      <c r="O31" s="291">
        <v>3921625</v>
      </c>
      <c r="P31" s="292">
        <v>-3.5122251268645238E-2</v>
      </c>
    </row>
    <row r="32" spans="1:16" ht="14.4">
      <c r="A32" s="254">
        <v>22</v>
      </c>
      <c r="B32" s="343" t="s">
        <v>43</v>
      </c>
      <c r="C32" s="439" t="s">
        <v>59</v>
      </c>
      <c r="D32" s="440">
        <v>44371</v>
      </c>
      <c r="E32" s="288">
        <v>2227.9499999999998</v>
      </c>
      <c r="F32" s="288">
        <v>2233.1666666666665</v>
      </c>
      <c r="G32" s="289">
        <v>2208.333333333333</v>
      </c>
      <c r="H32" s="289">
        <v>2188.7166666666667</v>
      </c>
      <c r="I32" s="289">
        <v>2163.8833333333332</v>
      </c>
      <c r="J32" s="289">
        <v>2252.7833333333328</v>
      </c>
      <c r="K32" s="289">
        <v>2277.6166666666659</v>
      </c>
      <c r="L32" s="289">
        <v>2297.2333333333327</v>
      </c>
      <c r="M32" s="276">
        <v>2258</v>
      </c>
      <c r="N32" s="276">
        <v>2213.5500000000002</v>
      </c>
      <c r="O32" s="291">
        <v>1223600</v>
      </c>
      <c r="P32" s="292">
        <v>-2.1746082507195393E-2</v>
      </c>
    </row>
    <row r="33" spans="1:16" ht="14.4">
      <c r="A33" s="254">
        <v>23</v>
      </c>
      <c r="B33" s="343" t="s">
        <v>53</v>
      </c>
      <c r="C33" s="439" t="s">
        <v>229</v>
      </c>
      <c r="D33" s="440">
        <v>44371</v>
      </c>
      <c r="E33" s="288">
        <v>319.3</v>
      </c>
      <c r="F33" s="288">
        <v>317.83333333333331</v>
      </c>
      <c r="G33" s="289">
        <v>315.16666666666663</v>
      </c>
      <c r="H33" s="289">
        <v>311.0333333333333</v>
      </c>
      <c r="I33" s="289">
        <v>308.36666666666662</v>
      </c>
      <c r="J33" s="289">
        <v>321.96666666666664</v>
      </c>
      <c r="K33" s="289">
        <v>324.63333333333327</v>
      </c>
      <c r="L33" s="289">
        <v>328.76666666666665</v>
      </c>
      <c r="M33" s="276">
        <v>320.5</v>
      </c>
      <c r="N33" s="276">
        <v>313.7</v>
      </c>
      <c r="O33" s="291">
        <v>16954200</v>
      </c>
      <c r="P33" s="292">
        <v>-8.8101461903378836E-2</v>
      </c>
    </row>
    <row r="34" spans="1:16" ht="14.4">
      <c r="A34" s="254">
        <v>24</v>
      </c>
      <c r="B34" s="343" t="s">
        <v>53</v>
      </c>
      <c r="C34" s="439" t="s">
        <v>60</v>
      </c>
      <c r="D34" s="440">
        <v>44371</v>
      </c>
      <c r="E34" s="288">
        <v>82.05</v>
      </c>
      <c r="F34" s="288">
        <v>82.25</v>
      </c>
      <c r="G34" s="289">
        <v>81.55</v>
      </c>
      <c r="H34" s="289">
        <v>81.05</v>
      </c>
      <c r="I34" s="289">
        <v>80.349999999999994</v>
      </c>
      <c r="J34" s="289">
        <v>82.75</v>
      </c>
      <c r="K34" s="289">
        <v>83.449999999999989</v>
      </c>
      <c r="L34" s="289">
        <v>83.95</v>
      </c>
      <c r="M34" s="276">
        <v>82.95</v>
      </c>
      <c r="N34" s="276">
        <v>81.75</v>
      </c>
      <c r="O34" s="291">
        <v>197460900</v>
      </c>
      <c r="P34" s="292">
        <v>-4.0534394542353608E-2</v>
      </c>
    </row>
    <row r="35" spans="1:16" ht="14.4">
      <c r="A35" s="254">
        <v>25</v>
      </c>
      <c r="B35" s="343" t="s">
        <v>49</v>
      </c>
      <c r="C35" s="439" t="s">
        <v>62</v>
      </c>
      <c r="D35" s="440">
        <v>44371</v>
      </c>
      <c r="E35" s="288">
        <v>1559</v>
      </c>
      <c r="F35" s="288">
        <v>1562.55</v>
      </c>
      <c r="G35" s="289">
        <v>1551</v>
      </c>
      <c r="H35" s="289">
        <v>1543</v>
      </c>
      <c r="I35" s="289">
        <v>1531.45</v>
      </c>
      <c r="J35" s="289">
        <v>1570.55</v>
      </c>
      <c r="K35" s="289">
        <v>1582.0999999999997</v>
      </c>
      <c r="L35" s="289">
        <v>1590.1</v>
      </c>
      <c r="M35" s="276">
        <v>1574.1</v>
      </c>
      <c r="N35" s="276">
        <v>1554.55</v>
      </c>
      <c r="O35" s="291">
        <v>896500</v>
      </c>
      <c r="P35" s="292">
        <v>3.7555697008274984E-2</v>
      </c>
    </row>
    <row r="36" spans="1:16" ht="14.4">
      <c r="A36" s="254">
        <v>26</v>
      </c>
      <c r="B36" s="343" t="s">
        <v>63</v>
      </c>
      <c r="C36" s="439" t="s">
        <v>64</v>
      </c>
      <c r="D36" s="440">
        <v>44371</v>
      </c>
      <c r="E36" s="288">
        <v>152</v>
      </c>
      <c r="F36" s="288">
        <v>151.48333333333335</v>
      </c>
      <c r="G36" s="289">
        <v>150.16666666666669</v>
      </c>
      <c r="H36" s="289">
        <v>148.33333333333334</v>
      </c>
      <c r="I36" s="289">
        <v>147.01666666666668</v>
      </c>
      <c r="J36" s="289">
        <v>153.31666666666669</v>
      </c>
      <c r="K36" s="289">
        <v>154.63333333333335</v>
      </c>
      <c r="L36" s="289">
        <v>156.4666666666667</v>
      </c>
      <c r="M36" s="276">
        <v>152.80000000000001</v>
      </c>
      <c r="N36" s="276">
        <v>149.65</v>
      </c>
      <c r="O36" s="291">
        <v>38243200</v>
      </c>
      <c r="P36" s="292">
        <v>-2.8290045379936277E-2</v>
      </c>
    </row>
    <row r="37" spans="1:16" ht="14.4">
      <c r="A37" s="254">
        <v>27</v>
      </c>
      <c r="B37" s="343" t="s">
        <v>49</v>
      </c>
      <c r="C37" s="439" t="s">
        <v>65</v>
      </c>
      <c r="D37" s="440">
        <v>44371</v>
      </c>
      <c r="E37" s="288">
        <v>803.65</v>
      </c>
      <c r="F37" s="288">
        <v>797.2833333333333</v>
      </c>
      <c r="G37" s="289">
        <v>789.66666666666663</v>
      </c>
      <c r="H37" s="289">
        <v>775.68333333333328</v>
      </c>
      <c r="I37" s="289">
        <v>768.06666666666661</v>
      </c>
      <c r="J37" s="289">
        <v>811.26666666666665</v>
      </c>
      <c r="K37" s="289">
        <v>818.88333333333344</v>
      </c>
      <c r="L37" s="289">
        <v>832.86666666666667</v>
      </c>
      <c r="M37" s="276">
        <v>804.9</v>
      </c>
      <c r="N37" s="276">
        <v>783.3</v>
      </c>
      <c r="O37" s="291">
        <v>3543100</v>
      </c>
      <c r="P37" s="292">
        <v>-5.0692602416740347E-2</v>
      </c>
    </row>
    <row r="38" spans="1:16" ht="14.4">
      <c r="A38" s="254">
        <v>28</v>
      </c>
      <c r="B38" s="343" t="s">
        <v>43</v>
      </c>
      <c r="C38" s="439" t="s">
        <v>66</v>
      </c>
      <c r="D38" s="440">
        <v>44371</v>
      </c>
      <c r="E38" s="288">
        <v>699.4</v>
      </c>
      <c r="F38" s="288">
        <v>697.15</v>
      </c>
      <c r="G38" s="289">
        <v>687.65</v>
      </c>
      <c r="H38" s="289">
        <v>675.9</v>
      </c>
      <c r="I38" s="289">
        <v>666.4</v>
      </c>
      <c r="J38" s="289">
        <v>708.9</v>
      </c>
      <c r="K38" s="289">
        <v>718.4</v>
      </c>
      <c r="L38" s="289">
        <v>730.15</v>
      </c>
      <c r="M38" s="276">
        <v>706.65</v>
      </c>
      <c r="N38" s="276">
        <v>685.4</v>
      </c>
      <c r="O38" s="291">
        <v>8269500</v>
      </c>
      <c r="P38" s="292">
        <v>5.1697825257535295E-2</v>
      </c>
    </row>
    <row r="39" spans="1:16" ht="14.4">
      <c r="A39" s="254">
        <v>29</v>
      </c>
      <c r="B39" s="343" t="s">
        <v>67</v>
      </c>
      <c r="C39" s="439" t="s">
        <v>68</v>
      </c>
      <c r="D39" s="440">
        <v>44371</v>
      </c>
      <c r="E39" s="288">
        <v>534.65</v>
      </c>
      <c r="F39" s="288">
        <v>533.63333333333333</v>
      </c>
      <c r="G39" s="289">
        <v>531.4666666666667</v>
      </c>
      <c r="H39" s="289">
        <v>528.28333333333342</v>
      </c>
      <c r="I39" s="289">
        <v>526.11666666666679</v>
      </c>
      <c r="J39" s="289">
        <v>536.81666666666661</v>
      </c>
      <c r="K39" s="289">
        <v>538.98333333333335</v>
      </c>
      <c r="L39" s="289">
        <v>542.16666666666652</v>
      </c>
      <c r="M39" s="276">
        <v>535.79999999999995</v>
      </c>
      <c r="N39" s="276">
        <v>530.45000000000005</v>
      </c>
      <c r="O39" s="291">
        <v>116936925</v>
      </c>
      <c r="P39" s="292">
        <v>6.5323030351310445E-3</v>
      </c>
    </row>
    <row r="40" spans="1:16" ht="14.4">
      <c r="A40" s="254">
        <v>30</v>
      </c>
      <c r="B40" s="343" t="s">
        <v>63</v>
      </c>
      <c r="C40" s="439" t="s">
        <v>69</v>
      </c>
      <c r="D40" s="440">
        <v>44371</v>
      </c>
      <c r="E40" s="288">
        <v>72.75</v>
      </c>
      <c r="F40" s="288">
        <v>73.033333333333346</v>
      </c>
      <c r="G40" s="289">
        <v>72.166666666666686</v>
      </c>
      <c r="H40" s="289">
        <v>71.583333333333343</v>
      </c>
      <c r="I40" s="289">
        <v>70.716666666666683</v>
      </c>
      <c r="J40" s="289">
        <v>73.616666666666688</v>
      </c>
      <c r="K40" s="289">
        <v>74.483333333333334</v>
      </c>
      <c r="L40" s="289">
        <v>75.066666666666691</v>
      </c>
      <c r="M40" s="276">
        <v>73.900000000000006</v>
      </c>
      <c r="N40" s="276">
        <v>72.45</v>
      </c>
      <c r="O40" s="291">
        <v>93334500</v>
      </c>
      <c r="P40" s="292">
        <v>1.414717626925271E-2</v>
      </c>
    </row>
    <row r="41" spans="1:16" ht="14.4">
      <c r="A41" s="254">
        <v>31</v>
      </c>
      <c r="B41" s="343" t="s">
        <v>51</v>
      </c>
      <c r="C41" s="439" t="s">
        <v>70</v>
      </c>
      <c r="D41" s="440">
        <v>44371</v>
      </c>
      <c r="E41" s="288">
        <v>386.25</v>
      </c>
      <c r="F41" s="288">
        <v>386.38333333333338</v>
      </c>
      <c r="G41" s="289">
        <v>383.96666666666675</v>
      </c>
      <c r="H41" s="289">
        <v>381.68333333333339</v>
      </c>
      <c r="I41" s="289">
        <v>379.26666666666677</v>
      </c>
      <c r="J41" s="289">
        <v>388.66666666666674</v>
      </c>
      <c r="K41" s="289">
        <v>391.08333333333337</v>
      </c>
      <c r="L41" s="289">
        <v>393.36666666666673</v>
      </c>
      <c r="M41" s="276">
        <v>388.8</v>
      </c>
      <c r="N41" s="276">
        <v>384.1</v>
      </c>
      <c r="O41" s="291">
        <v>18457500</v>
      </c>
      <c r="P41" s="292">
        <v>4.6830159144273416E-2</v>
      </c>
    </row>
    <row r="42" spans="1:16" ht="14.4">
      <c r="A42" s="254">
        <v>32</v>
      </c>
      <c r="B42" s="343" t="s">
        <v>43</v>
      </c>
      <c r="C42" s="439" t="s">
        <v>71</v>
      </c>
      <c r="D42" s="440">
        <v>44371</v>
      </c>
      <c r="E42" s="288">
        <v>15600.25</v>
      </c>
      <c r="F42" s="288">
        <v>15577.533333333333</v>
      </c>
      <c r="G42" s="289">
        <v>15391.116666666665</v>
      </c>
      <c r="H42" s="289">
        <v>15181.983333333332</v>
      </c>
      <c r="I42" s="289">
        <v>14995.566666666664</v>
      </c>
      <c r="J42" s="289">
        <v>15786.666666666666</v>
      </c>
      <c r="K42" s="289">
        <v>15973.083333333334</v>
      </c>
      <c r="L42" s="289">
        <v>16182.216666666667</v>
      </c>
      <c r="M42" s="276">
        <v>15763.95</v>
      </c>
      <c r="N42" s="276">
        <v>15368.4</v>
      </c>
      <c r="O42" s="291">
        <v>115700</v>
      </c>
      <c r="P42" s="292">
        <v>3.0342436064152581E-3</v>
      </c>
    </row>
    <row r="43" spans="1:16" ht="14.4">
      <c r="A43" s="254">
        <v>33</v>
      </c>
      <c r="B43" s="343" t="s">
        <v>72</v>
      </c>
      <c r="C43" s="439" t="s">
        <v>73</v>
      </c>
      <c r="D43" s="440">
        <v>44371</v>
      </c>
      <c r="E43" s="288">
        <v>476.55</v>
      </c>
      <c r="F43" s="288">
        <v>477.66666666666669</v>
      </c>
      <c r="G43" s="289">
        <v>474.43333333333339</v>
      </c>
      <c r="H43" s="289">
        <v>472.31666666666672</v>
      </c>
      <c r="I43" s="289">
        <v>469.08333333333343</v>
      </c>
      <c r="J43" s="289">
        <v>479.78333333333336</v>
      </c>
      <c r="K43" s="289">
        <v>483.01666666666659</v>
      </c>
      <c r="L43" s="289">
        <v>485.13333333333333</v>
      </c>
      <c r="M43" s="276">
        <v>480.9</v>
      </c>
      <c r="N43" s="276">
        <v>475.55</v>
      </c>
      <c r="O43" s="291">
        <v>36822600</v>
      </c>
      <c r="P43" s="292">
        <v>-1.4072967371921539E-2</v>
      </c>
    </row>
    <row r="44" spans="1:16" ht="14.4">
      <c r="A44" s="254">
        <v>34</v>
      </c>
      <c r="B44" s="343" t="s">
        <v>49</v>
      </c>
      <c r="C44" s="439" t="s">
        <v>74</v>
      </c>
      <c r="D44" s="440">
        <v>44371</v>
      </c>
      <c r="E44" s="288">
        <v>3500</v>
      </c>
      <c r="F44" s="288">
        <v>3497.1166666666663</v>
      </c>
      <c r="G44" s="289">
        <v>3484.3333333333326</v>
      </c>
      <c r="H44" s="289">
        <v>3468.6666666666661</v>
      </c>
      <c r="I44" s="289">
        <v>3455.8833333333323</v>
      </c>
      <c r="J44" s="289">
        <v>3512.7833333333328</v>
      </c>
      <c r="K44" s="289">
        <v>3525.5666666666666</v>
      </c>
      <c r="L44" s="289">
        <v>3541.2333333333331</v>
      </c>
      <c r="M44" s="276">
        <v>3509.9</v>
      </c>
      <c r="N44" s="276">
        <v>3481.45</v>
      </c>
      <c r="O44" s="291">
        <v>1793000</v>
      </c>
      <c r="P44" s="292">
        <v>-8.9542339155427812E-3</v>
      </c>
    </row>
    <row r="45" spans="1:16" ht="14.4">
      <c r="A45" s="254">
        <v>35</v>
      </c>
      <c r="B45" s="343" t="s">
        <v>51</v>
      </c>
      <c r="C45" s="439" t="s">
        <v>75</v>
      </c>
      <c r="D45" s="440">
        <v>44371</v>
      </c>
      <c r="E45" s="288">
        <v>637.79999999999995</v>
      </c>
      <c r="F45" s="288">
        <v>637.83333333333337</v>
      </c>
      <c r="G45" s="289">
        <v>630.9666666666667</v>
      </c>
      <c r="H45" s="289">
        <v>624.13333333333333</v>
      </c>
      <c r="I45" s="289">
        <v>617.26666666666665</v>
      </c>
      <c r="J45" s="289">
        <v>644.66666666666674</v>
      </c>
      <c r="K45" s="289">
        <v>651.5333333333333</v>
      </c>
      <c r="L45" s="289">
        <v>658.36666666666679</v>
      </c>
      <c r="M45" s="276">
        <v>644.70000000000005</v>
      </c>
      <c r="N45" s="276">
        <v>631</v>
      </c>
      <c r="O45" s="291">
        <v>22684200</v>
      </c>
      <c r="P45" s="292">
        <v>3.2107413893753649E-3</v>
      </c>
    </row>
    <row r="46" spans="1:16" ht="14.4">
      <c r="A46" s="254">
        <v>36</v>
      </c>
      <c r="B46" s="343" t="s">
        <v>53</v>
      </c>
      <c r="C46" s="439" t="s">
        <v>76</v>
      </c>
      <c r="D46" s="440">
        <v>44371</v>
      </c>
      <c r="E46" s="288">
        <v>164</v>
      </c>
      <c r="F46" s="288">
        <v>164.70000000000002</v>
      </c>
      <c r="G46" s="289">
        <v>162.70000000000005</v>
      </c>
      <c r="H46" s="289">
        <v>161.40000000000003</v>
      </c>
      <c r="I46" s="289">
        <v>159.40000000000006</v>
      </c>
      <c r="J46" s="289">
        <v>166.00000000000003</v>
      </c>
      <c r="K46" s="289">
        <v>167.99999999999997</v>
      </c>
      <c r="L46" s="289">
        <v>169.3</v>
      </c>
      <c r="M46" s="276">
        <v>166.7</v>
      </c>
      <c r="N46" s="276">
        <v>163.4</v>
      </c>
      <c r="O46" s="291">
        <v>57850200</v>
      </c>
      <c r="P46" s="292">
        <v>1.3145451106487611E-2</v>
      </c>
    </row>
    <row r="47" spans="1:16" ht="14.4">
      <c r="A47" s="254">
        <v>37</v>
      </c>
      <c r="B47" s="343" t="s">
        <v>56</v>
      </c>
      <c r="C47" s="439" t="s">
        <v>81</v>
      </c>
      <c r="D47" s="440">
        <v>44371</v>
      </c>
      <c r="E47" s="288">
        <v>572.04999999999995</v>
      </c>
      <c r="F47" s="288">
        <v>569.81666666666661</v>
      </c>
      <c r="G47" s="289">
        <v>562.23333333333323</v>
      </c>
      <c r="H47" s="289">
        <v>552.41666666666663</v>
      </c>
      <c r="I47" s="289">
        <v>544.83333333333326</v>
      </c>
      <c r="J47" s="289">
        <v>579.63333333333321</v>
      </c>
      <c r="K47" s="289">
        <v>587.2166666666667</v>
      </c>
      <c r="L47" s="289">
        <v>597.03333333333319</v>
      </c>
      <c r="M47" s="276">
        <v>577.4</v>
      </c>
      <c r="N47" s="276">
        <v>560</v>
      </c>
      <c r="O47" s="291">
        <v>8982500</v>
      </c>
      <c r="P47" s="292">
        <v>-3.6987402841061376E-2</v>
      </c>
    </row>
    <row r="48" spans="1:16" ht="14.4">
      <c r="A48" s="254">
        <v>38</v>
      </c>
      <c r="B48" s="363" t="s">
        <v>51</v>
      </c>
      <c r="C48" s="439" t="s">
        <v>82</v>
      </c>
      <c r="D48" s="440">
        <v>44371</v>
      </c>
      <c r="E48" s="288">
        <v>953.5</v>
      </c>
      <c r="F48" s="288">
        <v>956.41666666666663</v>
      </c>
      <c r="G48" s="289">
        <v>948.08333333333326</v>
      </c>
      <c r="H48" s="289">
        <v>942.66666666666663</v>
      </c>
      <c r="I48" s="289">
        <v>934.33333333333326</v>
      </c>
      <c r="J48" s="289">
        <v>961.83333333333326</v>
      </c>
      <c r="K48" s="289">
        <v>970.16666666666652</v>
      </c>
      <c r="L48" s="289">
        <v>975.58333333333326</v>
      </c>
      <c r="M48" s="276">
        <v>964.75</v>
      </c>
      <c r="N48" s="276">
        <v>951</v>
      </c>
      <c r="O48" s="291">
        <v>10214100</v>
      </c>
      <c r="P48" s="292">
        <v>-1.4796238244514107E-2</v>
      </c>
    </row>
    <row r="49" spans="1:16" ht="14.4">
      <c r="A49" s="254">
        <v>39</v>
      </c>
      <c r="B49" s="343" t="s">
        <v>39</v>
      </c>
      <c r="C49" s="439" t="s">
        <v>83</v>
      </c>
      <c r="D49" s="440">
        <v>44371</v>
      </c>
      <c r="E49" s="288">
        <v>149.75</v>
      </c>
      <c r="F49" s="288">
        <v>150.1</v>
      </c>
      <c r="G49" s="289">
        <v>149</v>
      </c>
      <c r="H49" s="289">
        <v>148.25</v>
      </c>
      <c r="I49" s="289">
        <v>147.15</v>
      </c>
      <c r="J49" s="289">
        <v>150.85</v>
      </c>
      <c r="K49" s="289">
        <v>151.94999999999996</v>
      </c>
      <c r="L49" s="289">
        <v>152.69999999999999</v>
      </c>
      <c r="M49" s="276">
        <v>151.19999999999999</v>
      </c>
      <c r="N49" s="276">
        <v>149.35</v>
      </c>
      <c r="O49" s="291">
        <v>49375200</v>
      </c>
      <c r="P49" s="292">
        <v>2.1905424200278165E-2</v>
      </c>
    </row>
    <row r="50" spans="1:16" ht="14.4">
      <c r="A50" s="254">
        <v>40</v>
      </c>
      <c r="B50" s="343" t="s">
        <v>106</v>
      </c>
      <c r="C50" s="439" t="s">
        <v>821</v>
      </c>
      <c r="D50" s="440">
        <v>44371</v>
      </c>
      <c r="E50" s="288">
        <v>3652</v>
      </c>
      <c r="F50" s="288">
        <v>3630.9666666666667</v>
      </c>
      <c r="G50" s="289">
        <v>3596.9833333333336</v>
      </c>
      <c r="H50" s="289">
        <v>3541.9666666666667</v>
      </c>
      <c r="I50" s="289">
        <v>3507.9833333333336</v>
      </c>
      <c r="J50" s="289">
        <v>3685.9833333333336</v>
      </c>
      <c r="K50" s="289">
        <v>3719.9666666666662</v>
      </c>
      <c r="L50" s="289">
        <v>3774.9833333333336</v>
      </c>
      <c r="M50" s="276">
        <v>3664.95</v>
      </c>
      <c r="N50" s="276">
        <v>3575.95</v>
      </c>
      <c r="O50" s="291">
        <v>986875</v>
      </c>
      <c r="P50" s="292">
        <v>-5.9514449765325328E-2</v>
      </c>
    </row>
    <row r="51" spans="1:16" ht="14.4">
      <c r="A51" s="254">
        <v>41</v>
      </c>
      <c r="B51" s="343" t="s">
        <v>49</v>
      </c>
      <c r="C51" s="439" t="s">
        <v>84</v>
      </c>
      <c r="D51" s="440">
        <v>44371</v>
      </c>
      <c r="E51" s="288">
        <v>1720.4</v>
      </c>
      <c r="F51" s="288">
        <v>1724.2166666666665</v>
      </c>
      <c r="G51" s="289">
        <v>1710.583333333333</v>
      </c>
      <c r="H51" s="289">
        <v>1700.7666666666667</v>
      </c>
      <c r="I51" s="289">
        <v>1687.1333333333332</v>
      </c>
      <c r="J51" s="289">
        <v>1734.0333333333328</v>
      </c>
      <c r="K51" s="289">
        <v>1747.6666666666665</v>
      </c>
      <c r="L51" s="289">
        <v>1757.4833333333327</v>
      </c>
      <c r="M51" s="276">
        <v>1737.85</v>
      </c>
      <c r="N51" s="276">
        <v>1714.4</v>
      </c>
      <c r="O51" s="291">
        <v>2611000</v>
      </c>
      <c r="P51" s="292">
        <v>-7.7148177706836928E-3</v>
      </c>
    </row>
    <row r="52" spans="1:16" ht="14.4">
      <c r="A52" s="254">
        <v>42</v>
      </c>
      <c r="B52" s="343" t="s">
        <v>39</v>
      </c>
      <c r="C52" s="439" t="s">
        <v>85</v>
      </c>
      <c r="D52" s="440">
        <v>44371</v>
      </c>
      <c r="E52" s="288">
        <v>709.9</v>
      </c>
      <c r="F52" s="288">
        <v>706.41666666666663</v>
      </c>
      <c r="G52" s="289">
        <v>699.33333333333326</v>
      </c>
      <c r="H52" s="289">
        <v>688.76666666666665</v>
      </c>
      <c r="I52" s="289">
        <v>681.68333333333328</v>
      </c>
      <c r="J52" s="289">
        <v>716.98333333333323</v>
      </c>
      <c r="K52" s="289">
        <v>724.06666666666649</v>
      </c>
      <c r="L52" s="289">
        <v>734.63333333333321</v>
      </c>
      <c r="M52" s="276">
        <v>713.5</v>
      </c>
      <c r="N52" s="276">
        <v>695.85</v>
      </c>
      <c r="O52" s="291">
        <v>7625877</v>
      </c>
      <c r="P52" s="292">
        <v>-3.2136480856972821E-2</v>
      </c>
    </row>
    <row r="53" spans="1:16" ht="14.4">
      <c r="A53" s="254">
        <v>43</v>
      </c>
      <c r="B53" s="343" t="s">
        <v>53</v>
      </c>
      <c r="C53" s="439" t="s">
        <v>231</v>
      </c>
      <c r="D53" s="440">
        <v>44371</v>
      </c>
      <c r="E53" s="288">
        <v>167.95</v>
      </c>
      <c r="F53" s="288">
        <v>168.65</v>
      </c>
      <c r="G53" s="289">
        <v>166.8</v>
      </c>
      <c r="H53" s="289">
        <v>165.65</v>
      </c>
      <c r="I53" s="289">
        <v>163.80000000000001</v>
      </c>
      <c r="J53" s="289">
        <v>169.8</v>
      </c>
      <c r="K53" s="289">
        <v>171.64999999999998</v>
      </c>
      <c r="L53" s="289">
        <v>172.8</v>
      </c>
      <c r="M53" s="276">
        <v>170.5</v>
      </c>
      <c r="N53" s="276">
        <v>167.5</v>
      </c>
      <c r="O53" s="291">
        <v>6739400</v>
      </c>
      <c r="P53" s="292">
        <v>7.6237623762376236E-2</v>
      </c>
    </row>
    <row r="54" spans="1:16" ht="14.4">
      <c r="A54" s="254">
        <v>44</v>
      </c>
      <c r="B54" s="343" t="s">
        <v>63</v>
      </c>
      <c r="C54" s="439" t="s">
        <v>86</v>
      </c>
      <c r="D54" s="440">
        <v>44371</v>
      </c>
      <c r="E54" s="288">
        <v>813.05</v>
      </c>
      <c r="F54" s="288">
        <v>809.38333333333333</v>
      </c>
      <c r="G54" s="289">
        <v>799.76666666666665</v>
      </c>
      <c r="H54" s="289">
        <v>786.48333333333335</v>
      </c>
      <c r="I54" s="289">
        <v>776.86666666666667</v>
      </c>
      <c r="J54" s="289">
        <v>822.66666666666663</v>
      </c>
      <c r="K54" s="289">
        <v>832.28333333333319</v>
      </c>
      <c r="L54" s="289">
        <v>845.56666666666661</v>
      </c>
      <c r="M54" s="276">
        <v>819</v>
      </c>
      <c r="N54" s="276">
        <v>796.1</v>
      </c>
      <c r="O54" s="291">
        <v>2981400</v>
      </c>
      <c r="P54" s="292">
        <v>2.2427983539094649E-2</v>
      </c>
    </row>
    <row r="55" spans="1:16" ht="14.4">
      <c r="A55" s="254">
        <v>45</v>
      </c>
      <c r="B55" s="343" t="s">
        <v>49</v>
      </c>
      <c r="C55" s="439" t="s">
        <v>87</v>
      </c>
      <c r="D55" s="440">
        <v>44371</v>
      </c>
      <c r="E55" s="288">
        <v>542.15</v>
      </c>
      <c r="F55" s="288">
        <v>540.48333333333335</v>
      </c>
      <c r="G55" s="289">
        <v>537.9666666666667</v>
      </c>
      <c r="H55" s="289">
        <v>533.7833333333333</v>
      </c>
      <c r="I55" s="289">
        <v>531.26666666666665</v>
      </c>
      <c r="J55" s="289">
        <v>544.66666666666674</v>
      </c>
      <c r="K55" s="289">
        <v>547.18333333333339</v>
      </c>
      <c r="L55" s="289">
        <v>551.36666666666679</v>
      </c>
      <c r="M55" s="276">
        <v>543</v>
      </c>
      <c r="N55" s="276">
        <v>536.29999999999995</v>
      </c>
      <c r="O55" s="291">
        <v>10597500</v>
      </c>
      <c r="P55" s="292">
        <v>-3.4836065573770489E-2</v>
      </c>
    </row>
    <row r="56" spans="1:16" ht="14.4">
      <c r="A56" s="254">
        <v>46</v>
      </c>
      <c r="B56" s="343" t="s">
        <v>837</v>
      </c>
      <c r="C56" s="439" t="s">
        <v>342</v>
      </c>
      <c r="D56" s="440">
        <v>44371</v>
      </c>
      <c r="E56" s="288">
        <v>1749.8</v>
      </c>
      <c r="F56" s="288">
        <v>1760.3</v>
      </c>
      <c r="G56" s="289">
        <v>1730.05</v>
      </c>
      <c r="H56" s="289">
        <v>1710.3</v>
      </c>
      <c r="I56" s="289">
        <v>1680.05</v>
      </c>
      <c r="J56" s="289">
        <v>1780.05</v>
      </c>
      <c r="K56" s="289">
        <v>1810.3</v>
      </c>
      <c r="L56" s="289">
        <v>1830.05</v>
      </c>
      <c r="M56" s="276">
        <v>1790.55</v>
      </c>
      <c r="N56" s="276">
        <v>1740.55</v>
      </c>
      <c r="O56" s="291">
        <v>2546500</v>
      </c>
      <c r="P56" s="292">
        <v>0.17866234667900949</v>
      </c>
    </row>
    <row r="57" spans="1:16" ht="14.4">
      <c r="A57" s="254">
        <v>47</v>
      </c>
      <c r="B57" s="343" t="s">
        <v>51</v>
      </c>
      <c r="C57" s="439" t="s">
        <v>90</v>
      </c>
      <c r="D57" s="440">
        <v>44371</v>
      </c>
      <c r="E57" s="288">
        <v>4242.2</v>
      </c>
      <c r="F57" s="288">
        <v>4240.7333333333336</v>
      </c>
      <c r="G57" s="289">
        <v>4221.4666666666672</v>
      </c>
      <c r="H57" s="289">
        <v>4200.7333333333336</v>
      </c>
      <c r="I57" s="289">
        <v>4181.4666666666672</v>
      </c>
      <c r="J57" s="289">
        <v>4261.4666666666672</v>
      </c>
      <c r="K57" s="289">
        <v>4280.7333333333336</v>
      </c>
      <c r="L57" s="289">
        <v>4301.4666666666672</v>
      </c>
      <c r="M57" s="276">
        <v>4260</v>
      </c>
      <c r="N57" s="276">
        <v>4220</v>
      </c>
      <c r="O57" s="291">
        <v>2232200</v>
      </c>
      <c r="P57" s="292">
        <v>-1.717153927439239E-2</v>
      </c>
    </row>
    <row r="58" spans="1:16" ht="14.4">
      <c r="A58" s="254">
        <v>48</v>
      </c>
      <c r="B58" s="343" t="s">
        <v>91</v>
      </c>
      <c r="C58" s="439" t="s">
        <v>92</v>
      </c>
      <c r="D58" s="440">
        <v>44371</v>
      </c>
      <c r="E58" s="288">
        <v>298.35000000000002</v>
      </c>
      <c r="F58" s="288">
        <v>298.7166666666667</v>
      </c>
      <c r="G58" s="289">
        <v>292.63333333333338</v>
      </c>
      <c r="H58" s="289">
        <v>286.91666666666669</v>
      </c>
      <c r="I58" s="289">
        <v>280.83333333333337</v>
      </c>
      <c r="J58" s="289">
        <v>304.43333333333339</v>
      </c>
      <c r="K58" s="289">
        <v>310.51666666666665</v>
      </c>
      <c r="L58" s="289">
        <v>316.23333333333341</v>
      </c>
      <c r="M58" s="276">
        <v>304.8</v>
      </c>
      <c r="N58" s="276">
        <v>293</v>
      </c>
      <c r="O58" s="291">
        <v>30680100</v>
      </c>
      <c r="P58" s="292">
        <v>-7.4730436639265504E-3</v>
      </c>
    </row>
    <row r="59" spans="1:16" ht="14.4">
      <c r="A59" s="254">
        <v>49</v>
      </c>
      <c r="B59" s="343" t="s">
        <v>51</v>
      </c>
      <c r="C59" s="439" t="s">
        <v>93</v>
      </c>
      <c r="D59" s="440">
        <v>44371</v>
      </c>
      <c r="E59" s="288">
        <v>5310.55</v>
      </c>
      <c r="F59" s="288">
        <v>5326.1833333333334</v>
      </c>
      <c r="G59" s="289">
        <v>5282.3666666666668</v>
      </c>
      <c r="H59" s="289">
        <v>5254.1833333333334</v>
      </c>
      <c r="I59" s="289">
        <v>5210.3666666666668</v>
      </c>
      <c r="J59" s="289">
        <v>5354.3666666666668</v>
      </c>
      <c r="K59" s="289">
        <v>5398.1833333333343</v>
      </c>
      <c r="L59" s="289">
        <v>5426.3666666666668</v>
      </c>
      <c r="M59" s="276">
        <v>5370</v>
      </c>
      <c r="N59" s="276">
        <v>5298</v>
      </c>
      <c r="O59" s="291">
        <v>2641750</v>
      </c>
      <c r="P59" s="292">
        <v>2.0862968231389286E-3</v>
      </c>
    </row>
    <row r="60" spans="1:16" ht="14.4">
      <c r="A60" s="254">
        <v>50</v>
      </c>
      <c r="B60" s="343" t="s">
        <v>43</v>
      </c>
      <c r="C60" s="439" t="s">
        <v>94</v>
      </c>
      <c r="D60" s="440">
        <v>44371</v>
      </c>
      <c r="E60" s="288">
        <v>2773.6</v>
      </c>
      <c r="F60" s="288">
        <v>2746.8000000000006</v>
      </c>
      <c r="G60" s="289">
        <v>2714.6000000000013</v>
      </c>
      <c r="H60" s="289">
        <v>2655.6000000000008</v>
      </c>
      <c r="I60" s="289">
        <v>2623.4000000000015</v>
      </c>
      <c r="J60" s="289">
        <v>2805.8000000000011</v>
      </c>
      <c r="K60" s="289">
        <v>2838.0000000000009</v>
      </c>
      <c r="L60" s="289">
        <v>2897.0000000000009</v>
      </c>
      <c r="M60" s="276">
        <v>2779</v>
      </c>
      <c r="N60" s="276">
        <v>2687.8</v>
      </c>
      <c r="O60" s="291">
        <v>2191350</v>
      </c>
      <c r="P60" s="292">
        <v>-8.236971329003643E-3</v>
      </c>
    </row>
    <row r="61" spans="1:16" ht="14.4">
      <c r="A61" s="254">
        <v>51</v>
      </c>
      <c r="B61" s="343" t="s">
        <v>43</v>
      </c>
      <c r="C61" s="439" t="s">
        <v>96</v>
      </c>
      <c r="D61" s="440">
        <v>44371</v>
      </c>
      <c r="E61" s="288">
        <v>1222.5</v>
      </c>
      <c r="F61" s="288">
        <v>1205.8166666666666</v>
      </c>
      <c r="G61" s="289">
        <v>1185.1333333333332</v>
      </c>
      <c r="H61" s="289">
        <v>1147.7666666666667</v>
      </c>
      <c r="I61" s="289">
        <v>1127.0833333333333</v>
      </c>
      <c r="J61" s="289">
        <v>1243.1833333333332</v>
      </c>
      <c r="K61" s="289">
        <v>1263.8666666666666</v>
      </c>
      <c r="L61" s="289">
        <v>1301.2333333333331</v>
      </c>
      <c r="M61" s="276">
        <v>1226.5</v>
      </c>
      <c r="N61" s="276">
        <v>1168.45</v>
      </c>
      <c r="O61" s="291">
        <v>5400450</v>
      </c>
      <c r="P61" s="292">
        <v>8.7134632418069083E-2</v>
      </c>
    </row>
    <row r="62" spans="1:16" ht="14.4">
      <c r="A62" s="254">
        <v>52</v>
      </c>
      <c r="B62" s="343" t="s">
        <v>43</v>
      </c>
      <c r="C62" s="439" t="s">
        <v>97</v>
      </c>
      <c r="D62" s="440">
        <v>44371</v>
      </c>
      <c r="E62" s="288">
        <v>193.85</v>
      </c>
      <c r="F62" s="288">
        <v>194.25</v>
      </c>
      <c r="G62" s="289">
        <v>192.9</v>
      </c>
      <c r="H62" s="289">
        <v>191.95000000000002</v>
      </c>
      <c r="I62" s="289">
        <v>190.60000000000002</v>
      </c>
      <c r="J62" s="289">
        <v>195.2</v>
      </c>
      <c r="K62" s="289">
        <v>196.55</v>
      </c>
      <c r="L62" s="289">
        <v>197.49999999999997</v>
      </c>
      <c r="M62" s="276">
        <v>195.6</v>
      </c>
      <c r="N62" s="276">
        <v>193.3</v>
      </c>
      <c r="O62" s="291">
        <v>12981600</v>
      </c>
      <c r="P62" s="292">
        <v>3.5611717403790925E-2</v>
      </c>
    </row>
    <row r="63" spans="1:16" ht="14.4">
      <c r="A63" s="254">
        <v>53</v>
      </c>
      <c r="B63" s="343" t="s">
        <v>53</v>
      </c>
      <c r="C63" s="439" t="s">
        <v>98</v>
      </c>
      <c r="D63" s="440">
        <v>44371</v>
      </c>
      <c r="E63" s="288">
        <v>88.45</v>
      </c>
      <c r="F63" s="288">
        <v>88.766666666666666</v>
      </c>
      <c r="G63" s="289">
        <v>87.833333333333329</v>
      </c>
      <c r="H63" s="289">
        <v>87.216666666666669</v>
      </c>
      <c r="I63" s="289">
        <v>86.283333333333331</v>
      </c>
      <c r="J63" s="289">
        <v>89.383333333333326</v>
      </c>
      <c r="K63" s="289">
        <v>90.316666666666663</v>
      </c>
      <c r="L63" s="289">
        <v>90.933333333333323</v>
      </c>
      <c r="M63" s="276">
        <v>89.7</v>
      </c>
      <c r="N63" s="276">
        <v>88.15</v>
      </c>
      <c r="O63" s="291">
        <v>71990000</v>
      </c>
      <c r="P63" s="292">
        <v>1.4372269973228125E-2</v>
      </c>
    </row>
    <row r="64" spans="1:16" ht="14.4">
      <c r="A64" s="254">
        <v>54</v>
      </c>
      <c r="B64" s="363" t="s">
        <v>72</v>
      </c>
      <c r="C64" s="439" t="s">
        <v>99</v>
      </c>
      <c r="D64" s="440">
        <v>44371</v>
      </c>
      <c r="E64" s="288">
        <v>161.9</v>
      </c>
      <c r="F64" s="288">
        <v>161.58333333333334</v>
      </c>
      <c r="G64" s="289">
        <v>159.9666666666667</v>
      </c>
      <c r="H64" s="289">
        <v>158.03333333333336</v>
      </c>
      <c r="I64" s="289">
        <v>156.41666666666671</v>
      </c>
      <c r="J64" s="289">
        <v>163.51666666666668</v>
      </c>
      <c r="K64" s="289">
        <v>165.1333333333333</v>
      </c>
      <c r="L64" s="289">
        <v>167.06666666666666</v>
      </c>
      <c r="M64" s="276">
        <v>163.19999999999999</v>
      </c>
      <c r="N64" s="276">
        <v>159.65</v>
      </c>
      <c r="O64" s="291">
        <v>30975800</v>
      </c>
      <c r="P64" s="292">
        <v>4.7010309278350516E-2</v>
      </c>
    </row>
    <row r="65" spans="1:16" ht="14.4">
      <c r="A65" s="254">
        <v>55</v>
      </c>
      <c r="B65" s="343" t="s">
        <v>51</v>
      </c>
      <c r="C65" s="439" t="s">
        <v>100</v>
      </c>
      <c r="D65" s="440">
        <v>44371</v>
      </c>
      <c r="E65" s="288">
        <v>619.5</v>
      </c>
      <c r="F65" s="288">
        <v>620.63333333333333</v>
      </c>
      <c r="G65" s="289">
        <v>614.16666666666663</v>
      </c>
      <c r="H65" s="289">
        <v>608.83333333333326</v>
      </c>
      <c r="I65" s="289">
        <v>602.36666666666656</v>
      </c>
      <c r="J65" s="289">
        <v>625.9666666666667</v>
      </c>
      <c r="K65" s="289">
        <v>632.43333333333339</v>
      </c>
      <c r="L65" s="289">
        <v>637.76666666666677</v>
      </c>
      <c r="M65" s="276">
        <v>627.1</v>
      </c>
      <c r="N65" s="276">
        <v>615.29999999999995</v>
      </c>
      <c r="O65" s="291">
        <v>9086150</v>
      </c>
      <c r="P65" s="292">
        <v>-1.3977286908773243E-2</v>
      </c>
    </row>
    <row r="66" spans="1:16" ht="14.4">
      <c r="A66" s="254">
        <v>56</v>
      </c>
      <c r="B66" s="343" t="s">
        <v>101</v>
      </c>
      <c r="C66" s="439" t="s">
        <v>102</v>
      </c>
      <c r="D66" s="440">
        <v>44371</v>
      </c>
      <c r="E66" s="288">
        <v>26.3</v>
      </c>
      <c r="F66" s="288">
        <v>26.416666666666668</v>
      </c>
      <c r="G66" s="289">
        <v>26.083333333333336</v>
      </c>
      <c r="H66" s="289">
        <v>25.866666666666667</v>
      </c>
      <c r="I66" s="289">
        <v>25.533333333333335</v>
      </c>
      <c r="J66" s="289">
        <v>26.633333333333336</v>
      </c>
      <c r="K66" s="289">
        <v>26.966666666666672</v>
      </c>
      <c r="L66" s="289">
        <v>27.183333333333337</v>
      </c>
      <c r="M66" s="276">
        <v>26.75</v>
      </c>
      <c r="N66" s="276">
        <v>26.2</v>
      </c>
      <c r="O66" s="291">
        <v>86805000</v>
      </c>
      <c r="P66" s="292">
        <v>-1.9817073170731708E-2</v>
      </c>
    </row>
    <row r="67" spans="1:16" ht="14.4">
      <c r="A67" s="254">
        <v>57</v>
      </c>
      <c r="B67" s="343" t="s">
        <v>49</v>
      </c>
      <c r="C67" s="439" t="s">
        <v>103</v>
      </c>
      <c r="D67" s="440">
        <v>44371</v>
      </c>
      <c r="E67" s="404">
        <v>865.95</v>
      </c>
      <c r="F67" s="404">
        <v>862.33333333333337</v>
      </c>
      <c r="G67" s="405">
        <v>857.2166666666667</v>
      </c>
      <c r="H67" s="405">
        <v>848.48333333333335</v>
      </c>
      <c r="I67" s="405">
        <v>843.36666666666667</v>
      </c>
      <c r="J67" s="405">
        <v>871.06666666666672</v>
      </c>
      <c r="K67" s="405">
        <v>876.18333333333328</v>
      </c>
      <c r="L67" s="405">
        <v>884.91666666666674</v>
      </c>
      <c r="M67" s="406">
        <v>867.45</v>
      </c>
      <c r="N67" s="406">
        <v>853.6</v>
      </c>
      <c r="O67" s="407">
        <v>3959000</v>
      </c>
      <c r="P67" s="408">
        <v>-4.1868344627299131E-2</v>
      </c>
    </row>
    <row r="68" spans="1:16" ht="14.4">
      <c r="A68" s="254">
        <v>58</v>
      </c>
      <c r="B68" s="343" t="s">
        <v>91</v>
      </c>
      <c r="C68" s="439" t="s">
        <v>244</v>
      </c>
      <c r="D68" s="440">
        <v>44371</v>
      </c>
      <c r="E68" s="288">
        <v>1414</v>
      </c>
      <c r="F68" s="288">
        <v>1416.9166666666667</v>
      </c>
      <c r="G68" s="289">
        <v>1395.2333333333336</v>
      </c>
      <c r="H68" s="289">
        <v>1376.4666666666669</v>
      </c>
      <c r="I68" s="289">
        <v>1354.7833333333338</v>
      </c>
      <c r="J68" s="289">
        <v>1435.6833333333334</v>
      </c>
      <c r="K68" s="289">
        <v>1457.3666666666663</v>
      </c>
      <c r="L68" s="289">
        <v>1476.1333333333332</v>
      </c>
      <c r="M68" s="276">
        <v>1438.6</v>
      </c>
      <c r="N68" s="276">
        <v>1398.15</v>
      </c>
      <c r="O68" s="291">
        <v>1750450</v>
      </c>
      <c r="P68" s="292">
        <v>9.7392013039934805E-2</v>
      </c>
    </row>
    <row r="69" spans="1:16" ht="14.4">
      <c r="A69" s="254">
        <v>59</v>
      </c>
      <c r="B69" s="363" t="s">
        <v>51</v>
      </c>
      <c r="C69" s="439" t="s">
        <v>367</v>
      </c>
      <c r="D69" s="440">
        <v>44371</v>
      </c>
      <c r="E69" s="288">
        <v>325.10000000000002</v>
      </c>
      <c r="F69" s="288">
        <v>323.01666666666665</v>
      </c>
      <c r="G69" s="289">
        <v>318.2833333333333</v>
      </c>
      <c r="H69" s="289">
        <v>311.46666666666664</v>
      </c>
      <c r="I69" s="289">
        <v>306.73333333333329</v>
      </c>
      <c r="J69" s="289">
        <v>329.83333333333331</v>
      </c>
      <c r="K69" s="289">
        <v>334.56666666666666</v>
      </c>
      <c r="L69" s="289">
        <v>341.38333333333333</v>
      </c>
      <c r="M69" s="276">
        <v>327.75</v>
      </c>
      <c r="N69" s="276">
        <v>316.2</v>
      </c>
      <c r="O69" s="291">
        <v>10611300</v>
      </c>
      <c r="P69" s="292">
        <v>3.4295210756911922E-2</v>
      </c>
    </row>
    <row r="70" spans="1:16" ht="14.4">
      <c r="A70" s="254">
        <v>60</v>
      </c>
      <c r="B70" s="343" t="s">
        <v>37</v>
      </c>
      <c r="C70" s="439" t="s">
        <v>104</v>
      </c>
      <c r="D70" s="440">
        <v>44371</v>
      </c>
      <c r="E70" s="288">
        <v>1466</v>
      </c>
      <c r="F70" s="288">
        <v>1460.2833333333335</v>
      </c>
      <c r="G70" s="289">
        <v>1448.5166666666671</v>
      </c>
      <c r="H70" s="289">
        <v>1431.0333333333335</v>
      </c>
      <c r="I70" s="289">
        <v>1419.2666666666671</v>
      </c>
      <c r="J70" s="289">
        <v>1477.7666666666671</v>
      </c>
      <c r="K70" s="289">
        <v>1489.5333333333335</v>
      </c>
      <c r="L70" s="289">
        <v>1507.0166666666671</v>
      </c>
      <c r="M70" s="276">
        <v>1472.05</v>
      </c>
      <c r="N70" s="276">
        <v>1442.8</v>
      </c>
      <c r="O70" s="291">
        <v>12757075</v>
      </c>
      <c r="P70" s="292">
        <v>-6.2900062900062897E-3</v>
      </c>
    </row>
    <row r="71" spans="1:16" ht="14.4">
      <c r="A71" s="254">
        <v>61</v>
      </c>
      <c r="B71" s="343" t="s">
        <v>72</v>
      </c>
      <c r="C71" s="439" t="s">
        <v>372</v>
      </c>
      <c r="D71" s="440">
        <v>44371</v>
      </c>
      <c r="E71" s="288">
        <v>582.15</v>
      </c>
      <c r="F71" s="288">
        <v>577.61666666666667</v>
      </c>
      <c r="G71" s="289">
        <v>568.23333333333335</v>
      </c>
      <c r="H71" s="289">
        <v>554.31666666666672</v>
      </c>
      <c r="I71" s="289">
        <v>544.93333333333339</v>
      </c>
      <c r="J71" s="289">
        <v>591.5333333333333</v>
      </c>
      <c r="K71" s="289">
        <v>600.91666666666674</v>
      </c>
      <c r="L71" s="289">
        <v>614.83333333333326</v>
      </c>
      <c r="M71" s="276">
        <v>587</v>
      </c>
      <c r="N71" s="276">
        <v>563.70000000000005</v>
      </c>
      <c r="O71" s="291">
        <v>1870000</v>
      </c>
      <c r="P71" s="292">
        <v>-6.2656641604010022E-2</v>
      </c>
    </row>
    <row r="72" spans="1:16" ht="14.4">
      <c r="A72" s="254">
        <v>62</v>
      </c>
      <c r="B72" s="343" t="s">
        <v>63</v>
      </c>
      <c r="C72" s="439" t="s">
        <v>105</v>
      </c>
      <c r="D72" s="440">
        <v>44371</v>
      </c>
      <c r="E72" s="288">
        <v>1074.5999999999999</v>
      </c>
      <c r="F72" s="288">
        <v>1068.8500000000001</v>
      </c>
      <c r="G72" s="289">
        <v>1054.7000000000003</v>
      </c>
      <c r="H72" s="289">
        <v>1034.8000000000002</v>
      </c>
      <c r="I72" s="289">
        <v>1020.6500000000003</v>
      </c>
      <c r="J72" s="289">
        <v>1088.7500000000002</v>
      </c>
      <c r="K72" s="289">
        <v>1102.9000000000003</v>
      </c>
      <c r="L72" s="289">
        <v>1122.8000000000002</v>
      </c>
      <c r="M72" s="276">
        <v>1083</v>
      </c>
      <c r="N72" s="276">
        <v>1048.95</v>
      </c>
      <c r="O72" s="291">
        <v>3610000</v>
      </c>
      <c r="P72" s="292">
        <v>6.5682656826568264E-2</v>
      </c>
    </row>
    <row r="73" spans="1:16" ht="14.4">
      <c r="A73" s="254">
        <v>63</v>
      </c>
      <c r="B73" s="343" t="s">
        <v>106</v>
      </c>
      <c r="C73" s="439" t="s">
        <v>107</v>
      </c>
      <c r="D73" s="440">
        <v>44371</v>
      </c>
      <c r="E73" s="288">
        <v>944</v>
      </c>
      <c r="F73" s="288">
        <v>946.98333333333323</v>
      </c>
      <c r="G73" s="289">
        <v>938.61666666666645</v>
      </c>
      <c r="H73" s="289">
        <v>933.23333333333323</v>
      </c>
      <c r="I73" s="289">
        <v>924.86666666666645</v>
      </c>
      <c r="J73" s="289">
        <v>952.36666666666645</v>
      </c>
      <c r="K73" s="289">
        <v>960.73333333333323</v>
      </c>
      <c r="L73" s="289">
        <v>966.11666666666645</v>
      </c>
      <c r="M73" s="276">
        <v>955.35</v>
      </c>
      <c r="N73" s="276">
        <v>941.6</v>
      </c>
      <c r="O73" s="291">
        <v>20961500</v>
      </c>
      <c r="P73" s="292">
        <v>1.3538669825689626E-2</v>
      </c>
    </row>
    <row r="74" spans="1:16" ht="14.4">
      <c r="A74" s="254">
        <v>64</v>
      </c>
      <c r="B74" s="343" t="s">
        <v>56</v>
      </c>
      <c r="C74" s="439" t="s">
        <v>108</v>
      </c>
      <c r="D74" s="440">
        <v>44371</v>
      </c>
      <c r="E74" s="288">
        <v>2591.25</v>
      </c>
      <c r="F74" s="288">
        <v>2592.2333333333331</v>
      </c>
      <c r="G74" s="289">
        <v>2569.0166666666664</v>
      </c>
      <c r="H74" s="289">
        <v>2546.7833333333333</v>
      </c>
      <c r="I74" s="289">
        <v>2523.5666666666666</v>
      </c>
      <c r="J74" s="289">
        <v>2614.4666666666662</v>
      </c>
      <c r="K74" s="289">
        <v>2637.6833333333325</v>
      </c>
      <c r="L74" s="289">
        <v>2659.9166666666661</v>
      </c>
      <c r="M74" s="276">
        <v>2615.4499999999998</v>
      </c>
      <c r="N74" s="276">
        <v>2570</v>
      </c>
      <c r="O74" s="291">
        <v>16298700</v>
      </c>
      <c r="P74" s="292">
        <v>4.4742729306487695E-3</v>
      </c>
    </row>
    <row r="75" spans="1:16" ht="14.4">
      <c r="A75" s="254">
        <v>65</v>
      </c>
      <c r="B75" s="343" t="s">
        <v>56</v>
      </c>
      <c r="C75" s="439" t="s">
        <v>248</v>
      </c>
      <c r="D75" s="440">
        <v>44371</v>
      </c>
      <c r="E75" s="288">
        <v>3067</v>
      </c>
      <c r="F75" s="288">
        <v>3065.9166666666665</v>
      </c>
      <c r="G75" s="289">
        <v>3034.2833333333328</v>
      </c>
      <c r="H75" s="289">
        <v>3001.5666666666662</v>
      </c>
      <c r="I75" s="289">
        <v>2969.9333333333325</v>
      </c>
      <c r="J75" s="289">
        <v>3098.6333333333332</v>
      </c>
      <c r="K75" s="289">
        <v>3130.2666666666673</v>
      </c>
      <c r="L75" s="289">
        <v>3162.9833333333336</v>
      </c>
      <c r="M75" s="276">
        <v>3097.55</v>
      </c>
      <c r="N75" s="276">
        <v>3033.2</v>
      </c>
      <c r="O75" s="291">
        <v>562800</v>
      </c>
      <c r="P75" s="292">
        <v>1.9565217391304349E-2</v>
      </c>
    </row>
    <row r="76" spans="1:16" ht="14.4">
      <c r="A76" s="254">
        <v>66</v>
      </c>
      <c r="B76" s="343" t="s">
        <v>53</v>
      </c>
      <c r="C76" t="s">
        <v>109</v>
      </c>
      <c r="D76" s="440">
        <v>44371</v>
      </c>
      <c r="E76" s="404">
        <v>1520.15</v>
      </c>
      <c r="F76" s="404">
        <v>1493.5333333333335</v>
      </c>
      <c r="G76" s="405">
        <v>1462.2666666666671</v>
      </c>
      <c r="H76" s="405">
        <v>1404.3833333333337</v>
      </c>
      <c r="I76" s="405">
        <v>1373.1166666666672</v>
      </c>
      <c r="J76" s="405">
        <v>1551.416666666667</v>
      </c>
      <c r="K76" s="405">
        <v>1582.6833333333334</v>
      </c>
      <c r="L76" s="405">
        <v>1640.5666666666668</v>
      </c>
      <c r="M76" s="406">
        <v>1524.8</v>
      </c>
      <c r="N76" s="406">
        <v>1435.65</v>
      </c>
      <c r="O76" s="407">
        <v>24154350</v>
      </c>
      <c r="P76" s="408">
        <v>-1.9841092710797661E-2</v>
      </c>
    </row>
    <row r="77" spans="1:16" ht="14.4">
      <c r="A77" s="254">
        <v>67</v>
      </c>
      <c r="B77" s="343" t="s">
        <v>56</v>
      </c>
      <c r="C77" s="439" t="s">
        <v>249</v>
      </c>
      <c r="D77" s="440">
        <v>44371</v>
      </c>
      <c r="E77" s="288">
        <v>681.2</v>
      </c>
      <c r="F77" s="288">
        <v>682.16666666666663</v>
      </c>
      <c r="G77" s="289">
        <v>678.68333333333328</v>
      </c>
      <c r="H77" s="289">
        <v>676.16666666666663</v>
      </c>
      <c r="I77" s="289">
        <v>672.68333333333328</v>
      </c>
      <c r="J77" s="289">
        <v>684.68333333333328</v>
      </c>
      <c r="K77" s="289">
        <v>688.16666666666663</v>
      </c>
      <c r="L77" s="289">
        <v>690.68333333333328</v>
      </c>
      <c r="M77" s="276">
        <v>685.65</v>
      </c>
      <c r="N77" s="276">
        <v>679.65</v>
      </c>
      <c r="O77" s="291">
        <v>15281200</v>
      </c>
      <c r="P77" s="292">
        <v>-1.753889674681754E-2</v>
      </c>
    </row>
    <row r="78" spans="1:16" ht="14.4">
      <c r="A78" s="254">
        <v>68</v>
      </c>
      <c r="B78" s="363" t="s">
        <v>43</v>
      </c>
      <c r="C78" s="439" t="s">
        <v>110</v>
      </c>
      <c r="D78" s="440">
        <v>44371</v>
      </c>
      <c r="E78" s="288">
        <v>3023.55</v>
      </c>
      <c r="F78" s="288">
        <v>3008.8666666666668</v>
      </c>
      <c r="G78" s="289">
        <v>2988.3333333333335</v>
      </c>
      <c r="H78" s="289">
        <v>2953.1166666666668</v>
      </c>
      <c r="I78" s="289">
        <v>2932.5833333333335</v>
      </c>
      <c r="J78" s="289">
        <v>3044.0833333333335</v>
      </c>
      <c r="K78" s="289">
        <v>3064.6166666666663</v>
      </c>
      <c r="L78" s="289">
        <v>3099.8333333333335</v>
      </c>
      <c r="M78" s="276">
        <v>3029.4</v>
      </c>
      <c r="N78" s="276">
        <v>2973.65</v>
      </c>
      <c r="O78" s="291">
        <v>3849300</v>
      </c>
      <c r="P78" s="292">
        <v>1.952209901608621E-3</v>
      </c>
    </row>
    <row r="79" spans="1:16" ht="14.4">
      <c r="A79" s="254">
        <v>69</v>
      </c>
      <c r="B79" s="343" t="s">
        <v>111</v>
      </c>
      <c r="C79" s="439" t="s">
        <v>112</v>
      </c>
      <c r="D79" s="440">
        <v>44371</v>
      </c>
      <c r="E79" s="288">
        <v>400.15</v>
      </c>
      <c r="F79" s="288">
        <v>401.9666666666667</v>
      </c>
      <c r="G79" s="289">
        <v>397.28333333333342</v>
      </c>
      <c r="H79" s="289">
        <v>394.41666666666674</v>
      </c>
      <c r="I79" s="289">
        <v>389.73333333333346</v>
      </c>
      <c r="J79" s="289">
        <v>404.83333333333337</v>
      </c>
      <c r="K79" s="289">
        <v>409.51666666666665</v>
      </c>
      <c r="L79" s="289">
        <v>412.38333333333333</v>
      </c>
      <c r="M79" s="276">
        <v>406.65</v>
      </c>
      <c r="N79" s="276">
        <v>399.1</v>
      </c>
      <c r="O79" s="291">
        <v>27674800</v>
      </c>
      <c r="P79" s="292">
        <v>1.3144431326249508E-2</v>
      </c>
    </row>
    <row r="80" spans="1:16" ht="14.4">
      <c r="A80" s="254">
        <v>70</v>
      </c>
      <c r="B80" s="343" t="s">
        <v>72</v>
      </c>
      <c r="C80" s="439" t="s">
        <v>113</v>
      </c>
      <c r="D80" s="440">
        <v>44371</v>
      </c>
      <c r="E80" s="288">
        <v>288.7</v>
      </c>
      <c r="F80" s="288">
        <v>289.3</v>
      </c>
      <c r="G80" s="289">
        <v>286.85000000000002</v>
      </c>
      <c r="H80" s="289">
        <v>285</v>
      </c>
      <c r="I80" s="289">
        <v>282.55</v>
      </c>
      <c r="J80" s="289">
        <v>291.15000000000003</v>
      </c>
      <c r="K80" s="289">
        <v>293.59999999999997</v>
      </c>
      <c r="L80" s="289">
        <v>295.45000000000005</v>
      </c>
      <c r="M80" s="276">
        <v>291.75</v>
      </c>
      <c r="N80" s="276">
        <v>287.45</v>
      </c>
      <c r="O80" s="291">
        <v>24462000</v>
      </c>
      <c r="P80" s="292">
        <v>-1.1887883084305812E-2</v>
      </c>
    </row>
    <row r="81" spans="1:16" ht="14.4">
      <c r="A81" s="254">
        <v>71</v>
      </c>
      <c r="B81" s="343" t="s">
        <v>49</v>
      </c>
      <c r="C81" s="439" t="s">
        <v>114</v>
      </c>
      <c r="D81" s="440">
        <v>44371</v>
      </c>
      <c r="E81" s="288">
        <v>2354.35</v>
      </c>
      <c r="F81" s="288">
        <v>2354.5</v>
      </c>
      <c r="G81" s="289">
        <v>2341</v>
      </c>
      <c r="H81" s="289">
        <v>2327.65</v>
      </c>
      <c r="I81" s="289">
        <v>2314.15</v>
      </c>
      <c r="J81" s="289">
        <v>2367.85</v>
      </c>
      <c r="K81" s="289">
        <v>2381.35</v>
      </c>
      <c r="L81" s="289">
        <v>2394.6999999999998</v>
      </c>
      <c r="M81" s="276">
        <v>2368</v>
      </c>
      <c r="N81" s="276">
        <v>2341.15</v>
      </c>
      <c r="O81" s="291">
        <v>7415400</v>
      </c>
      <c r="P81" s="292">
        <v>9.9284984678243097E-3</v>
      </c>
    </row>
    <row r="82" spans="1:16" ht="14.4">
      <c r="A82" s="254">
        <v>72</v>
      </c>
      <c r="B82" s="343" t="s">
        <v>56</v>
      </c>
      <c r="C82" s="439" t="s">
        <v>115</v>
      </c>
      <c r="D82" s="440">
        <v>44371</v>
      </c>
      <c r="E82" s="288">
        <v>229.95</v>
      </c>
      <c r="F82" s="288">
        <v>232.06666666666663</v>
      </c>
      <c r="G82" s="289">
        <v>227.03333333333327</v>
      </c>
      <c r="H82" s="289">
        <v>224.11666666666665</v>
      </c>
      <c r="I82" s="289">
        <v>219.08333333333329</v>
      </c>
      <c r="J82" s="289">
        <v>234.98333333333326</v>
      </c>
      <c r="K82" s="289">
        <v>240.01666666666662</v>
      </c>
      <c r="L82" s="289">
        <v>242.93333333333325</v>
      </c>
      <c r="M82" s="276">
        <v>237.1</v>
      </c>
      <c r="N82" s="276">
        <v>229.15</v>
      </c>
      <c r="O82" s="291">
        <v>27689200</v>
      </c>
      <c r="P82" s="292">
        <v>4.6391752577319589E-2</v>
      </c>
    </row>
    <row r="83" spans="1:16" ht="14.4">
      <c r="A83" s="254">
        <v>73</v>
      </c>
      <c r="B83" s="343" t="s">
        <v>53</v>
      </c>
      <c r="C83" s="439" t="s">
        <v>116</v>
      </c>
      <c r="D83" s="440">
        <v>44371</v>
      </c>
      <c r="E83" s="288">
        <v>653.4</v>
      </c>
      <c r="F83" s="288">
        <v>652.81666666666672</v>
      </c>
      <c r="G83" s="289">
        <v>648.88333333333344</v>
      </c>
      <c r="H83" s="289">
        <v>644.36666666666667</v>
      </c>
      <c r="I83" s="289">
        <v>640.43333333333339</v>
      </c>
      <c r="J83" s="289">
        <v>657.33333333333348</v>
      </c>
      <c r="K83" s="289">
        <v>661.26666666666665</v>
      </c>
      <c r="L83" s="289">
        <v>665.78333333333353</v>
      </c>
      <c r="M83" s="276">
        <v>656.75</v>
      </c>
      <c r="N83" s="276">
        <v>648.29999999999995</v>
      </c>
      <c r="O83" s="291">
        <v>66774125</v>
      </c>
      <c r="P83" s="292">
        <v>8.8497413631925554E-3</v>
      </c>
    </row>
    <row r="84" spans="1:16" ht="14.4">
      <c r="A84" s="254">
        <v>74</v>
      </c>
      <c r="B84" s="343" t="s">
        <v>56</v>
      </c>
      <c r="C84" s="439" t="s">
        <v>252</v>
      </c>
      <c r="D84" s="440">
        <v>44371</v>
      </c>
      <c r="E84" s="288">
        <v>1480.7</v>
      </c>
      <c r="F84" s="288">
        <v>1482.0333333333335</v>
      </c>
      <c r="G84" s="289">
        <v>1474.116666666667</v>
      </c>
      <c r="H84" s="289">
        <v>1467.5333333333335</v>
      </c>
      <c r="I84" s="289">
        <v>1459.616666666667</v>
      </c>
      <c r="J84" s="289">
        <v>1488.616666666667</v>
      </c>
      <c r="K84" s="289">
        <v>1496.5333333333335</v>
      </c>
      <c r="L84" s="289">
        <v>1503.116666666667</v>
      </c>
      <c r="M84" s="276">
        <v>1489.95</v>
      </c>
      <c r="N84" s="276">
        <v>1475.45</v>
      </c>
      <c r="O84" s="291">
        <v>1093100</v>
      </c>
      <c r="P84" s="292">
        <v>4.5528455284552849E-2</v>
      </c>
    </row>
    <row r="85" spans="1:16" ht="14.4">
      <c r="A85" s="254">
        <v>75</v>
      </c>
      <c r="B85" s="343" t="s">
        <v>56</v>
      </c>
      <c r="C85" s="439" t="s">
        <v>117</v>
      </c>
      <c r="D85" s="440">
        <v>44371</v>
      </c>
      <c r="E85" s="288">
        <v>571.15</v>
      </c>
      <c r="F85" s="288">
        <v>568.01666666666665</v>
      </c>
      <c r="G85" s="289">
        <v>562.63333333333333</v>
      </c>
      <c r="H85" s="289">
        <v>554.11666666666667</v>
      </c>
      <c r="I85" s="289">
        <v>548.73333333333335</v>
      </c>
      <c r="J85" s="289">
        <v>576.5333333333333</v>
      </c>
      <c r="K85" s="289">
        <v>581.91666666666652</v>
      </c>
      <c r="L85" s="289">
        <v>590.43333333333328</v>
      </c>
      <c r="M85" s="276">
        <v>573.4</v>
      </c>
      <c r="N85" s="276">
        <v>559.5</v>
      </c>
      <c r="O85" s="291">
        <v>5832000</v>
      </c>
      <c r="P85" s="292">
        <v>-4.5186640471512773E-2</v>
      </c>
    </row>
    <row r="86" spans="1:16" ht="14.4">
      <c r="A86" s="254">
        <v>76</v>
      </c>
      <c r="B86" s="343" t="s">
        <v>67</v>
      </c>
      <c r="C86" s="439" t="s">
        <v>118</v>
      </c>
      <c r="D86" s="440">
        <v>44371</v>
      </c>
      <c r="E86" s="288">
        <v>9.4499999999999993</v>
      </c>
      <c r="F86" s="288">
        <v>9.2833333333333332</v>
      </c>
      <c r="G86" s="289">
        <v>9.0166666666666657</v>
      </c>
      <c r="H86" s="289">
        <v>8.5833333333333321</v>
      </c>
      <c r="I86" s="289">
        <v>8.3166666666666647</v>
      </c>
      <c r="J86" s="289">
        <v>9.7166666666666668</v>
      </c>
      <c r="K86" s="289">
        <v>9.9833333333333361</v>
      </c>
      <c r="L86" s="289">
        <v>10.416666666666668</v>
      </c>
      <c r="M86" s="276">
        <v>9.5500000000000007</v>
      </c>
      <c r="N86" s="276">
        <v>8.85</v>
      </c>
      <c r="O86" s="291">
        <v>673190000</v>
      </c>
      <c r="P86" s="292">
        <v>8.0076370170709787E-2</v>
      </c>
    </row>
    <row r="87" spans="1:16" ht="14.4">
      <c r="A87" s="254">
        <v>77</v>
      </c>
      <c r="B87" s="343" t="s">
        <v>53</v>
      </c>
      <c r="C87" s="439" t="s">
        <v>119</v>
      </c>
      <c r="D87" s="440">
        <v>44371</v>
      </c>
      <c r="E87" s="288">
        <v>60.95</v>
      </c>
      <c r="F87" s="288">
        <v>61.283333333333339</v>
      </c>
      <c r="G87" s="289">
        <v>60.366666666666674</v>
      </c>
      <c r="H87" s="289">
        <v>59.783333333333339</v>
      </c>
      <c r="I87" s="289">
        <v>58.866666666666674</v>
      </c>
      <c r="J87" s="289">
        <v>61.866666666666674</v>
      </c>
      <c r="K87" s="289">
        <v>62.783333333333346</v>
      </c>
      <c r="L87" s="289">
        <v>63.366666666666674</v>
      </c>
      <c r="M87" s="276">
        <v>62.2</v>
      </c>
      <c r="N87" s="276">
        <v>60.7</v>
      </c>
      <c r="O87" s="291">
        <v>130093000</v>
      </c>
      <c r="P87" s="292">
        <v>-8.0405650126765659E-3</v>
      </c>
    </row>
    <row r="88" spans="1:16" ht="14.4">
      <c r="A88" s="254">
        <v>78</v>
      </c>
      <c r="B88" s="343" t="s">
        <v>72</v>
      </c>
      <c r="C88" s="439" t="s">
        <v>120</v>
      </c>
      <c r="D88" s="440">
        <v>44371</v>
      </c>
      <c r="E88" s="288">
        <v>529.35</v>
      </c>
      <c r="F88" s="288">
        <v>531.70000000000005</v>
      </c>
      <c r="G88" s="289">
        <v>525.85000000000014</v>
      </c>
      <c r="H88" s="289">
        <v>522.35000000000014</v>
      </c>
      <c r="I88" s="289">
        <v>516.50000000000023</v>
      </c>
      <c r="J88" s="289">
        <v>535.20000000000005</v>
      </c>
      <c r="K88" s="289">
        <v>541.04999999999995</v>
      </c>
      <c r="L88" s="289">
        <v>544.54999999999995</v>
      </c>
      <c r="M88" s="276">
        <v>537.54999999999995</v>
      </c>
      <c r="N88" s="276">
        <v>528.20000000000005</v>
      </c>
      <c r="O88" s="291">
        <v>6671500</v>
      </c>
      <c r="P88" s="292">
        <v>2.7313148422612746E-2</v>
      </c>
    </row>
    <row r="89" spans="1:16" ht="14.4">
      <c r="A89" s="254">
        <v>79</v>
      </c>
      <c r="B89" s="343" t="s">
        <v>39</v>
      </c>
      <c r="C89" s="439" t="s">
        <v>121</v>
      </c>
      <c r="D89" s="440">
        <v>44371</v>
      </c>
      <c r="E89" s="288">
        <v>1770.7</v>
      </c>
      <c r="F89" s="288">
        <v>1769.7333333333336</v>
      </c>
      <c r="G89" s="289">
        <v>1752.0666666666671</v>
      </c>
      <c r="H89" s="289">
        <v>1733.4333333333334</v>
      </c>
      <c r="I89" s="289">
        <v>1715.7666666666669</v>
      </c>
      <c r="J89" s="289">
        <v>1788.3666666666672</v>
      </c>
      <c r="K89" s="289">
        <v>1806.0333333333338</v>
      </c>
      <c r="L89" s="289">
        <v>1824.6666666666674</v>
      </c>
      <c r="M89" s="276">
        <v>1787.4</v>
      </c>
      <c r="N89" s="276">
        <v>1751.1</v>
      </c>
      <c r="O89" s="291">
        <v>3556000</v>
      </c>
      <c r="P89" s="292">
        <v>5.6274620146314015E-4</v>
      </c>
    </row>
    <row r="90" spans="1:16" ht="14.4">
      <c r="A90" s="254">
        <v>80</v>
      </c>
      <c r="B90" s="343" t="s">
        <v>53</v>
      </c>
      <c r="C90" s="439" t="s">
        <v>122</v>
      </c>
      <c r="D90" s="440">
        <v>44371</v>
      </c>
      <c r="E90" s="288">
        <v>1011</v>
      </c>
      <c r="F90" s="288">
        <v>1007</v>
      </c>
      <c r="G90" s="289">
        <v>971</v>
      </c>
      <c r="H90" s="289">
        <v>931</v>
      </c>
      <c r="I90" s="289">
        <v>895</v>
      </c>
      <c r="J90" s="289">
        <v>1047</v>
      </c>
      <c r="K90" s="289">
        <v>1083</v>
      </c>
      <c r="L90" s="289">
        <v>1123</v>
      </c>
      <c r="M90" s="276">
        <v>1043</v>
      </c>
      <c r="N90" s="276">
        <v>967</v>
      </c>
      <c r="O90" s="291">
        <v>16974900</v>
      </c>
      <c r="P90" s="292">
        <v>5.6165304065404861E-2</v>
      </c>
    </row>
    <row r="91" spans="1:16" ht="14.4">
      <c r="A91" s="254">
        <v>81</v>
      </c>
      <c r="B91" s="343" t="s">
        <v>67</v>
      </c>
      <c r="C91" s="439" t="s">
        <v>824</v>
      </c>
      <c r="D91" s="440">
        <v>44371</v>
      </c>
      <c r="E91" s="288">
        <v>247.65</v>
      </c>
      <c r="F91" s="288">
        <v>246.38333333333335</v>
      </c>
      <c r="G91" s="289">
        <v>244.56666666666672</v>
      </c>
      <c r="H91" s="289">
        <v>241.48333333333338</v>
      </c>
      <c r="I91" s="289">
        <v>239.66666666666674</v>
      </c>
      <c r="J91" s="289">
        <v>249.4666666666667</v>
      </c>
      <c r="K91" s="289">
        <v>251.28333333333336</v>
      </c>
      <c r="L91" s="289">
        <v>254.36666666666667</v>
      </c>
      <c r="M91" s="276">
        <v>248.2</v>
      </c>
      <c r="N91" s="276">
        <v>243.3</v>
      </c>
      <c r="O91" s="291">
        <v>10220000</v>
      </c>
      <c r="P91" s="292">
        <v>-4.5002616431187858E-2</v>
      </c>
    </row>
    <row r="92" spans="1:16" ht="14.4">
      <c r="A92" s="254">
        <v>82</v>
      </c>
      <c r="B92" s="343" t="s">
        <v>106</v>
      </c>
      <c r="C92" s="439" t="s">
        <v>124</v>
      </c>
      <c r="D92" s="440">
        <v>44371</v>
      </c>
      <c r="E92" s="404">
        <v>1396.45</v>
      </c>
      <c r="F92" s="404">
        <v>1395.95</v>
      </c>
      <c r="G92" s="405">
        <v>1385.2</v>
      </c>
      <c r="H92" s="405">
        <v>1373.95</v>
      </c>
      <c r="I92" s="405">
        <v>1363.2</v>
      </c>
      <c r="J92" s="405">
        <v>1407.2</v>
      </c>
      <c r="K92" s="405">
        <v>1417.95</v>
      </c>
      <c r="L92" s="405">
        <v>1429.2</v>
      </c>
      <c r="M92" s="406">
        <v>1406.7</v>
      </c>
      <c r="N92" s="406">
        <v>1384.7</v>
      </c>
      <c r="O92" s="407">
        <v>32157600</v>
      </c>
      <c r="P92" s="408">
        <v>2.6940058370126469E-3</v>
      </c>
    </row>
    <row r="93" spans="1:16" ht="14.4">
      <c r="A93" s="254">
        <v>83</v>
      </c>
      <c r="B93" s="343" t="s">
        <v>72</v>
      </c>
      <c r="C93" s="439" t="s">
        <v>125</v>
      </c>
      <c r="D93" s="440">
        <v>44371</v>
      </c>
      <c r="E93" s="288">
        <v>112.7</v>
      </c>
      <c r="F93" s="288">
        <v>112.38333333333333</v>
      </c>
      <c r="G93" s="289">
        <v>111.51666666666665</v>
      </c>
      <c r="H93" s="289">
        <v>110.33333333333333</v>
      </c>
      <c r="I93" s="289">
        <v>109.46666666666665</v>
      </c>
      <c r="J93" s="289">
        <v>113.56666666666665</v>
      </c>
      <c r="K93" s="289">
        <v>114.43333333333332</v>
      </c>
      <c r="L93" s="289">
        <v>115.61666666666665</v>
      </c>
      <c r="M93" s="276">
        <v>113.25</v>
      </c>
      <c r="N93" s="276">
        <v>111.2</v>
      </c>
      <c r="O93" s="291">
        <v>68477500</v>
      </c>
      <c r="P93" s="292">
        <v>-8.0037664783427498E-3</v>
      </c>
    </row>
    <row r="94" spans="1:16" ht="14.4">
      <c r="A94" s="254">
        <v>84</v>
      </c>
      <c r="B94" s="363" t="s">
        <v>39</v>
      </c>
      <c r="C94" s="439" t="s">
        <v>772</v>
      </c>
      <c r="D94" s="440">
        <v>44371</v>
      </c>
      <c r="E94" s="288">
        <v>1932.1</v>
      </c>
      <c r="F94" s="288">
        <v>1938.3999999999999</v>
      </c>
      <c r="G94" s="289">
        <v>1918.7999999999997</v>
      </c>
      <c r="H94" s="289">
        <v>1905.4999999999998</v>
      </c>
      <c r="I94" s="289">
        <v>1885.8999999999996</v>
      </c>
      <c r="J94" s="289">
        <v>1951.6999999999998</v>
      </c>
      <c r="K94" s="289">
        <v>1971.2999999999997</v>
      </c>
      <c r="L94" s="289">
        <v>1984.6</v>
      </c>
      <c r="M94" s="276">
        <v>1958</v>
      </c>
      <c r="N94" s="276">
        <v>1925.1</v>
      </c>
      <c r="O94" s="291">
        <v>1027975</v>
      </c>
      <c r="P94" s="292">
        <v>1.99935504675911E-2</v>
      </c>
    </row>
    <row r="95" spans="1:16" ht="14.4">
      <c r="A95" s="254">
        <v>85</v>
      </c>
      <c r="B95" s="343" t="s">
        <v>49</v>
      </c>
      <c r="C95" s="439" t="s">
        <v>126</v>
      </c>
      <c r="D95" s="440">
        <v>44371</v>
      </c>
      <c r="E95" s="288">
        <v>204.55</v>
      </c>
      <c r="F95" s="288">
        <v>205.45000000000002</v>
      </c>
      <c r="G95" s="289">
        <v>202.90000000000003</v>
      </c>
      <c r="H95" s="289">
        <v>201.25000000000003</v>
      </c>
      <c r="I95" s="289">
        <v>198.70000000000005</v>
      </c>
      <c r="J95" s="289">
        <v>207.10000000000002</v>
      </c>
      <c r="K95" s="289">
        <v>209.65000000000003</v>
      </c>
      <c r="L95" s="289">
        <v>211.3</v>
      </c>
      <c r="M95" s="276">
        <v>208</v>
      </c>
      <c r="N95" s="276">
        <v>203.8</v>
      </c>
      <c r="O95" s="291">
        <v>184704000</v>
      </c>
      <c r="P95" s="292">
        <v>3.8876889848812095E-2</v>
      </c>
    </row>
    <row r="96" spans="1:16" ht="14.4">
      <c r="A96" s="254">
        <v>86</v>
      </c>
      <c r="B96" s="343" t="s">
        <v>111</v>
      </c>
      <c r="C96" s="439" t="s">
        <v>127</v>
      </c>
      <c r="D96" s="440">
        <v>44371</v>
      </c>
      <c r="E96" s="288">
        <v>399.1</v>
      </c>
      <c r="F96" s="288">
        <v>401.2</v>
      </c>
      <c r="G96" s="289">
        <v>393.9</v>
      </c>
      <c r="H96" s="289">
        <v>388.7</v>
      </c>
      <c r="I96" s="289">
        <v>381.4</v>
      </c>
      <c r="J96" s="289">
        <v>406.4</v>
      </c>
      <c r="K96" s="289">
        <v>413.70000000000005</v>
      </c>
      <c r="L96" s="289">
        <v>418.9</v>
      </c>
      <c r="M96" s="276">
        <v>408.5</v>
      </c>
      <c r="N96" s="276">
        <v>396</v>
      </c>
      <c r="O96" s="291">
        <v>33385000</v>
      </c>
      <c r="P96" s="292">
        <v>-5.2145411203814067E-3</v>
      </c>
    </row>
    <row r="97" spans="1:16" ht="14.4">
      <c r="A97" s="254">
        <v>87</v>
      </c>
      <c r="B97" s="343" t="s">
        <v>111</v>
      </c>
      <c r="C97" s="439" t="s">
        <v>128</v>
      </c>
      <c r="D97" s="440">
        <v>44371</v>
      </c>
      <c r="E97" s="288">
        <v>717.35</v>
      </c>
      <c r="F97" s="288">
        <v>715.7833333333333</v>
      </c>
      <c r="G97" s="289">
        <v>706.56666666666661</v>
      </c>
      <c r="H97" s="289">
        <v>695.7833333333333</v>
      </c>
      <c r="I97" s="289">
        <v>686.56666666666661</v>
      </c>
      <c r="J97" s="289">
        <v>726.56666666666661</v>
      </c>
      <c r="K97" s="289">
        <v>735.7833333333333</v>
      </c>
      <c r="L97" s="289">
        <v>746.56666666666661</v>
      </c>
      <c r="M97" s="276">
        <v>725</v>
      </c>
      <c r="N97" s="276">
        <v>705</v>
      </c>
      <c r="O97" s="291">
        <v>33610950</v>
      </c>
      <c r="P97" s="292">
        <v>-1.3902091254752851E-2</v>
      </c>
    </row>
    <row r="98" spans="1:16" ht="14.4">
      <c r="A98" s="254">
        <v>88</v>
      </c>
      <c r="B98" s="343" t="s">
        <v>39</v>
      </c>
      <c r="C98" s="439" t="s">
        <v>129</v>
      </c>
      <c r="D98" s="440">
        <v>44371</v>
      </c>
      <c r="E98" s="288">
        <v>3194.3</v>
      </c>
      <c r="F98" s="288">
        <v>3166.4666666666667</v>
      </c>
      <c r="G98" s="289">
        <v>3086.8333333333335</v>
      </c>
      <c r="H98" s="289">
        <v>2979.3666666666668</v>
      </c>
      <c r="I98" s="289">
        <v>2899.7333333333336</v>
      </c>
      <c r="J98" s="289">
        <v>3273.9333333333334</v>
      </c>
      <c r="K98" s="289">
        <v>3353.5666666666666</v>
      </c>
      <c r="L98" s="289">
        <v>3461.0333333333333</v>
      </c>
      <c r="M98" s="276">
        <v>3246.1</v>
      </c>
      <c r="N98" s="276">
        <v>3059</v>
      </c>
      <c r="O98" s="291">
        <v>1366250</v>
      </c>
      <c r="P98" s="292">
        <v>0.1134881825590872</v>
      </c>
    </row>
    <row r="99" spans="1:16" ht="14.4">
      <c r="A99" s="254">
        <v>89</v>
      </c>
      <c r="B99" s="343" t="s">
        <v>53</v>
      </c>
      <c r="C99" s="439" t="s">
        <v>131</v>
      </c>
      <c r="D99" s="440">
        <v>44371</v>
      </c>
      <c r="E99" s="288">
        <v>1823.5</v>
      </c>
      <c r="F99" s="288">
        <v>1821</v>
      </c>
      <c r="G99" s="289">
        <v>1805.5</v>
      </c>
      <c r="H99" s="289">
        <v>1787.5</v>
      </c>
      <c r="I99" s="289">
        <v>1772</v>
      </c>
      <c r="J99" s="289">
        <v>1839</v>
      </c>
      <c r="K99" s="289">
        <v>1854.5</v>
      </c>
      <c r="L99" s="289">
        <v>1872.5</v>
      </c>
      <c r="M99" s="276">
        <v>1836.5</v>
      </c>
      <c r="N99" s="276">
        <v>1803</v>
      </c>
      <c r="O99" s="291">
        <v>12729200</v>
      </c>
      <c r="P99" s="292">
        <v>-2.6908846283215607E-2</v>
      </c>
    </row>
    <row r="100" spans="1:16" ht="14.4">
      <c r="A100" s="254">
        <v>90</v>
      </c>
      <c r="B100" s="343" t="s">
        <v>56</v>
      </c>
      <c r="C100" s="439" t="s">
        <v>132</v>
      </c>
      <c r="D100" s="440">
        <v>44371</v>
      </c>
      <c r="E100" s="288">
        <v>93.9</v>
      </c>
      <c r="F100" s="288">
        <v>94.033333333333346</v>
      </c>
      <c r="G100" s="289">
        <v>93.066666666666691</v>
      </c>
      <c r="H100" s="289">
        <v>92.233333333333348</v>
      </c>
      <c r="I100" s="289">
        <v>91.266666666666694</v>
      </c>
      <c r="J100" s="289">
        <v>94.866666666666688</v>
      </c>
      <c r="K100" s="289">
        <v>95.833333333333357</v>
      </c>
      <c r="L100" s="289">
        <v>96.666666666666686</v>
      </c>
      <c r="M100" s="276">
        <v>95</v>
      </c>
      <c r="N100" s="276">
        <v>93.2</v>
      </c>
      <c r="O100" s="291">
        <v>53124572</v>
      </c>
      <c r="P100" s="292">
        <v>3.0822510822510824E-2</v>
      </c>
    </row>
    <row r="101" spans="1:16" ht="14.4">
      <c r="A101" s="254">
        <v>91</v>
      </c>
      <c r="B101" s="343" t="s">
        <v>39</v>
      </c>
      <c r="C101" s="439" t="s">
        <v>348</v>
      </c>
      <c r="D101" s="440">
        <v>44371</v>
      </c>
      <c r="E101" s="288">
        <v>2904.4</v>
      </c>
      <c r="F101" s="288">
        <v>2911.0166666666669</v>
      </c>
      <c r="G101" s="289">
        <v>2889.4833333333336</v>
      </c>
      <c r="H101" s="289">
        <v>2874.5666666666666</v>
      </c>
      <c r="I101" s="289">
        <v>2853.0333333333333</v>
      </c>
      <c r="J101" s="289">
        <v>2925.9333333333338</v>
      </c>
      <c r="K101" s="289">
        <v>2947.4666666666676</v>
      </c>
      <c r="L101" s="289">
        <v>2962.3833333333341</v>
      </c>
      <c r="M101" s="276">
        <v>2932.55</v>
      </c>
      <c r="N101" s="276">
        <v>2896.1</v>
      </c>
      <c r="O101" s="291">
        <v>426000</v>
      </c>
      <c r="P101" s="292">
        <v>-1.3317892298784018E-2</v>
      </c>
    </row>
    <row r="102" spans="1:16" ht="14.4">
      <c r="A102" s="254">
        <v>92</v>
      </c>
      <c r="B102" s="343" t="s">
        <v>56</v>
      </c>
      <c r="C102" s="439" t="s">
        <v>133</v>
      </c>
      <c r="D102" s="440">
        <v>44371</v>
      </c>
      <c r="E102" s="288">
        <v>501.8</v>
      </c>
      <c r="F102" s="288">
        <v>497.91666666666669</v>
      </c>
      <c r="G102" s="289">
        <v>489.98333333333335</v>
      </c>
      <c r="H102" s="289">
        <v>478.16666666666669</v>
      </c>
      <c r="I102" s="289">
        <v>470.23333333333335</v>
      </c>
      <c r="J102" s="289">
        <v>509.73333333333335</v>
      </c>
      <c r="K102" s="289">
        <v>517.66666666666663</v>
      </c>
      <c r="L102" s="289">
        <v>529.48333333333335</v>
      </c>
      <c r="M102" s="276">
        <v>505.85</v>
      </c>
      <c r="N102" s="276">
        <v>486.1</v>
      </c>
      <c r="O102" s="291">
        <v>7592000</v>
      </c>
      <c r="P102" s="292">
        <v>2.650081124932396E-2</v>
      </c>
    </row>
    <row r="103" spans="1:16" ht="14.4">
      <c r="A103" s="254">
        <v>93</v>
      </c>
      <c r="B103" s="343" t="s">
        <v>63</v>
      </c>
      <c r="C103" s="439" t="s">
        <v>134</v>
      </c>
      <c r="D103" s="440">
        <v>44371</v>
      </c>
      <c r="E103" s="288">
        <v>1518.8</v>
      </c>
      <c r="F103" s="288">
        <v>1507.4833333333336</v>
      </c>
      <c r="G103" s="289">
        <v>1491.7166666666672</v>
      </c>
      <c r="H103" s="289">
        <v>1464.6333333333337</v>
      </c>
      <c r="I103" s="289">
        <v>1448.8666666666672</v>
      </c>
      <c r="J103" s="289">
        <v>1534.5666666666671</v>
      </c>
      <c r="K103" s="289">
        <v>1550.3333333333335</v>
      </c>
      <c r="L103" s="289">
        <v>1577.416666666667</v>
      </c>
      <c r="M103" s="276">
        <v>1523.25</v>
      </c>
      <c r="N103" s="276">
        <v>1480.4</v>
      </c>
      <c r="O103" s="291">
        <v>13304350</v>
      </c>
      <c r="P103" s="292">
        <v>3.3084788141268917E-2</v>
      </c>
    </row>
    <row r="104" spans="1:16" ht="14.4">
      <c r="A104" s="254">
        <v>94</v>
      </c>
      <c r="B104" s="343" t="s">
        <v>106</v>
      </c>
      <c r="C104" s="439" t="s">
        <v>260</v>
      </c>
      <c r="D104" s="440">
        <v>44371</v>
      </c>
      <c r="E104" s="288">
        <v>3851.15</v>
      </c>
      <c r="F104" s="288">
        <v>3852.0500000000006</v>
      </c>
      <c r="G104" s="289">
        <v>3820.1500000000015</v>
      </c>
      <c r="H104" s="289">
        <v>3789.150000000001</v>
      </c>
      <c r="I104" s="289">
        <v>3757.2500000000018</v>
      </c>
      <c r="J104" s="289">
        <v>3883.0500000000011</v>
      </c>
      <c r="K104" s="289">
        <v>3914.95</v>
      </c>
      <c r="L104" s="289">
        <v>3945.9500000000007</v>
      </c>
      <c r="M104" s="276">
        <v>3883.95</v>
      </c>
      <c r="N104" s="276">
        <v>3821.05</v>
      </c>
      <c r="O104" s="291">
        <v>610350</v>
      </c>
      <c r="P104" s="292">
        <v>-1.7173699705593719E-3</v>
      </c>
    </row>
    <row r="105" spans="1:16" ht="14.4">
      <c r="A105" s="254">
        <v>95</v>
      </c>
      <c r="B105" s="343" t="s">
        <v>106</v>
      </c>
      <c r="C105" s="439" t="s">
        <v>259</v>
      </c>
      <c r="D105" s="440">
        <v>44371</v>
      </c>
      <c r="E105" s="288">
        <v>2712.4</v>
      </c>
      <c r="F105" s="288">
        <v>2708.3666666666663</v>
      </c>
      <c r="G105" s="289">
        <v>2694.7333333333327</v>
      </c>
      <c r="H105" s="289">
        <v>2677.0666666666662</v>
      </c>
      <c r="I105" s="289">
        <v>2663.4333333333325</v>
      </c>
      <c r="J105" s="289">
        <v>2726.0333333333328</v>
      </c>
      <c r="K105" s="289">
        <v>2739.666666666667</v>
      </c>
      <c r="L105" s="289">
        <v>2757.333333333333</v>
      </c>
      <c r="M105" s="276">
        <v>2722</v>
      </c>
      <c r="N105" s="276">
        <v>2690.7</v>
      </c>
      <c r="O105" s="291">
        <v>372000</v>
      </c>
      <c r="P105" s="292">
        <v>1.2520413718018509E-2</v>
      </c>
    </row>
    <row r="106" spans="1:16" ht="14.4">
      <c r="A106" s="254">
        <v>96</v>
      </c>
      <c r="B106" s="343" t="s">
        <v>51</v>
      </c>
      <c r="C106" s="439" t="s">
        <v>135</v>
      </c>
      <c r="D106" s="440">
        <v>44371</v>
      </c>
      <c r="E106" s="288">
        <v>1237.8499999999999</v>
      </c>
      <c r="F106" s="288">
        <v>1242.7166666666665</v>
      </c>
      <c r="G106" s="289">
        <v>1225.383333333333</v>
      </c>
      <c r="H106" s="289">
        <v>1212.9166666666665</v>
      </c>
      <c r="I106" s="289">
        <v>1195.583333333333</v>
      </c>
      <c r="J106" s="289">
        <v>1255.1833333333329</v>
      </c>
      <c r="K106" s="289">
        <v>1272.5166666666664</v>
      </c>
      <c r="L106" s="289">
        <v>1284.9833333333329</v>
      </c>
      <c r="M106" s="276">
        <v>1260.05</v>
      </c>
      <c r="N106" s="276">
        <v>1230.25</v>
      </c>
      <c r="O106" s="291">
        <v>7712050</v>
      </c>
      <c r="P106" s="292">
        <v>6.0989132845420272E-3</v>
      </c>
    </row>
    <row r="107" spans="1:16" ht="14.4">
      <c r="A107" s="254">
        <v>97</v>
      </c>
      <c r="B107" s="343" t="s">
        <v>43</v>
      </c>
      <c r="C107" s="439" t="s">
        <v>136</v>
      </c>
      <c r="D107" s="440">
        <v>44371</v>
      </c>
      <c r="E107" s="288">
        <v>805.85</v>
      </c>
      <c r="F107" s="288">
        <v>808.4666666666667</v>
      </c>
      <c r="G107" s="289">
        <v>799.98333333333335</v>
      </c>
      <c r="H107" s="289">
        <v>794.11666666666667</v>
      </c>
      <c r="I107" s="289">
        <v>785.63333333333333</v>
      </c>
      <c r="J107" s="289">
        <v>814.33333333333337</v>
      </c>
      <c r="K107" s="289">
        <v>822.81666666666672</v>
      </c>
      <c r="L107" s="289">
        <v>828.68333333333339</v>
      </c>
      <c r="M107" s="276">
        <v>816.95</v>
      </c>
      <c r="N107" s="276">
        <v>802.6</v>
      </c>
      <c r="O107" s="291">
        <v>8898400</v>
      </c>
      <c r="P107" s="292">
        <v>6.2972292191435767E-4</v>
      </c>
    </row>
    <row r="108" spans="1:16" ht="14.4">
      <c r="A108" s="254">
        <v>98</v>
      </c>
      <c r="B108" s="343" t="s">
        <v>56</v>
      </c>
      <c r="C108" s="439" t="s">
        <v>137</v>
      </c>
      <c r="D108" s="440">
        <v>44371</v>
      </c>
      <c r="E108" s="288">
        <v>163.5</v>
      </c>
      <c r="F108" s="288">
        <v>163.95</v>
      </c>
      <c r="G108" s="289">
        <v>162.24999999999997</v>
      </c>
      <c r="H108" s="289">
        <v>160.99999999999997</v>
      </c>
      <c r="I108" s="289">
        <v>159.29999999999995</v>
      </c>
      <c r="J108" s="289">
        <v>165.2</v>
      </c>
      <c r="K108" s="289">
        <v>166.90000000000003</v>
      </c>
      <c r="L108" s="289">
        <v>168.15</v>
      </c>
      <c r="M108" s="276">
        <v>165.65</v>
      </c>
      <c r="N108" s="276">
        <v>162.69999999999999</v>
      </c>
      <c r="O108" s="291">
        <v>43340000</v>
      </c>
      <c r="P108" s="292">
        <v>1.327971570186103E-2</v>
      </c>
    </row>
    <row r="109" spans="1:16" ht="14.4">
      <c r="A109" s="254">
        <v>99</v>
      </c>
      <c r="B109" s="343" t="s">
        <v>56</v>
      </c>
      <c r="C109" s="439" t="s">
        <v>138</v>
      </c>
      <c r="D109" s="440">
        <v>44371</v>
      </c>
      <c r="E109" s="288">
        <v>164.35</v>
      </c>
      <c r="F109" s="288">
        <v>165.06666666666666</v>
      </c>
      <c r="G109" s="289">
        <v>162.78333333333333</v>
      </c>
      <c r="H109" s="289">
        <v>161.21666666666667</v>
      </c>
      <c r="I109" s="289">
        <v>158.93333333333334</v>
      </c>
      <c r="J109" s="289">
        <v>166.63333333333333</v>
      </c>
      <c r="K109" s="289">
        <v>168.91666666666663</v>
      </c>
      <c r="L109" s="289">
        <v>170.48333333333332</v>
      </c>
      <c r="M109" s="276">
        <v>167.35</v>
      </c>
      <c r="N109" s="276">
        <v>163.5</v>
      </c>
      <c r="O109" s="291">
        <v>31110000</v>
      </c>
      <c r="P109" s="292">
        <v>3.6171063149480417E-2</v>
      </c>
    </row>
    <row r="110" spans="1:16" ht="14.4">
      <c r="A110" s="254">
        <v>100</v>
      </c>
      <c r="B110" s="343" t="s">
        <v>49</v>
      </c>
      <c r="C110" s="439" t="s">
        <v>139</v>
      </c>
      <c r="D110" s="440">
        <v>44371</v>
      </c>
      <c r="E110" s="288">
        <v>497.2</v>
      </c>
      <c r="F110" s="288">
        <v>496.5333333333333</v>
      </c>
      <c r="G110" s="289">
        <v>493.26666666666659</v>
      </c>
      <c r="H110" s="289">
        <v>489.33333333333331</v>
      </c>
      <c r="I110" s="289">
        <v>486.06666666666661</v>
      </c>
      <c r="J110" s="289">
        <v>500.46666666666658</v>
      </c>
      <c r="K110" s="289">
        <v>503.73333333333323</v>
      </c>
      <c r="L110" s="289">
        <v>507.66666666666657</v>
      </c>
      <c r="M110" s="276">
        <v>499.8</v>
      </c>
      <c r="N110" s="276">
        <v>492.6</v>
      </c>
      <c r="O110" s="291">
        <v>6620000</v>
      </c>
      <c r="P110" s="292">
        <v>-9.0909090909090912E-2</v>
      </c>
    </row>
    <row r="111" spans="1:16" ht="14.4">
      <c r="A111" s="254">
        <v>101</v>
      </c>
      <c r="B111" s="343" t="s">
        <v>43</v>
      </c>
      <c r="C111" s="439" t="s">
        <v>140</v>
      </c>
      <c r="D111" s="440">
        <v>44371</v>
      </c>
      <c r="E111" s="288">
        <v>7227.15</v>
      </c>
      <c r="F111" s="288">
        <v>7223.9000000000005</v>
      </c>
      <c r="G111" s="289">
        <v>7186.3000000000011</v>
      </c>
      <c r="H111" s="289">
        <v>7145.4500000000007</v>
      </c>
      <c r="I111" s="289">
        <v>7107.8500000000013</v>
      </c>
      <c r="J111" s="289">
        <v>7264.7500000000009</v>
      </c>
      <c r="K111" s="289">
        <v>7302.3500000000013</v>
      </c>
      <c r="L111" s="289">
        <v>7343.2000000000007</v>
      </c>
      <c r="M111" s="276">
        <v>7261.5</v>
      </c>
      <c r="N111" s="276">
        <v>7183.05</v>
      </c>
      <c r="O111" s="291">
        <v>1994700</v>
      </c>
      <c r="P111" s="292">
        <v>8.0276955496462802E-4</v>
      </c>
    </row>
    <row r="112" spans="1:16" ht="14.4">
      <c r="A112" s="254">
        <v>102</v>
      </c>
      <c r="B112" s="343" t="s">
        <v>49</v>
      </c>
      <c r="C112" s="439" t="s">
        <v>141</v>
      </c>
      <c r="D112" s="440">
        <v>44371</v>
      </c>
      <c r="E112" s="288">
        <v>617.1</v>
      </c>
      <c r="F112" s="288">
        <v>616.56666666666672</v>
      </c>
      <c r="G112" s="289">
        <v>613.18333333333339</v>
      </c>
      <c r="H112" s="289">
        <v>609.26666666666665</v>
      </c>
      <c r="I112" s="289">
        <v>605.88333333333333</v>
      </c>
      <c r="J112" s="289">
        <v>620.48333333333346</v>
      </c>
      <c r="K112" s="289">
        <v>623.8666666666669</v>
      </c>
      <c r="L112" s="289">
        <v>627.78333333333353</v>
      </c>
      <c r="M112" s="276">
        <v>619.95000000000005</v>
      </c>
      <c r="N112" s="276">
        <v>612.65</v>
      </c>
      <c r="O112" s="291">
        <v>10485000</v>
      </c>
      <c r="P112" s="292">
        <v>-3.8073394495412846E-2</v>
      </c>
    </row>
    <row r="113" spans="1:16" ht="14.4">
      <c r="A113" s="254">
        <v>103</v>
      </c>
      <c r="B113" s="343" t="s">
        <v>56</v>
      </c>
      <c r="C113" s="439" t="s">
        <v>142</v>
      </c>
      <c r="D113" s="440">
        <v>44371</v>
      </c>
      <c r="E113" s="288">
        <v>963.9</v>
      </c>
      <c r="F113" s="288">
        <v>960.01666666666677</v>
      </c>
      <c r="G113" s="289">
        <v>951.03333333333353</v>
      </c>
      <c r="H113" s="289">
        <v>938.16666666666674</v>
      </c>
      <c r="I113" s="289">
        <v>929.18333333333351</v>
      </c>
      <c r="J113" s="289">
        <v>972.88333333333355</v>
      </c>
      <c r="K113" s="289">
        <v>981.8666666666669</v>
      </c>
      <c r="L113" s="289">
        <v>994.73333333333358</v>
      </c>
      <c r="M113" s="276">
        <v>969</v>
      </c>
      <c r="N113" s="276">
        <v>947.15</v>
      </c>
      <c r="O113" s="291">
        <v>2082600</v>
      </c>
      <c r="P113" s="292">
        <v>-1.869158878504673E-3</v>
      </c>
    </row>
    <row r="114" spans="1:16" ht="14.4">
      <c r="A114" s="254">
        <v>104</v>
      </c>
      <c r="B114" s="343" t="s">
        <v>72</v>
      </c>
      <c r="C114" s="439" t="s">
        <v>143</v>
      </c>
      <c r="D114" s="440">
        <v>44371</v>
      </c>
      <c r="E114" s="288">
        <v>1193.9000000000001</v>
      </c>
      <c r="F114" s="288">
        <v>1193.2333333333333</v>
      </c>
      <c r="G114" s="289">
        <v>1185.6666666666667</v>
      </c>
      <c r="H114" s="289">
        <v>1177.4333333333334</v>
      </c>
      <c r="I114" s="289">
        <v>1169.8666666666668</v>
      </c>
      <c r="J114" s="289">
        <v>1201.4666666666667</v>
      </c>
      <c r="K114" s="289">
        <v>1209.0333333333333</v>
      </c>
      <c r="L114" s="289">
        <v>1217.2666666666667</v>
      </c>
      <c r="M114" s="276">
        <v>1200.8</v>
      </c>
      <c r="N114" s="276">
        <v>1185</v>
      </c>
      <c r="O114" s="291">
        <v>1660800</v>
      </c>
      <c r="P114" s="292">
        <v>0</v>
      </c>
    </row>
    <row r="115" spans="1:16" ht="14.4">
      <c r="A115" s="254">
        <v>105</v>
      </c>
      <c r="B115" s="343" t="s">
        <v>106</v>
      </c>
      <c r="C115" s="439" t="s">
        <v>144</v>
      </c>
      <c r="D115" s="440">
        <v>44371</v>
      </c>
      <c r="E115" s="288">
        <v>2383.6999999999998</v>
      </c>
      <c r="F115" s="288">
        <v>2390.0333333333333</v>
      </c>
      <c r="G115" s="289">
        <v>2367.0666666666666</v>
      </c>
      <c r="H115" s="289">
        <v>2350.4333333333334</v>
      </c>
      <c r="I115" s="289">
        <v>2327.4666666666667</v>
      </c>
      <c r="J115" s="289">
        <v>2406.6666666666665</v>
      </c>
      <c r="K115" s="289">
        <v>2429.6333333333328</v>
      </c>
      <c r="L115" s="289">
        <v>2446.2666666666664</v>
      </c>
      <c r="M115" s="276">
        <v>2413</v>
      </c>
      <c r="N115" s="276">
        <v>2373.4</v>
      </c>
      <c r="O115" s="291">
        <v>1800800</v>
      </c>
      <c r="P115" s="292">
        <v>2.6213813540004557E-2</v>
      </c>
    </row>
    <row r="116" spans="1:16" ht="14.4">
      <c r="A116" s="254">
        <v>106</v>
      </c>
      <c r="B116" s="343" t="s">
        <v>43</v>
      </c>
      <c r="C116" s="439" t="s">
        <v>145</v>
      </c>
      <c r="D116" s="440">
        <v>44371</v>
      </c>
      <c r="E116" s="288">
        <v>251.95</v>
      </c>
      <c r="F116" s="288">
        <v>257.63333333333333</v>
      </c>
      <c r="G116" s="289">
        <v>244.96666666666664</v>
      </c>
      <c r="H116" s="289">
        <v>237.98333333333332</v>
      </c>
      <c r="I116" s="289">
        <v>225.31666666666663</v>
      </c>
      <c r="J116" s="289">
        <v>264.61666666666667</v>
      </c>
      <c r="K116" s="289">
        <v>277.28333333333342</v>
      </c>
      <c r="L116" s="289">
        <v>284.26666666666665</v>
      </c>
      <c r="M116" s="276">
        <v>270.3</v>
      </c>
      <c r="N116" s="276">
        <v>250.65</v>
      </c>
      <c r="O116" s="291">
        <v>35374500</v>
      </c>
      <c r="P116" s="292">
        <v>5.6112852664576801E-2</v>
      </c>
    </row>
    <row r="117" spans="1:16" ht="14.4">
      <c r="A117" s="254">
        <v>107</v>
      </c>
      <c r="B117" s="343" t="s">
        <v>106</v>
      </c>
      <c r="C117" s="439" t="s">
        <v>262</v>
      </c>
      <c r="D117" s="440">
        <v>44371</v>
      </c>
      <c r="E117" s="288">
        <v>1927.25</v>
      </c>
      <c r="F117" s="288">
        <v>1915.7166666666665</v>
      </c>
      <c r="G117" s="289">
        <v>1895.1833333333329</v>
      </c>
      <c r="H117" s="289">
        <v>1863.1166666666666</v>
      </c>
      <c r="I117" s="289">
        <v>1842.583333333333</v>
      </c>
      <c r="J117" s="289">
        <v>1947.7833333333328</v>
      </c>
      <c r="K117" s="289">
        <v>1968.3166666666662</v>
      </c>
      <c r="L117" s="289">
        <v>2000.3833333333328</v>
      </c>
      <c r="M117" s="276">
        <v>1936.25</v>
      </c>
      <c r="N117" s="276">
        <v>1883.65</v>
      </c>
      <c r="O117" s="291">
        <v>459550</v>
      </c>
      <c r="P117" s="292">
        <v>0.1055512118842846</v>
      </c>
    </row>
    <row r="118" spans="1:16" ht="14.4">
      <c r="A118" s="254">
        <v>108</v>
      </c>
      <c r="B118" s="343" t="s">
        <v>43</v>
      </c>
      <c r="C118" s="439" t="s">
        <v>146</v>
      </c>
      <c r="D118" s="440">
        <v>44371</v>
      </c>
      <c r="E118" s="288">
        <v>84864.9</v>
      </c>
      <c r="F118" s="288">
        <v>84858.316666666666</v>
      </c>
      <c r="G118" s="289">
        <v>84216.633333333331</v>
      </c>
      <c r="H118" s="289">
        <v>83568.366666666669</v>
      </c>
      <c r="I118" s="289">
        <v>82926.683333333334</v>
      </c>
      <c r="J118" s="289">
        <v>85506.583333333328</v>
      </c>
      <c r="K118" s="289">
        <v>86148.266666666648</v>
      </c>
      <c r="L118" s="289">
        <v>86796.533333333326</v>
      </c>
      <c r="M118" s="276">
        <v>85500</v>
      </c>
      <c r="N118" s="276">
        <v>84210.05</v>
      </c>
      <c r="O118" s="291">
        <v>39200</v>
      </c>
      <c r="P118" s="292">
        <v>1.277139208173691E-3</v>
      </c>
    </row>
    <row r="119" spans="1:16" ht="14.4">
      <c r="A119" s="254">
        <v>109</v>
      </c>
      <c r="B119" s="343" t="s">
        <v>56</v>
      </c>
      <c r="C119" s="439" t="s">
        <v>147</v>
      </c>
      <c r="D119" s="440">
        <v>44371</v>
      </c>
      <c r="E119" s="288">
        <v>1517.05</v>
      </c>
      <c r="F119" s="288">
        <v>1496.8833333333332</v>
      </c>
      <c r="G119" s="289">
        <v>1451.7666666666664</v>
      </c>
      <c r="H119" s="289">
        <v>1386.4833333333331</v>
      </c>
      <c r="I119" s="289">
        <v>1341.3666666666663</v>
      </c>
      <c r="J119" s="289">
        <v>1562.1666666666665</v>
      </c>
      <c r="K119" s="289">
        <v>1607.2833333333333</v>
      </c>
      <c r="L119" s="289">
        <v>1672.5666666666666</v>
      </c>
      <c r="M119" s="276">
        <v>1542</v>
      </c>
      <c r="N119" s="276">
        <v>1431.6</v>
      </c>
      <c r="O119" s="291">
        <v>2856750</v>
      </c>
      <c r="P119" s="292">
        <v>-7.6382153249272555E-2</v>
      </c>
    </row>
    <row r="120" spans="1:16" ht="14.4">
      <c r="A120" s="254">
        <v>110</v>
      </c>
      <c r="B120" s="343" t="s">
        <v>39</v>
      </c>
      <c r="C120" s="439" t="s">
        <v>790</v>
      </c>
      <c r="D120" s="440">
        <v>44371</v>
      </c>
      <c r="E120" s="288">
        <v>364.95</v>
      </c>
      <c r="F120" s="288">
        <v>366.95</v>
      </c>
      <c r="G120" s="289">
        <v>361.15</v>
      </c>
      <c r="H120" s="289">
        <v>357.34999999999997</v>
      </c>
      <c r="I120" s="289">
        <v>351.54999999999995</v>
      </c>
      <c r="J120" s="289">
        <v>370.75</v>
      </c>
      <c r="K120" s="289">
        <v>376.55000000000007</v>
      </c>
      <c r="L120" s="289">
        <v>380.35</v>
      </c>
      <c r="M120" s="276">
        <v>372.75</v>
      </c>
      <c r="N120" s="276">
        <v>363.15</v>
      </c>
      <c r="O120" s="291">
        <v>2420800</v>
      </c>
      <c r="P120" s="292">
        <v>5.8782365290412877E-2</v>
      </c>
    </row>
    <row r="121" spans="1:16" ht="14.4">
      <c r="A121" s="254">
        <v>111</v>
      </c>
      <c r="B121" s="343" t="s">
        <v>111</v>
      </c>
      <c r="C121" s="439" t="s">
        <v>148</v>
      </c>
      <c r="D121" s="440">
        <v>44371</v>
      </c>
      <c r="E121" s="288">
        <v>73.45</v>
      </c>
      <c r="F121" s="288">
        <v>73.866666666666674</v>
      </c>
      <c r="G121" s="289">
        <v>72.783333333333346</v>
      </c>
      <c r="H121" s="289">
        <v>72.116666666666674</v>
      </c>
      <c r="I121" s="289">
        <v>71.033333333333346</v>
      </c>
      <c r="J121" s="289">
        <v>74.533333333333346</v>
      </c>
      <c r="K121" s="289">
        <v>75.61666666666666</v>
      </c>
      <c r="L121" s="289">
        <v>76.283333333333346</v>
      </c>
      <c r="M121" s="276">
        <v>74.95</v>
      </c>
      <c r="N121" s="276">
        <v>73.2</v>
      </c>
      <c r="O121" s="291">
        <v>91477000</v>
      </c>
      <c r="P121" s="292">
        <v>4.4448757763975152E-2</v>
      </c>
    </row>
    <row r="122" spans="1:16" ht="14.4">
      <c r="A122" s="254">
        <v>112</v>
      </c>
      <c r="B122" s="343" t="s">
        <v>39</v>
      </c>
      <c r="C122" s="439" t="s">
        <v>256</v>
      </c>
      <c r="D122" s="440">
        <v>44371</v>
      </c>
      <c r="E122" s="288">
        <v>4594.7</v>
      </c>
      <c r="F122" s="288">
        <v>4596.75</v>
      </c>
      <c r="G122" s="289">
        <v>4548.5</v>
      </c>
      <c r="H122" s="289">
        <v>4502.3</v>
      </c>
      <c r="I122" s="289">
        <v>4454.05</v>
      </c>
      <c r="J122" s="289">
        <v>4642.95</v>
      </c>
      <c r="K122" s="289">
        <v>4691.2</v>
      </c>
      <c r="L122" s="289">
        <v>4737.3999999999996</v>
      </c>
      <c r="M122" s="276">
        <v>4645</v>
      </c>
      <c r="N122" s="276">
        <v>4550.55</v>
      </c>
      <c r="O122" s="291">
        <v>1569250</v>
      </c>
      <c r="P122" s="292">
        <v>3.1162604874151018E-3</v>
      </c>
    </row>
    <row r="123" spans="1:16" ht="14.4">
      <c r="A123" s="254">
        <v>113</v>
      </c>
      <c r="B123" s="343" t="s">
        <v>837</v>
      </c>
      <c r="C123" s="439" t="s">
        <v>450</v>
      </c>
      <c r="D123" s="440">
        <v>44371</v>
      </c>
      <c r="E123" s="288">
        <v>3184.4</v>
      </c>
      <c r="F123" s="288">
        <v>3202.6333333333332</v>
      </c>
      <c r="G123" s="289">
        <v>3148.2666666666664</v>
      </c>
      <c r="H123" s="289">
        <v>3112.1333333333332</v>
      </c>
      <c r="I123" s="289">
        <v>3057.7666666666664</v>
      </c>
      <c r="J123" s="289">
        <v>3238.7666666666664</v>
      </c>
      <c r="K123" s="289">
        <v>3293.1333333333332</v>
      </c>
      <c r="L123" s="289">
        <v>3329.2666666666664</v>
      </c>
      <c r="M123" s="276">
        <v>3257</v>
      </c>
      <c r="N123" s="276">
        <v>3166.5</v>
      </c>
      <c r="O123" s="291">
        <v>325125</v>
      </c>
      <c r="P123" s="292">
        <v>9.4696969696969696E-2</v>
      </c>
    </row>
    <row r="124" spans="1:16" ht="14.4">
      <c r="A124" s="254">
        <v>114</v>
      </c>
      <c r="B124" s="343" t="s">
        <v>49</v>
      </c>
      <c r="C124" s="439" t="s">
        <v>151</v>
      </c>
      <c r="D124" s="440">
        <v>44371</v>
      </c>
      <c r="E124" s="288">
        <v>17857.849999999999</v>
      </c>
      <c r="F124" s="288">
        <v>17817.916666666668</v>
      </c>
      <c r="G124" s="289">
        <v>17695.983333333337</v>
      </c>
      <c r="H124" s="289">
        <v>17534.116666666669</v>
      </c>
      <c r="I124" s="289">
        <v>17412.183333333338</v>
      </c>
      <c r="J124" s="289">
        <v>17979.783333333336</v>
      </c>
      <c r="K124" s="289">
        <v>18101.716666666664</v>
      </c>
      <c r="L124" s="289">
        <v>18263.583333333336</v>
      </c>
      <c r="M124" s="276">
        <v>17939.849999999999</v>
      </c>
      <c r="N124" s="276">
        <v>17656.05</v>
      </c>
      <c r="O124" s="291">
        <v>216450</v>
      </c>
      <c r="P124" s="292">
        <v>9.3261832595010492E-3</v>
      </c>
    </row>
    <row r="125" spans="1:16" ht="14.4">
      <c r="A125" s="254">
        <v>115</v>
      </c>
      <c r="B125" s="343" t="s">
        <v>111</v>
      </c>
      <c r="C125" s="439" t="s">
        <v>152</v>
      </c>
      <c r="D125" s="440">
        <v>44371</v>
      </c>
      <c r="E125" s="288">
        <v>186.6</v>
      </c>
      <c r="F125" s="288">
        <v>186.80000000000004</v>
      </c>
      <c r="G125" s="289">
        <v>184.60000000000008</v>
      </c>
      <c r="H125" s="289">
        <v>182.60000000000005</v>
      </c>
      <c r="I125" s="289">
        <v>180.40000000000009</v>
      </c>
      <c r="J125" s="289">
        <v>188.80000000000007</v>
      </c>
      <c r="K125" s="289">
        <v>191.00000000000006</v>
      </c>
      <c r="L125" s="289">
        <v>193.00000000000006</v>
      </c>
      <c r="M125" s="276">
        <v>189</v>
      </c>
      <c r="N125" s="276">
        <v>184.8</v>
      </c>
      <c r="O125" s="291">
        <v>63777300</v>
      </c>
      <c r="P125" s="292">
        <v>2.6332420476090162E-3</v>
      </c>
    </row>
    <row r="126" spans="1:16" ht="14.4">
      <c r="A126" s="254">
        <v>116</v>
      </c>
      <c r="B126" s="343" t="s">
        <v>42</v>
      </c>
      <c r="C126" s="439" t="s">
        <v>153</v>
      </c>
      <c r="D126" s="440">
        <v>44371</v>
      </c>
      <c r="E126" s="288">
        <v>112.1</v>
      </c>
      <c r="F126" s="288">
        <v>111.96666666666665</v>
      </c>
      <c r="G126" s="289">
        <v>111.18333333333331</v>
      </c>
      <c r="H126" s="289">
        <v>110.26666666666665</v>
      </c>
      <c r="I126" s="289">
        <v>109.48333333333331</v>
      </c>
      <c r="J126" s="289">
        <v>112.88333333333331</v>
      </c>
      <c r="K126" s="289">
        <v>113.66666666666664</v>
      </c>
      <c r="L126" s="289">
        <v>114.58333333333331</v>
      </c>
      <c r="M126" s="276">
        <v>112.75</v>
      </c>
      <c r="N126" s="276">
        <v>111.05</v>
      </c>
      <c r="O126" s="291">
        <v>67260000</v>
      </c>
      <c r="P126" s="292">
        <v>1.0620075368276806E-2</v>
      </c>
    </row>
    <row r="127" spans="1:16" ht="14.4">
      <c r="A127" s="254">
        <v>117</v>
      </c>
      <c r="B127" s="343" t="s">
        <v>72</v>
      </c>
      <c r="C127" s="439" t="s">
        <v>155</v>
      </c>
      <c r="D127" s="440">
        <v>44371</v>
      </c>
      <c r="E127" s="288">
        <v>123.4</v>
      </c>
      <c r="F127" s="288">
        <v>122.23333333333333</v>
      </c>
      <c r="G127" s="289">
        <v>120.11666666666667</v>
      </c>
      <c r="H127" s="289">
        <v>116.83333333333334</v>
      </c>
      <c r="I127" s="289">
        <v>114.71666666666668</v>
      </c>
      <c r="J127" s="289">
        <v>125.51666666666667</v>
      </c>
      <c r="K127" s="289">
        <v>127.63333333333331</v>
      </c>
      <c r="L127" s="289">
        <v>130.91666666666666</v>
      </c>
      <c r="M127" s="276">
        <v>124.35</v>
      </c>
      <c r="N127" s="276">
        <v>118.95</v>
      </c>
      <c r="O127" s="291">
        <v>64918700</v>
      </c>
      <c r="P127" s="292">
        <v>0.2566701445819049</v>
      </c>
    </row>
    <row r="128" spans="1:16" ht="14.4">
      <c r="A128" s="254">
        <v>118</v>
      </c>
      <c r="B128" s="343" t="s">
        <v>78</v>
      </c>
      <c r="C128" s="439" t="s">
        <v>156</v>
      </c>
      <c r="D128" s="440">
        <v>44371</v>
      </c>
      <c r="E128" s="288">
        <v>30637.7</v>
      </c>
      <c r="F128" s="288">
        <v>30692.25</v>
      </c>
      <c r="G128" s="289">
        <v>30246.65</v>
      </c>
      <c r="H128" s="289">
        <v>29855.600000000002</v>
      </c>
      <c r="I128" s="289">
        <v>29410.000000000004</v>
      </c>
      <c r="J128" s="289">
        <v>31083.3</v>
      </c>
      <c r="K128" s="289">
        <v>31528.899999999998</v>
      </c>
      <c r="L128" s="289">
        <v>31919.949999999997</v>
      </c>
      <c r="M128" s="276">
        <v>31137.85</v>
      </c>
      <c r="N128" s="276">
        <v>30301.200000000001</v>
      </c>
      <c r="O128" s="291">
        <v>82620</v>
      </c>
      <c r="P128" s="292">
        <v>3.0688622754491017E-2</v>
      </c>
    </row>
    <row r="129" spans="1:16" ht="14.4">
      <c r="A129" s="254">
        <v>119</v>
      </c>
      <c r="B129" s="363" t="s">
        <v>51</v>
      </c>
      <c r="C129" s="439" t="s">
        <v>157</v>
      </c>
      <c r="D129" s="440">
        <v>44371</v>
      </c>
      <c r="E129" s="288">
        <v>1845.7</v>
      </c>
      <c r="F129" s="288">
        <v>1854.1833333333334</v>
      </c>
      <c r="G129" s="289">
        <v>1829.8166666666668</v>
      </c>
      <c r="H129" s="289">
        <v>1813.9333333333334</v>
      </c>
      <c r="I129" s="289">
        <v>1789.5666666666668</v>
      </c>
      <c r="J129" s="289">
        <v>1870.0666666666668</v>
      </c>
      <c r="K129" s="289">
        <v>1894.4333333333336</v>
      </c>
      <c r="L129" s="289">
        <v>1910.3166666666668</v>
      </c>
      <c r="M129" s="276">
        <v>1878.55</v>
      </c>
      <c r="N129" s="276">
        <v>1838.3</v>
      </c>
      <c r="O129" s="291">
        <v>3364900</v>
      </c>
      <c r="P129" s="292">
        <v>2.1283699190384777E-2</v>
      </c>
    </row>
    <row r="130" spans="1:16" ht="14.4">
      <c r="A130" s="254">
        <v>120</v>
      </c>
      <c r="B130" s="343" t="s">
        <v>72</v>
      </c>
      <c r="C130" s="439" t="s">
        <v>158</v>
      </c>
      <c r="D130" s="440">
        <v>44371</v>
      </c>
      <c r="E130" s="288">
        <v>247.85</v>
      </c>
      <c r="F130" s="288">
        <v>246.73333333333335</v>
      </c>
      <c r="G130" s="289">
        <v>244.31666666666669</v>
      </c>
      <c r="H130" s="289">
        <v>240.78333333333333</v>
      </c>
      <c r="I130" s="289">
        <v>238.36666666666667</v>
      </c>
      <c r="J130" s="289">
        <v>250.26666666666671</v>
      </c>
      <c r="K130" s="289">
        <v>252.68333333333334</v>
      </c>
      <c r="L130" s="289">
        <v>256.2166666666667</v>
      </c>
      <c r="M130" s="276">
        <v>249.15</v>
      </c>
      <c r="N130" s="276">
        <v>243.2</v>
      </c>
      <c r="O130" s="291">
        <v>21162000</v>
      </c>
      <c r="P130" s="292">
        <v>2.3802612481857766E-2</v>
      </c>
    </row>
    <row r="131" spans="1:16" ht="14.4">
      <c r="A131" s="254">
        <v>121</v>
      </c>
      <c r="B131" s="343" t="s">
        <v>56</v>
      </c>
      <c r="C131" s="439" t="s">
        <v>159</v>
      </c>
      <c r="D131" s="440">
        <v>44371</v>
      </c>
      <c r="E131" s="288">
        <v>121.4</v>
      </c>
      <c r="F131" s="288">
        <v>121.60000000000001</v>
      </c>
      <c r="G131" s="289">
        <v>120.60000000000002</v>
      </c>
      <c r="H131" s="289">
        <v>119.80000000000001</v>
      </c>
      <c r="I131" s="289">
        <v>118.80000000000003</v>
      </c>
      <c r="J131" s="289">
        <v>122.40000000000002</v>
      </c>
      <c r="K131" s="289">
        <v>123.39999999999999</v>
      </c>
      <c r="L131" s="289">
        <v>124.20000000000002</v>
      </c>
      <c r="M131" s="276">
        <v>122.6</v>
      </c>
      <c r="N131" s="276">
        <v>120.8</v>
      </c>
      <c r="O131" s="291">
        <v>38086600</v>
      </c>
      <c r="P131" s="292">
        <v>-8.1327260897852958E-4</v>
      </c>
    </row>
    <row r="132" spans="1:16" ht="14.4">
      <c r="A132" s="254">
        <v>122</v>
      </c>
      <c r="B132" s="343" t="s">
        <v>51</v>
      </c>
      <c r="C132" s="439" t="s">
        <v>269</v>
      </c>
      <c r="D132" s="440">
        <v>44371</v>
      </c>
      <c r="E132" s="288">
        <v>5215.3999999999996</v>
      </c>
      <c r="F132" s="288">
        <v>5212.0166666666664</v>
      </c>
      <c r="G132" s="289">
        <v>5174.0333333333328</v>
      </c>
      <c r="H132" s="289">
        <v>5132.6666666666661</v>
      </c>
      <c r="I132" s="289">
        <v>5094.6833333333325</v>
      </c>
      <c r="J132" s="289">
        <v>5253.3833333333332</v>
      </c>
      <c r="K132" s="289">
        <v>5291.3666666666668</v>
      </c>
      <c r="L132" s="289">
        <v>5332.7333333333336</v>
      </c>
      <c r="M132" s="276">
        <v>5250</v>
      </c>
      <c r="N132" s="276">
        <v>5170.6499999999996</v>
      </c>
      <c r="O132" s="291">
        <v>182375</v>
      </c>
      <c r="P132" s="292">
        <v>-2.0805369127516779E-2</v>
      </c>
    </row>
    <row r="133" spans="1:16" ht="14.4">
      <c r="A133" s="254">
        <v>123</v>
      </c>
      <c r="B133" s="343" t="s">
        <v>49</v>
      </c>
      <c r="C133" s="439" t="s">
        <v>160</v>
      </c>
      <c r="D133" s="440">
        <v>44371</v>
      </c>
      <c r="E133" s="288">
        <v>2090.9499999999998</v>
      </c>
      <c r="F133" s="288">
        <v>2084.4333333333329</v>
      </c>
      <c r="G133" s="289">
        <v>2070.9166666666661</v>
      </c>
      <c r="H133" s="289">
        <v>2050.8833333333332</v>
      </c>
      <c r="I133" s="289">
        <v>2037.3666666666663</v>
      </c>
      <c r="J133" s="289">
        <v>2104.4666666666658</v>
      </c>
      <c r="K133" s="289">
        <v>2117.9833333333331</v>
      </c>
      <c r="L133" s="289">
        <v>2138.0166666666655</v>
      </c>
      <c r="M133" s="276">
        <v>2097.9499999999998</v>
      </c>
      <c r="N133" s="276">
        <v>2064.4</v>
      </c>
      <c r="O133" s="291">
        <v>2448000</v>
      </c>
      <c r="P133" s="292">
        <v>-2.6833631484794274E-2</v>
      </c>
    </row>
    <row r="134" spans="1:16" ht="14.4">
      <c r="A134" s="254">
        <v>124</v>
      </c>
      <c r="B134" s="343" t="s">
        <v>837</v>
      </c>
      <c r="C134" s="439" t="s">
        <v>267</v>
      </c>
      <c r="D134" s="440">
        <v>44371</v>
      </c>
      <c r="E134" s="288">
        <v>2682.85</v>
      </c>
      <c r="F134" s="288">
        <v>2684.9166666666665</v>
      </c>
      <c r="G134" s="289">
        <v>2666.6333333333332</v>
      </c>
      <c r="H134" s="289">
        <v>2650.4166666666665</v>
      </c>
      <c r="I134" s="289">
        <v>2632.1333333333332</v>
      </c>
      <c r="J134" s="289">
        <v>2701.1333333333332</v>
      </c>
      <c r="K134" s="289">
        <v>2719.416666666667</v>
      </c>
      <c r="L134" s="289">
        <v>2735.6333333333332</v>
      </c>
      <c r="M134" s="276">
        <v>2703.2</v>
      </c>
      <c r="N134" s="276">
        <v>2668.7</v>
      </c>
      <c r="O134" s="291">
        <v>658250</v>
      </c>
      <c r="P134" s="292">
        <v>-7.9125847776940466E-3</v>
      </c>
    </row>
    <row r="135" spans="1:16" ht="14.4">
      <c r="A135" s="254">
        <v>125</v>
      </c>
      <c r="B135" s="343" t="s">
        <v>53</v>
      </c>
      <c r="C135" s="439" t="s">
        <v>161</v>
      </c>
      <c r="D135" s="440">
        <v>44371</v>
      </c>
      <c r="E135" s="288">
        <v>43.9</v>
      </c>
      <c r="F135" s="288">
        <v>44.233333333333327</v>
      </c>
      <c r="G135" s="289">
        <v>43.216666666666654</v>
      </c>
      <c r="H135" s="289">
        <v>42.533333333333324</v>
      </c>
      <c r="I135" s="289">
        <v>41.516666666666652</v>
      </c>
      <c r="J135" s="289">
        <v>44.916666666666657</v>
      </c>
      <c r="K135" s="289">
        <v>45.933333333333323</v>
      </c>
      <c r="L135" s="289">
        <v>46.61666666666666</v>
      </c>
      <c r="M135" s="276">
        <v>45.25</v>
      </c>
      <c r="N135" s="276">
        <v>43.55</v>
      </c>
      <c r="O135" s="291">
        <v>348176000</v>
      </c>
      <c r="P135" s="292">
        <v>5.712897741073597E-2</v>
      </c>
    </row>
    <row r="136" spans="1:16" ht="14.4">
      <c r="A136" s="254">
        <v>126</v>
      </c>
      <c r="B136" s="343" t="s">
        <v>42</v>
      </c>
      <c r="C136" s="439" t="s">
        <v>162</v>
      </c>
      <c r="D136" s="440">
        <v>44371</v>
      </c>
      <c r="E136" s="288">
        <v>227.35</v>
      </c>
      <c r="F136" s="288">
        <v>228.85</v>
      </c>
      <c r="G136" s="289">
        <v>225.35</v>
      </c>
      <c r="H136" s="289">
        <v>223.35</v>
      </c>
      <c r="I136" s="289">
        <v>219.85</v>
      </c>
      <c r="J136" s="289">
        <v>230.85</v>
      </c>
      <c r="K136" s="289">
        <v>234.35</v>
      </c>
      <c r="L136" s="289">
        <v>236.35</v>
      </c>
      <c r="M136" s="276">
        <v>232.35</v>
      </c>
      <c r="N136" s="276">
        <v>226.85</v>
      </c>
      <c r="O136" s="291">
        <v>16144000</v>
      </c>
      <c r="P136" s="292">
        <v>-4.2240151874703369E-2</v>
      </c>
    </row>
    <row r="137" spans="1:16" ht="14.4">
      <c r="A137" s="254">
        <v>127</v>
      </c>
      <c r="B137" s="343" t="s">
        <v>88</v>
      </c>
      <c r="C137" s="439" t="s">
        <v>163</v>
      </c>
      <c r="D137" s="440">
        <v>44371</v>
      </c>
      <c r="E137" s="288">
        <v>1349.9</v>
      </c>
      <c r="F137" s="288">
        <v>1346.25</v>
      </c>
      <c r="G137" s="289">
        <v>1323.1</v>
      </c>
      <c r="H137" s="289">
        <v>1296.3</v>
      </c>
      <c r="I137" s="289">
        <v>1273.1499999999999</v>
      </c>
      <c r="J137" s="289">
        <v>1373.05</v>
      </c>
      <c r="K137" s="289">
        <v>1396.2</v>
      </c>
      <c r="L137" s="289">
        <v>1423</v>
      </c>
      <c r="M137" s="276">
        <v>1369.4</v>
      </c>
      <c r="N137" s="276">
        <v>1319.45</v>
      </c>
      <c r="O137" s="291">
        <v>1564101</v>
      </c>
      <c r="P137" s="292">
        <v>4.231082180634662E-2</v>
      </c>
    </row>
    <row r="138" spans="1:16" ht="14.4">
      <c r="A138" s="254">
        <v>128</v>
      </c>
      <c r="B138" s="343" t="s">
        <v>37</v>
      </c>
      <c r="C138" s="439" t="s">
        <v>164</v>
      </c>
      <c r="D138" s="440">
        <v>44371</v>
      </c>
      <c r="E138" s="288">
        <v>991.15</v>
      </c>
      <c r="F138" s="288">
        <v>985.5333333333333</v>
      </c>
      <c r="G138" s="289">
        <v>977.66666666666663</v>
      </c>
      <c r="H138" s="289">
        <v>964.18333333333328</v>
      </c>
      <c r="I138" s="289">
        <v>956.31666666666661</v>
      </c>
      <c r="J138" s="289">
        <v>999.01666666666665</v>
      </c>
      <c r="K138" s="289">
        <v>1006.8833333333334</v>
      </c>
      <c r="L138" s="289">
        <v>1020.3666666666667</v>
      </c>
      <c r="M138" s="276">
        <v>993.4</v>
      </c>
      <c r="N138" s="276">
        <v>972.05</v>
      </c>
      <c r="O138" s="291">
        <v>1859800</v>
      </c>
      <c r="P138" s="292">
        <v>-2.2778025904421618E-2</v>
      </c>
    </row>
    <row r="139" spans="1:16" ht="14.4">
      <c r="A139" s="254">
        <v>129</v>
      </c>
      <c r="B139" s="343" t="s">
        <v>53</v>
      </c>
      <c r="C139" s="439" t="s">
        <v>165</v>
      </c>
      <c r="D139" s="440">
        <v>44371</v>
      </c>
      <c r="E139" s="288">
        <v>219.45</v>
      </c>
      <c r="F139" s="288">
        <v>220.88333333333333</v>
      </c>
      <c r="G139" s="289">
        <v>216.91666666666666</v>
      </c>
      <c r="H139" s="289">
        <v>214.38333333333333</v>
      </c>
      <c r="I139" s="289">
        <v>210.41666666666666</v>
      </c>
      <c r="J139" s="289">
        <v>223.41666666666666</v>
      </c>
      <c r="K139" s="289">
        <v>227.38333333333335</v>
      </c>
      <c r="L139" s="289">
        <v>229.91666666666666</v>
      </c>
      <c r="M139" s="276">
        <v>224.85</v>
      </c>
      <c r="N139" s="276">
        <v>218.35</v>
      </c>
      <c r="O139" s="291">
        <v>23553800</v>
      </c>
      <c r="P139" s="292">
        <v>2.0993086109365178E-2</v>
      </c>
    </row>
    <row r="140" spans="1:16" ht="14.4">
      <c r="A140" s="254">
        <v>130</v>
      </c>
      <c r="B140" s="343" t="s">
        <v>42</v>
      </c>
      <c r="C140" s="439" t="s">
        <v>166</v>
      </c>
      <c r="D140" s="440">
        <v>44371</v>
      </c>
      <c r="E140" s="288">
        <v>148.65</v>
      </c>
      <c r="F140" s="288">
        <v>149.03333333333333</v>
      </c>
      <c r="G140" s="289">
        <v>147.86666666666667</v>
      </c>
      <c r="H140" s="289">
        <v>147.08333333333334</v>
      </c>
      <c r="I140" s="289">
        <v>145.91666666666669</v>
      </c>
      <c r="J140" s="289">
        <v>149.81666666666666</v>
      </c>
      <c r="K140" s="289">
        <v>150.98333333333335</v>
      </c>
      <c r="L140" s="289">
        <v>151.76666666666665</v>
      </c>
      <c r="M140" s="276">
        <v>150.19999999999999</v>
      </c>
      <c r="N140" s="276">
        <v>148.25</v>
      </c>
      <c r="O140" s="291">
        <v>15246000</v>
      </c>
      <c r="P140" s="292">
        <v>-1.9297568506368198E-2</v>
      </c>
    </row>
    <row r="141" spans="1:16" ht="14.4">
      <c r="A141" s="254">
        <v>131</v>
      </c>
      <c r="B141" s="343" t="s">
        <v>72</v>
      </c>
      <c r="C141" s="439" t="s">
        <v>167</v>
      </c>
      <c r="D141" s="440">
        <v>44371</v>
      </c>
      <c r="E141" s="288">
        <v>2212.5</v>
      </c>
      <c r="F141" s="288">
        <v>2222.65</v>
      </c>
      <c r="G141" s="289">
        <v>2191.9</v>
      </c>
      <c r="H141" s="289">
        <v>2171.3000000000002</v>
      </c>
      <c r="I141" s="289">
        <v>2140.5500000000002</v>
      </c>
      <c r="J141" s="289">
        <v>2243.25</v>
      </c>
      <c r="K141" s="289">
        <v>2274</v>
      </c>
      <c r="L141" s="289">
        <v>2294.6</v>
      </c>
      <c r="M141" s="276">
        <v>2253.4</v>
      </c>
      <c r="N141" s="276">
        <v>2202.0500000000002</v>
      </c>
      <c r="O141" s="291">
        <v>30008750</v>
      </c>
      <c r="P141" s="292">
        <v>3.9435058581065281E-2</v>
      </c>
    </row>
    <row r="142" spans="1:16" ht="14.4">
      <c r="A142" s="254">
        <v>132</v>
      </c>
      <c r="B142" s="343" t="s">
        <v>111</v>
      </c>
      <c r="C142" s="439" t="s">
        <v>168</v>
      </c>
      <c r="D142" s="440">
        <v>44371</v>
      </c>
      <c r="E142" s="288">
        <v>122.9</v>
      </c>
      <c r="F142" s="288">
        <v>123.38333333333333</v>
      </c>
      <c r="G142" s="289">
        <v>121.91666666666666</v>
      </c>
      <c r="H142" s="289">
        <v>120.93333333333334</v>
      </c>
      <c r="I142" s="289">
        <v>119.46666666666667</v>
      </c>
      <c r="J142" s="289">
        <v>124.36666666666665</v>
      </c>
      <c r="K142" s="289">
        <v>125.83333333333331</v>
      </c>
      <c r="L142" s="289">
        <v>126.81666666666663</v>
      </c>
      <c r="M142" s="276">
        <v>124.85</v>
      </c>
      <c r="N142" s="276">
        <v>122.4</v>
      </c>
      <c r="O142" s="291">
        <v>179844500</v>
      </c>
      <c r="P142" s="292">
        <v>-2.4275847850737036E-2</v>
      </c>
    </row>
    <row r="143" spans="1:16" ht="14.4">
      <c r="A143" s="254">
        <v>133</v>
      </c>
      <c r="B143" s="343" t="s">
        <v>56</v>
      </c>
      <c r="C143" s="439" t="s">
        <v>274</v>
      </c>
      <c r="D143" s="440">
        <v>44371</v>
      </c>
      <c r="E143" s="288">
        <v>992.2</v>
      </c>
      <c r="F143" s="288">
        <v>992.08333333333337</v>
      </c>
      <c r="G143" s="289">
        <v>987.26666666666677</v>
      </c>
      <c r="H143" s="289">
        <v>982.33333333333337</v>
      </c>
      <c r="I143" s="289">
        <v>977.51666666666677</v>
      </c>
      <c r="J143" s="289">
        <v>997.01666666666677</v>
      </c>
      <c r="K143" s="289">
        <v>1001.8333333333334</v>
      </c>
      <c r="L143" s="289">
        <v>1006.7666666666668</v>
      </c>
      <c r="M143" s="276">
        <v>996.9</v>
      </c>
      <c r="N143" s="276">
        <v>987.15</v>
      </c>
      <c r="O143" s="291">
        <v>6277500</v>
      </c>
      <c r="P143" s="292">
        <v>5.9493670886075947E-2</v>
      </c>
    </row>
    <row r="144" spans="1:16" ht="14.4">
      <c r="A144" s="254">
        <v>134</v>
      </c>
      <c r="B144" s="343" t="s">
        <v>53</v>
      </c>
      <c r="C144" s="439" t="s">
        <v>169</v>
      </c>
      <c r="D144" s="440">
        <v>44371</v>
      </c>
      <c r="E144" s="288">
        <v>440.6</v>
      </c>
      <c r="F144" s="288">
        <v>439.61666666666662</v>
      </c>
      <c r="G144" s="289">
        <v>435.38333333333321</v>
      </c>
      <c r="H144" s="289">
        <v>430.16666666666657</v>
      </c>
      <c r="I144" s="289">
        <v>425.93333333333317</v>
      </c>
      <c r="J144" s="289">
        <v>444.83333333333326</v>
      </c>
      <c r="K144" s="289">
        <v>449.06666666666672</v>
      </c>
      <c r="L144" s="289">
        <v>454.2833333333333</v>
      </c>
      <c r="M144" s="276">
        <v>443.85</v>
      </c>
      <c r="N144" s="276">
        <v>434.4</v>
      </c>
      <c r="O144" s="291">
        <v>91944000</v>
      </c>
      <c r="P144" s="292">
        <v>-2.6815908549654679E-2</v>
      </c>
    </row>
    <row r="145" spans="1:16" ht="14.4">
      <c r="A145" s="254">
        <v>135</v>
      </c>
      <c r="B145" s="343" t="s">
        <v>37</v>
      </c>
      <c r="C145" s="439" t="s">
        <v>170</v>
      </c>
      <c r="D145" s="440">
        <v>44371</v>
      </c>
      <c r="E145" s="288">
        <v>28422.2</v>
      </c>
      <c r="F145" s="288">
        <v>28321.916666666668</v>
      </c>
      <c r="G145" s="289">
        <v>28163.833333333336</v>
      </c>
      <c r="H145" s="289">
        <v>27905.466666666667</v>
      </c>
      <c r="I145" s="289">
        <v>27747.383333333335</v>
      </c>
      <c r="J145" s="289">
        <v>28580.283333333336</v>
      </c>
      <c r="K145" s="289">
        <v>28738.366666666672</v>
      </c>
      <c r="L145" s="289">
        <v>28996.733333333337</v>
      </c>
      <c r="M145" s="276">
        <v>28480</v>
      </c>
      <c r="N145" s="276">
        <v>28063.55</v>
      </c>
      <c r="O145" s="291">
        <v>140600</v>
      </c>
      <c r="P145" s="292">
        <v>-2.4831500532103584E-3</v>
      </c>
    </row>
    <row r="146" spans="1:16" ht="14.4">
      <c r="A146" s="254">
        <v>136</v>
      </c>
      <c r="B146" s="343" t="s">
        <v>63</v>
      </c>
      <c r="C146" s="439" t="s">
        <v>171</v>
      </c>
      <c r="D146" s="440">
        <v>44371</v>
      </c>
      <c r="E146" s="288">
        <v>2152.65</v>
      </c>
      <c r="F146" s="288">
        <v>2138.5333333333333</v>
      </c>
      <c r="G146" s="289">
        <v>2108.1166666666668</v>
      </c>
      <c r="H146" s="289">
        <v>2063.5833333333335</v>
      </c>
      <c r="I146" s="289">
        <v>2033.166666666667</v>
      </c>
      <c r="J146" s="289">
        <v>2183.0666666666666</v>
      </c>
      <c r="K146" s="289">
        <v>2213.4833333333336</v>
      </c>
      <c r="L146" s="289">
        <v>2258.0166666666664</v>
      </c>
      <c r="M146" s="276">
        <v>2168.9499999999998</v>
      </c>
      <c r="N146" s="276">
        <v>2094</v>
      </c>
      <c r="O146" s="291">
        <v>945175</v>
      </c>
      <c r="P146" s="292">
        <v>2.1700356718192627E-2</v>
      </c>
    </row>
    <row r="147" spans="1:16" ht="14.4">
      <c r="A147" s="254">
        <v>137</v>
      </c>
      <c r="B147" s="343" t="s">
        <v>78</v>
      </c>
      <c r="C147" s="439" t="s">
        <v>172</v>
      </c>
      <c r="D147" s="440">
        <v>44371</v>
      </c>
      <c r="E147" s="288">
        <v>6602.9</v>
      </c>
      <c r="F147" s="288">
        <v>6593.2333333333327</v>
      </c>
      <c r="G147" s="289">
        <v>6551.5666666666657</v>
      </c>
      <c r="H147" s="289">
        <v>6500.2333333333327</v>
      </c>
      <c r="I147" s="289">
        <v>6458.5666666666657</v>
      </c>
      <c r="J147" s="289">
        <v>6644.5666666666657</v>
      </c>
      <c r="K147" s="289">
        <v>6686.2333333333318</v>
      </c>
      <c r="L147" s="289">
        <v>6737.5666666666657</v>
      </c>
      <c r="M147" s="276">
        <v>6634.9</v>
      </c>
      <c r="N147" s="276">
        <v>6541.9</v>
      </c>
      <c r="O147" s="291">
        <v>331750</v>
      </c>
      <c r="P147" s="292">
        <v>-7.5301204819277112E-4</v>
      </c>
    </row>
    <row r="148" spans="1:16" ht="14.4">
      <c r="A148" s="254">
        <v>138</v>
      </c>
      <c r="B148" s="343" t="s">
        <v>56</v>
      </c>
      <c r="C148" s="439" t="s">
        <v>173</v>
      </c>
      <c r="D148" s="440">
        <v>44371</v>
      </c>
      <c r="E148" s="288">
        <v>1415.2</v>
      </c>
      <c r="F148" s="288">
        <v>1422.4333333333334</v>
      </c>
      <c r="G148" s="289">
        <v>1399.5666666666668</v>
      </c>
      <c r="H148" s="289">
        <v>1383.9333333333334</v>
      </c>
      <c r="I148" s="289">
        <v>1361.0666666666668</v>
      </c>
      <c r="J148" s="289">
        <v>1438.0666666666668</v>
      </c>
      <c r="K148" s="289">
        <v>1460.9333333333336</v>
      </c>
      <c r="L148" s="289">
        <v>1476.5666666666668</v>
      </c>
      <c r="M148" s="276">
        <v>1445.3</v>
      </c>
      <c r="N148" s="276">
        <v>1406.8</v>
      </c>
      <c r="O148" s="291">
        <v>3522000</v>
      </c>
      <c r="P148" s="292">
        <v>1.4634708458170085E-2</v>
      </c>
    </row>
    <row r="149" spans="1:16" ht="14.4">
      <c r="A149" s="254">
        <v>139</v>
      </c>
      <c r="B149" s="343" t="s">
        <v>51</v>
      </c>
      <c r="C149" s="439" t="s">
        <v>175</v>
      </c>
      <c r="D149" s="440">
        <v>44371</v>
      </c>
      <c r="E149" s="288">
        <v>677.95</v>
      </c>
      <c r="F149" s="288">
        <v>679.25</v>
      </c>
      <c r="G149" s="289">
        <v>674.7</v>
      </c>
      <c r="H149" s="289">
        <v>671.45</v>
      </c>
      <c r="I149" s="289">
        <v>666.90000000000009</v>
      </c>
      <c r="J149" s="289">
        <v>682.5</v>
      </c>
      <c r="K149" s="289">
        <v>687.05</v>
      </c>
      <c r="L149" s="289">
        <v>690.3</v>
      </c>
      <c r="M149" s="276">
        <v>683.8</v>
      </c>
      <c r="N149" s="276">
        <v>676</v>
      </c>
      <c r="O149" s="291">
        <v>40783400</v>
      </c>
      <c r="P149" s="292">
        <v>-1.2608887231806936E-2</v>
      </c>
    </row>
    <row r="150" spans="1:16" ht="14.4">
      <c r="A150" s="254">
        <v>140</v>
      </c>
      <c r="B150" s="343" t="s">
        <v>88</v>
      </c>
      <c r="C150" s="439" t="s">
        <v>176</v>
      </c>
      <c r="D150" s="440">
        <v>44371</v>
      </c>
      <c r="E150" s="288">
        <v>527.79999999999995</v>
      </c>
      <c r="F150" s="288">
        <v>531.31666666666672</v>
      </c>
      <c r="G150" s="289">
        <v>522.78333333333342</v>
      </c>
      <c r="H150" s="289">
        <v>517.76666666666665</v>
      </c>
      <c r="I150" s="289">
        <v>509.23333333333335</v>
      </c>
      <c r="J150" s="289">
        <v>536.33333333333348</v>
      </c>
      <c r="K150" s="289">
        <v>544.86666666666679</v>
      </c>
      <c r="L150" s="289">
        <v>549.88333333333355</v>
      </c>
      <c r="M150" s="276">
        <v>539.85</v>
      </c>
      <c r="N150" s="276">
        <v>526.29999999999995</v>
      </c>
      <c r="O150" s="291">
        <v>14412000</v>
      </c>
      <c r="P150" s="292">
        <v>-1.718494271685761E-2</v>
      </c>
    </row>
    <row r="151" spans="1:16" ht="14.4">
      <c r="A151" s="254">
        <v>141</v>
      </c>
      <c r="B151" s="343" t="s">
        <v>837</v>
      </c>
      <c r="C151" s="439" t="s">
        <v>177</v>
      </c>
      <c r="D151" s="440">
        <v>44371</v>
      </c>
      <c r="E151" s="288">
        <v>721.7</v>
      </c>
      <c r="F151" s="288">
        <v>718.56666666666661</v>
      </c>
      <c r="G151" s="289">
        <v>710.98333333333323</v>
      </c>
      <c r="H151" s="289">
        <v>700.26666666666665</v>
      </c>
      <c r="I151" s="289">
        <v>692.68333333333328</v>
      </c>
      <c r="J151" s="289">
        <v>729.28333333333319</v>
      </c>
      <c r="K151" s="289">
        <v>736.86666666666667</v>
      </c>
      <c r="L151" s="289">
        <v>747.58333333333314</v>
      </c>
      <c r="M151" s="276">
        <v>726.15</v>
      </c>
      <c r="N151" s="276">
        <v>707.85</v>
      </c>
      <c r="O151" s="291">
        <v>8944000</v>
      </c>
      <c r="P151" s="292">
        <v>9.0332805071315372E-2</v>
      </c>
    </row>
    <row r="152" spans="1:16" ht="14.4">
      <c r="A152" s="254">
        <v>142</v>
      </c>
      <c r="B152" s="343" t="s">
        <v>49</v>
      </c>
      <c r="C152" s="439" t="s">
        <v>804</v>
      </c>
      <c r="D152" s="440">
        <v>44371</v>
      </c>
      <c r="E152" s="288">
        <v>677.6</v>
      </c>
      <c r="F152" s="288">
        <v>677.25</v>
      </c>
      <c r="G152" s="289">
        <v>672</v>
      </c>
      <c r="H152" s="289">
        <v>666.4</v>
      </c>
      <c r="I152" s="289">
        <v>661.15</v>
      </c>
      <c r="J152" s="289">
        <v>682.85</v>
      </c>
      <c r="K152" s="289">
        <v>688.1</v>
      </c>
      <c r="L152" s="289">
        <v>693.7</v>
      </c>
      <c r="M152" s="276">
        <v>682.5</v>
      </c>
      <c r="N152" s="276">
        <v>671.65</v>
      </c>
      <c r="O152" s="291">
        <v>6967350</v>
      </c>
      <c r="P152" s="292">
        <v>-2.5858814647036616E-2</v>
      </c>
    </row>
    <row r="153" spans="1:16" ht="14.4">
      <c r="A153" s="254">
        <v>143</v>
      </c>
      <c r="B153" s="343" t="s">
        <v>43</v>
      </c>
      <c r="C153" s="439" t="s">
        <v>179</v>
      </c>
      <c r="D153" s="440">
        <v>44371</v>
      </c>
      <c r="E153" s="288">
        <v>326.89999999999998</v>
      </c>
      <c r="F153" s="288">
        <v>327.14999999999998</v>
      </c>
      <c r="G153" s="289">
        <v>324.89999999999998</v>
      </c>
      <c r="H153" s="289">
        <v>322.89999999999998</v>
      </c>
      <c r="I153" s="289">
        <v>320.64999999999998</v>
      </c>
      <c r="J153" s="289">
        <v>329.15</v>
      </c>
      <c r="K153" s="289">
        <v>331.4</v>
      </c>
      <c r="L153" s="289">
        <v>333.4</v>
      </c>
      <c r="M153" s="276">
        <v>329.4</v>
      </c>
      <c r="N153" s="276">
        <v>325.14999999999998</v>
      </c>
      <c r="O153" s="291">
        <v>92220300</v>
      </c>
      <c r="P153" s="292">
        <v>-2.3861956620109204E-2</v>
      </c>
    </row>
    <row r="154" spans="1:16" ht="14.4">
      <c r="A154" s="254">
        <v>144</v>
      </c>
      <c r="B154" s="343" t="s">
        <v>42</v>
      </c>
      <c r="C154" s="439" t="s">
        <v>181</v>
      </c>
      <c r="D154" s="440">
        <v>44371</v>
      </c>
      <c r="E154" s="288">
        <v>107.5</v>
      </c>
      <c r="F154" s="288">
        <v>107.89999999999999</v>
      </c>
      <c r="G154" s="289">
        <v>106.34999999999998</v>
      </c>
      <c r="H154" s="289">
        <v>105.19999999999999</v>
      </c>
      <c r="I154" s="289">
        <v>103.64999999999998</v>
      </c>
      <c r="J154" s="289">
        <v>109.04999999999998</v>
      </c>
      <c r="K154" s="289">
        <v>110.6</v>
      </c>
      <c r="L154" s="289">
        <v>111.74999999999999</v>
      </c>
      <c r="M154" s="276">
        <v>109.45</v>
      </c>
      <c r="N154" s="276">
        <v>106.75</v>
      </c>
      <c r="O154" s="291">
        <v>146508750</v>
      </c>
      <c r="P154" s="292">
        <v>-2.390035390908673E-3</v>
      </c>
    </row>
    <row r="155" spans="1:16" ht="14.4">
      <c r="A155" s="254">
        <v>145</v>
      </c>
      <c r="B155" s="343" t="s">
        <v>111</v>
      </c>
      <c r="C155" s="439" t="s">
        <v>182</v>
      </c>
      <c r="D155" s="440">
        <v>44371</v>
      </c>
      <c r="E155" s="288">
        <v>1102.4000000000001</v>
      </c>
      <c r="F155" s="288">
        <v>1105.6666666666667</v>
      </c>
      <c r="G155" s="289">
        <v>1090.2833333333335</v>
      </c>
      <c r="H155" s="289">
        <v>1078.1666666666667</v>
      </c>
      <c r="I155" s="289">
        <v>1062.7833333333335</v>
      </c>
      <c r="J155" s="289">
        <v>1117.7833333333335</v>
      </c>
      <c r="K155" s="289">
        <v>1133.1666666666667</v>
      </c>
      <c r="L155" s="289">
        <v>1145.2833333333335</v>
      </c>
      <c r="M155" s="276">
        <v>1121.05</v>
      </c>
      <c r="N155" s="276">
        <v>1093.55</v>
      </c>
      <c r="O155" s="291">
        <v>47705400</v>
      </c>
      <c r="P155" s="292">
        <v>8.2095316794510206E-3</v>
      </c>
    </row>
    <row r="156" spans="1:16" ht="14.4">
      <c r="A156" s="254">
        <v>146</v>
      </c>
      <c r="B156" s="343" t="s">
        <v>106</v>
      </c>
      <c r="C156" s="439" t="s">
        <v>183</v>
      </c>
      <c r="D156" s="440">
        <v>44371</v>
      </c>
      <c r="E156" s="288">
        <v>3151.5</v>
      </c>
      <c r="F156" s="288">
        <v>3152.15</v>
      </c>
      <c r="G156" s="289">
        <v>3136.3</v>
      </c>
      <c r="H156" s="289">
        <v>3121.1</v>
      </c>
      <c r="I156" s="289">
        <v>3105.25</v>
      </c>
      <c r="J156" s="289">
        <v>3167.3500000000004</v>
      </c>
      <c r="K156" s="289">
        <v>3183.2</v>
      </c>
      <c r="L156" s="289">
        <v>3198.4000000000005</v>
      </c>
      <c r="M156" s="276">
        <v>3168</v>
      </c>
      <c r="N156" s="276">
        <v>3136.95</v>
      </c>
      <c r="O156" s="291">
        <v>7030200</v>
      </c>
      <c r="P156" s="292">
        <v>-6.1073882432776316E-3</v>
      </c>
    </row>
    <row r="157" spans="1:16" ht="14.4">
      <c r="A157" s="254">
        <v>147</v>
      </c>
      <c r="B157" s="343" t="s">
        <v>106</v>
      </c>
      <c r="C157" s="439" t="s">
        <v>184</v>
      </c>
      <c r="D157" s="440">
        <v>44371</v>
      </c>
      <c r="E157" s="288">
        <v>1017.6</v>
      </c>
      <c r="F157" s="288">
        <v>1018.2666666666668</v>
      </c>
      <c r="G157" s="289">
        <v>1010.5333333333335</v>
      </c>
      <c r="H157" s="289">
        <v>1003.4666666666668</v>
      </c>
      <c r="I157" s="289">
        <v>995.73333333333358</v>
      </c>
      <c r="J157" s="289">
        <v>1025.3333333333335</v>
      </c>
      <c r="K157" s="289">
        <v>1033.0666666666668</v>
      </c>
      <c r="L157" s="289">
        <v>1040.1333333333334</v>
      </c>
      <c r="M157" s="276">
        <v>1026</v>
      </c>
      <c r="N157" s="276">
        <v>1011.2</v>
      </c>
      <c r="O157" s="291">
        <v>10476600</v>
      </c>
      <c r="P157" s="292">
        <v>1.7785427423981641E-3</v>
      </c>
    </row>
    <row r="158" spans="1:16" ht="14.4">
      <c r="A158" s="254">
        <v>148</v>
      </c>
      <c r="B158" s="343" t="s">
        <v>49</v>
      </c>
      <c r="C158" s="439" t="s">
        <v>185</v>
      </c>
      <c r="D158" s="440">
        <v>44371</v>
      </c>
      <c r="E158" s="288">
        <v>1694.95</v>
      </c>
      <c r="F158" s="288">
        <v>1664.6166666666668</v>
      </c>
      <c r="G158" s="289">
        <v>1628.5833333333335</v>
      </c>
      <c r="H158" s="289">
        <v>1562.2166666666667</v>
      </c>
      <c r="I158" s="289">
        <v>1526.1833333333334</v>
      </c>
      <c r="J158" s="289">
        <v>1730.9833333333336</v>
      </c>
      <c r="K158" s="289">
        <v>1767.0166666666669</v>
      </c>
      <c r="L158" s="289">
        <v>1833.3833333333337</v>
      </c>
      <c r="M158" s="276">
        <v>1700.65</v>
      </c>
      <c r="N158" s="276">
        <v>1598.25</v>
      </c>
      <c r="O158" s="291">
        <v>4605375</v>
      </c>
      <c r="P158" s="292">
        <v>0.11544050862851953</v>
      </c>
    </row>
    <row r="159" spans="1:16" ht="14.4">
      <c r="A159" s="254">
        <v>149</v>
      </c>
      <c r="B159" s="343" t="s">
        <v>51</v>
      </c>
      <c r="C159" s="439" t="s">
        <v>186</v>
      </c>
      <c r="D159" s="440">
        <v>44371</v>
      </c>
      <c r="E159" s="288">
        <v>2776.15</v>
      </c>
      <c r="F159" s="288">
        <v>2783.4500000000003</v>
      </c>
      <c r="G159" s="289">
        <v>2749.8000000000006</v>
      </c>
      <c r="H159" s="289">
        <v>2723.4500000000003</v>
      </c>
      <c r="I159" s="289">
        <v>2689.8000000000006</v>
      </c>
      <c r="J159" s="289">
        <v>2809.8000000000006</v>
      </c>
      <c r="K159" s="289">
        <v>2843.4500000000003</v>
      </c>
      <c r="L159" s="289">
        <v>2869.8000000000006</v>
      </c>
      <c r="M159" s="276">
        <v>2817.1</v>
      </c>
      <c r="N159" s="276">
        <v>2757.1</v>
      </c>
      <c r="O159" s="291">
        <v>772500</v>
      </c>
      <c r="P159" s="292">
        <v>-5.7915057915057912E-3</v>
      </c>
    </row>
    <row r="160" spans="1:16" ht="14.4">
      <c r="A160" s="254">
        <v>150</v>
      </c>
      <c r="B160" s="343" t="s">
        <v>42</v>
      </c>
      <c r="C160" s="439" t="s">
        <v>187</v>
      </c>
      <c r="D160" s="440">
        <v>44371</v>
      </c>
      <c r="E160" s="288">
        <v>435.2</v>
      </c>
      <c r="F160" s="288">
        <v>434.7833333333333</v>
      </c>
      <c r="G160" s="289">
        <v>431.06666666666661</v>
      </c>
      <c r="H160" s="289">
        <v>426.93333333333328</v>
      </c>
      <c r="I160" s="289">
        <v>423.21666666666658</v>
      </c>
      <c r="J160" s="289">
        <v>438.91666666666663</v>
      </c>
      <c r="K160" s="289">
        <v>442.63333333333333</v>
      </c>
      <c r="L160" s="289">
        <v>446.76666666666665</v>
      </c>
      <c r="M160" s="276">
        <v>438.5</v>
      </c>
      <c r="N160" s="276">
        <v>430.65</v>
      </c>
      <c r="O160" s="291">
        <v>1947000</v>
      </c>
      <c r="P160" s="292">
        <v>-5.1169590643274851E-2</v>
      </c>
    </row>
    <row r="161" spans="1:16" ht="14.4">
      <c r="A161" s="254">
        <v>151</v>
      </c>
      <c r="B161" s="343" t="s">
        <v>39</v>
      </c>
      <c r="C161" s="439" t="s">
        <v>510</v>
      </c>
      <c r="D161" s="440">
        <v>44371</v>
      </c>
      <c r="E161" s="288">
        <v>858.7</v>
      </c>
      <c r="F161" s="288">
        <v>858.73333333333323</v>
      </c>
      <c r="G161" s="289">
        <v>850.96666666666647</v>
      </c>
      <c r="H161" s="289">
        <v>843.23333333333323</v>
      </c>
      <c r="I161" s="289">
        <v>835.46666666666647</v>
      </c>
      <c r="J161" s="289">
        <v>866.46666666666647</v>
      </c>
      <c r="K161" s="289">
        <v>874.23333333333312</v>
      </c>
      <c r="L161" s="289">
        <v>881.96666666666647</v>
      </c>
      <c r="M161" s="276">
        <v>866.5</v>
      </c>
      <c r="N161" s="276">
        <v>851</v>
      </c>
      <c r="O161" s="291">
        <v>942500</v>
      </c>
      <c r="P161" s="292">
        <v>-9.1463414634146336E-3</v>
      </c>
    </row>
    <row r="162" spans="1:16" ht="14.4">
      <c r="A162" s="254">
        <v>152</v>
      </c>
      <c r="B162" s="343" t="s">
        <v>43</v>
      </c>
      <c r="C162" s="439" t="s">
        <v>188</v>
      </c>
      <c r="D162" s="440">
        <v>44371</v>
      </c>
      <c r="E162" s="288">
        <v>627.75</v>
      </c>
      <c r="F162" s="288">
        <v>625.55000000000007</v>
      </c>
      <c r="G162" s="289">
        <v>619.20000000000016</v>
      </c>
      <c r="H162" s="289">
        <v>610.65000000000009</v>
      </c>
      <c r="I162" s="289">
        <v>604.30000000000018</v>
      </c>
      <c r="J162" s="289">
        <v>634.10000000000014</v>
      </c>
      <c r="K162" s="289">
        <v>640.45000000000005</v>
      </c>
      <c r="L162" s="289">
        <v>649.00000000000011</v>
      </c>
      <c r="M162" s="276">
        <v>631.9</v>
      </c>
      <c r="N162" s="276">
        <v>617</v>
      </c>
      <c r="O162" s="291">
        <v>6360200</v>
      </c>
      <c r="P162" s="292">
        <v>4.5329038196042337E-2</v>
      </c>
    </row>
    <row r="163" spans="1:16" ht="14.4">
      <c r="A163" s="254">
        <v>153</v>
      </c>
      <c r="B163" s="343" t="s">
        <v>49</v>
      </c>
      <c r="C163" s="439" t="s">
        <v>189</v>
      </c>
      <c r="D163" s="440">
        <v>44371</v>
      </c>
      <c r="E163" s="288">
        <v>1270</v>
      </c>
      <c r="F163" s="288">
        <v>1263.2666666666667</v>
      </c>
      <c r="G163" s="289">
        <v>1251.7333333333333</v>
      </c>
      <c r="H163" s="289">
        <v>1233.4666666666667</v>
      </c>
      <c r="I163" s="289">
        <v>1221.9333333333334</v>
      </c>
      <c r="J163" s="289">
        <v>1281.5333333333333</v>
      </c>
      <c r="K163" s="289">
        <v>1293.0666666666666</v>
      </c>
      <c r="L163" s="289">
        <v>1311.3333333333333</v>
      </c>
      <c r="M163" s="276">
        <v>1274.8</v>
      </c>
      <c r="N163" s="276">
        <v>1245</v>
      </c>
      <c r="O163" s="291">
        <v>1204000</v>
      </c>
      <c r="P163" s="292">
        <v>-2.8985507246376812E-3</v>
      </c>
    </row>
    <row r="164" spans="1:16" ht="14.4">
      <c r="A164" s="254">
        <v>154</v>
      </c>
      <c r="B164" s="343" t="s">
        <v>37</v>
      </c>
      <c r="C164" s="439" t="s">
        <v>191</v>
      </c>
      <c r="D164" s="440">
        <v>44371</v>
      </c>
      <c r="E164" s="288">
        <v>6674.95</v>
      </c>
      <c r="F164" s="288">
        <v>6660.5166666666664</v>
      </c>
      <c r="G164" s="289">
        <v>6626.4333333333325</v>
      </c>
      <c r="H164" s="289">
        <v>6577.9166666666661</v>
      </c>
      <c r="I164" s="289">
        <v>6543.8333333333321</v>
      </c>
      <c r="J164" s="289">
        <v>6709.0333333333328</v>
      </c>
      <c r="K164" s="289">
        <v>6743.1166666666668</v>
      </c>
      <c r="L164" s="289">
        <v>6791.6333333333332</v>
      </c>
      <c r="M164" s="276">
        <v>6694.6</v>
      </c>
      <c r="N164" s="276">
        <v>6612</v>
      </c>
      <c r="O164" s="291">
        <v>2275000</v>
      </c>
      <c r="P164" s="292">
        <v>-3.8096072163594169E-3</v>
      </c>
    </row>
    <row r="165" spans="1:16" ht="14.4">
      <c r="A165" s="254">
        <v>155</v>
      </c>
      <c r="B165" s="343" t="s">
        <v>837</v>
      </c>
      <c r="C165" s="439" t="s">
        <v>193</v>
      </c>
      <c r="D165" s="440">
        <v>44371</v>
      </c>
      <c r="E165" s="288">
        <v>841.9</v>
      </c>
      <c r="F165" s="288">
        <v>840.2833333333333</v>
      </c>
      <c r="G165" s="289">
        <v>833.01666666666665</v>
      </c>
      <c r="H165" s="289">
        <v>824.13333333333333</v>
      </c>
      <c r="I165" s="289">
        <v>816.86666666666667</v>
      </c>
      <c r="J165" s="289">
        <v>849.16666666666663</v>
      </c>
      <c r="K165" s="289">
        <v>856.43333333333328</v>
      </c>
      <c r="L165" s="289">
        <v>865.31666666666661</v>
      </c>
      <c r="M165" s="276">
        <v>847.55</v>
      </c>
      <c r="N165" s="276">
        <v>831.4</v>
      </c>
      <c r="O165" s="291">
        <v>18345600</v>
      </c>
      <c r="P165" s="292">
        <v>-3.5208860326792921E-2</v>
      </c>
    </row>
    <row r="166" spans="1:16" ht="14.4">
      <c r="A166" s="254">
        <v>156</v>
      </c>
      <c r="B166" s="343" t="s">
        <v>111</v>
      </c>
      <c r="C166" s="439" t="s">
        <v>194</v>
      </c>
      <c r="D166" s="440">
        <v>44371</v>
      </c>
      <c r="E166" s="288">
        <v>278.60000000000002</v>
      </c>
      <c r="F166" s="288">
        <v>279.34999999999997</v>
      </c>
      <c r="G166" s="289">
        <v>275.79999999999995</v>
      </c>
      <c r="H166" s="289">
        <v>273</v>
      </c>
      <c r="I166" s="289">
        <v>269.45</v>
      </c>
      <c r="J166" s="289">
        <v>282.14999999999992</v>
      </c>
      <c r="K166" s="289">
        <v>285.7</v>
      </c>
      <c r="L166" s="289">
        <v>288.49999999999989</v>
      </c>
      <c r="M166" s="276">
        <v>282.89999999999998</v>
      </c>
      <c r="N166" s="276">
        <v>276.55</v>
      </c>
      <c r="O166" s="291">
        <v>123770600</v>
      </c>
      <c r="P166" s="292">
        <v>2.8886488658913367E-3</v>
      </c>
    </row>
    <row r="167" spans="1:16" ht="14.4">
      <c r="A167" s="254">
        <v>157</v>
      </c>
      <c r="B167" s="343" t="s">
        <v>63</v>
      </c>
      <c r="C167" s="439" t="s">
        <v>195</v>
      </c>
      <c r="D167" s="440">
        <v>44371</v>
      </c>
      <c r="E167" s="288">
        <v>1109.45</v>
      </c>
      <c r="F167" s="288">
        <v>1088.8666666666666</v>
      </c>
      <c r="G167" s="289">
        <v>1059.7333333333331</v>
      </c>
      <c r="H167" s="289">
        <v>1010.0166666666667</v>
      </c>
      <c r="I167" s="289">
        <v>980.88333333333321</v>
      </c>
      <c r="J167" s="289">
        <v>1138.583333333333</v>
      </c>
      <c r="K167" s="289">
        <v>1167.7166666666667</v>
      </c>
      <c r="L167" s="289">
        <v>1217.4333333333329</v>
      </c>
      <c r="M167" s="276">
        <v>1118</v>
      </c>
      <c r="N167" s="276">
        <v>1039.1500000000001</v>
      </c>
      <c r="O167" s="291">
        <v>2300500</v>
      </c>
      <c r="P167" s="292">
        <v>3.2708242477104232E-3</v>
      </c>
    </row>
    <row r="168" spans="1:16" ht="14.4">
      <c r="A168" s="254">
        <v>158</v>
      </c>
      <c r="B168" s="343" t="s">
        <v>106</v>
      </c>
      <c r="C168" s="439" t="s">
        <v>196</v>
      </c>
      <c r="D168" s="440">
        <v>44371</v>
      </c>
      <c r="E168" s="288">
        <v>540.85</v>
      </c>
      <c r="F168" s="288">
        <v>544.03333333333342</v>
      </c>
      <c r="G168" s="289">
        <v>537.01666666666688</v>
      </c>
      <c r="H168" s="289">
        <v>533.18333333333351</v>
      </c>
      <c r="I168" s="289">
        <v>526.16666666666697</v>
      </c>
      <c r="J168" s="289">
        <v>547.86666666666679</v>
      </c>
      <c r="K168" s="289">
        <v>554.88333333333344</v>
      </c>
      <c r="L168" s="289">
        <v>558.7166666666667</v>
      </c>
      <c r="M168" s="276">
        <v>551.04999999999995</v>
      </c>
      <c r="N168" s="276">
        <v>540.20000000000005</v>
      </c>
      <c r="O168" s="291">
        <v>33065600</v>
      </c>
      <c r="P168" s="292">
        <v>-2.6153338673955046E-2</v>
      </c>
    </row>
    <row r="169" spans="1:16" ht="14.4">
      <c r="A169" s="254">
        <v>159</v>
      </c>
      <c r="B169" s="343" t="s">
        <v>88</v>
      </c>
      <c r="C169" s="439" t="s">
        <v>198</v>
      </c>
      <c r="D169" s="440">
        <v>44371</v>
      </c>
      <c r="E169" s="288">
        <v>220</v>
      </c>
      <c r="F169" s="288">
        <v>218.33333333333334</v>
      </c>
      <c r="G169" s="289">
        <v>214.76666666666668</v>
      </c>
      <c r="H169" s="289">
        <v>209.53333333333333</v>
      </c>
      <c r="I169" s="289">
        <v>205.96666666666667</v>
      </c>
      <c r="J169" s="289">
        <v>223.56666666666669</v>
      </c>
      <c r="K169" s="289">
        <v>227.13333333333335</v>
      </c>
      <c r="L169" s="289">
        <v>232.3666666666667</v>
      </c>
      <c r="M169" s="276">
        <v>221.9</v>
      </c>
      <c r="N169" s="276">
        <v>213.1</v>
      </c>
      <c r="O169" s="291">
        <v>72756000</v>
      </c>
      <c r="P169" s="292">
        <v>-7.529873956457685E-3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44351</v>
      </c>
    </row>
    <row r="7" spans="1:15">
      <c r="A7"/>
    </row>
    <row r="8" spans="1:15" ht="28.5" customHeight="1">
      <c r="A8" s="504" t="s">
        <v>16</v>
      </c>
      <c r="B8" s="505"/>
      <c r="C8" s="503" t="s">
        <v>19</v>
      </c>
      <c r="D8" s="503" t="s">
        <v>20</v>
      </c>
      <c r="E8" s="503" t="s">
        <v>21</v>
      </c>
      <c r="F8" s="503"/>
      <c r="G8" s="503"/>
      <c r="H8" s="503" t="s">
        <v>22</v>
      </c>
      <c r="I8" s="503"/>
      <c r="J8" s="503"/>
      <c r="K8" s="251"/>
      <c r="L8" s="259"/>
      <c r="M8" s="259"/>
    </row>
    <row r="9" spans="1:15" ht="36" customHeight="1">
      <c r="A9" s="499"/>
      <c r="B9" s="501"/>
      <c r="C9" s="506" t="s">
        <v>23</v>
      </c>
      <c r="D9" s="506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15690.35</v>
      </c>
      <c r="D10" s="275">
        <v>15668.816666666666</v>
      </c>
      <c r="E10" s="275">
        <v>15632.533333333331</v>
      </c>
      <c r="F10" s="275">
        <v>15574.716666666665</v>
      </c>
      <c r="G10" s="275">
        <v>15538.433333333331</v>
      </c>
      <c r="H10" s="275">
        <v>15726.633333333331</v>
      </c>
      <c r="I10" s="275">
        <v>15762.916666666664</v>
      </c>
      <c r="J10" s="275">
        <v>15820.733333333332</v>
      </c>
      <c r="K10" s="274">
        <v>15705.1</v>
      </c>
      <c r="L10" s="274">
        <v>15611</v>
      </c>
      <c r="M10" s="279"/>
    </row>
    <row r="11" spans="1:15">
      <c r="A11" s="273">
        <v>2</v>
      </c>
      <c r="B11" s="254" t="s">
        <v>216</v>
      </c>
      <c r="C11" s="276">
        <v>35649</v>
      </c>
      <c r="D11" s="256">
        <v>35595.23333333333</v>
      </c>
      <c r="E11" s="256">
        <v>35466.766666666663</v>
      </c>
      <c r="F11" s="256">
        <v>35284.533333333333</v>
      </c>
      <c r="G11" s="256">
        <v>35156.066666666666</v>
      </c>
      <c r="H11" s="256">
        <v>35777.46666666666</v>
      </c>
      <c r="I11" s="256">
        <v>35905.93333333332</v>
      </c>
      <c r="J11" s="256">
        <v>36088.166666666657</v>
      </c>
      <c r="K11" s="276">
        <v>35723.699999999997</v>
      </c>
      <c r="L11" s="276">
        <v>35413</v>
      </c>
      <c r="M11" s="279"/>
    </row>
    <row r="12" spans="1:15">
      <c r="A12" s="273">
        <v>3</v>
      </c>
      <c r="B12" s="262" t="s">
        <v>217</v>
      </c>
      <c r="C12" s="276">
        <v>2008.85</v>
      </c>
      <c r="D12" s="256">
        <v>2005.4666666666665</v>
      </c>
      <c r="E12" s="256">
        <v>1996.9833333333329</v>
      </c>
      <c r="F12" s="256">
        <v>1985.1166666666663</v>
      </c>
      <c r="G12" s="256">
        <v>1976.6333333333328</v>
      </c>
      <c r="H12" s="256">
        <v>2017.333333333333</v>
      </c>
      <c r="I12" s="256">
        <v>2025.8166666666666</v>
      </c>
      <c r="J12" s="256">
        <v>2037.6833333333332</v>
      </c>
      <c r="K12" s="276">
        <v>2013.95</v>
      </c>
      <c r="L12" s="276">
        <v>1993.6</v>
      </c>
      <c r="M12" s="279"/>
    </row>
    <row r="13" spans="1:15">
      <c r="A13" s="273">
        <v>4</v>
      </c>
      <c r="B13" s="254" t="s">
        <v>218</v>
      </c>
      <c r="C13" s="276">
        <v>4414.45</v>
      </c>
      <c r="D13" s="256">
        <v>4406.6500000000005</v>
      </c>
      <c r="E13" s="256">
        <v>4393.3500000000013</v>
      </c>
      <c r="F13" s="256">
        <v>4372.2500000000009</v>
      </c>
      <c r="G13" s="256">
        <v>4358.9500000000016</v>
      </c>
      <c r="H13" s="256">
        <v>4427.7500000000009</v>
      </c>
      <c r="I13" s="256">
        <v>4441.05</v>
      </c>
      <c r="J13" s="256">
        <v>4462.1500000000005</v>
      </c>
      <c r="K13" s="276">
        <v>4419.95</v>
      </c>
      <c r="L13" s="276">
        <v>4385.55</v>
      </c>
      <c r="M13" s="279"/>
    </row>
    <row r="14" spans="1:15">
      <c r="A14" s="273">
        <v>5</v>
      </c>
      <c r="B14" s="254" t="s">
        <v>219</v>
      </c>
      <c r="C14" s="276">
        <v>26987.9</v>
      </c>
      <c r="D14" s="256">
        <v>27001.016666666666</v>
      </c>
      <c r="E14" s="256">
        <v>26842.083333333332</v>
      </c>
      <c r="F14" s="256">
        <v>26696.266666666666</v>
      </c>
      <c r="G14" s="256">
        <v>26537.333333333332</v>
      </c>
      <c r="H14" s="256">
        <v>27146.833333333332</v>
      </c>
      <c r="I14" s="256">
        <v>27305.766666666666</v>
      </c>
      <c r="J14" s="256">
        <v>27451.583333333332</v>
      </c>
      <c r="K14" s="276">
        <v>27159.95</v>
      </c>
      <c r="L14" s="276">
        <v>26855.200000000001</v>
      </c>
      <c r="M14" s="279"/>
    </row>
    <row r="15" spans="1:15">
      <c r="A15" s="273">
        <v>6</v>
      </c>
      <c r="B15" s="254" t="s">
        <v>220</v>
      </c>
      <c r="C15" s="276">
        <v>3579.9</v>
      </c>
      <c r="D15" s="256">
        <v>3576.3666666666668</v>
      </c>
      <c r="E15" s="256">
        <v>3566.7833333333338</v>
      </c>
      <c r="F15" s="256">
        <v>3553.666666666667</v>
      </c>
      <c r="G15" s="256">
        <v>3544.0833333333339</v>
      </c>
      <c r="H15" s="256">
        <v>3589.4833333333336</v>
      </c>
      <c r="I15" s="256">
        <v>3599.0666666666666</v>
      </c>
      <c r="J15" s="256">
        <v>3612.1833333333334</v>
      </c>
      <c r="K15" s="276">
        <v>3585.95</v>
      </c>
      <c r="L15" s="276">
        <v>3563.25</v>
      </c>
      <c r="M15" s="279"/>
    </row>
    <row r="16" spans="1:15">
      <c r="A16" s="273">
        <v>7</v>
      </c>
      <c r="B16" s="254" t="s">
        <v>221</v>
      </c>
      <c r="C16" s="276">
        <v>7347.35</v>
      </c>
      <c r="D16" s="256">
        <v>7337.8499999999995</v>
      </c>
      <c r="E16" s="256">
        <v>7320.0499999999993</v>
      </c>
      <c r="F16" s="256">
        <v>7292.75</v>
      </c>
      <c r="G16" s="256">
        <v>7274.95</v>
      </c>
      <c r="H16" s="256">
        <v>7365.1499999999987</v>
      </c>
      <c r="I16" s="256">
        <v>7382.95</v>
      </c>
      <c r="J16" s="256">
        <v>7410.2499999999982</v>
      </c>
      <c r="K16" s="276">
        <v>7355.65</v>
      </c>
      <c r="L16" s="276">
        <v>7310.55</v>
      </c>
      <c r="M16" s="279"/>
    </row>
    <row r="17" spans="1:13">
      <c r="A17" s="273">
        <v>8</v>
      </c>
      <c r="B17" s="254" t="s">
        <v>38</v>
      </c>
      <c r="C17" s="254">
        <v>2027.35</v>
      </c>
      <c r="D17" s="256">
        <v>2018.8333333333333</v>
      </c>
      <c r="E17" s="256">
        <v>2007.6666666666665</v>
      </c>
      <c r="F17" s="256">
        <v>1987.9833333333333</v>
      </c>
      <c r="G17" s="256">
        <v>1976.8166666666666</v>
      </c>
      <c r="H17" s="256">
        <v>2038.5166666666664</v>
      </c>
      <c r="I17" s="256">
        <v>2049.6833333333329</v>
      </c>
      <c r="J17" s="256">
        <v>2069.3666666666663</v>
      </c>
      <c r="K17" s="254">
        <v>2030</v>
      </c>
      <c r="L17" s="254">
        <v>1999.15</v>
      </c>
      <c r="M17" s="254">
        <v>5.7107200000000002</v>
      </c>
    </row>
    <row r="18" spans="1:13">
      <c r="A18" s="273">
        <v>9</v>
      </c>
      <c r="B18" s="254" t="s">
        <v>222</v>
      </c>
      <c r="C18" s="254">
        <v>1006.7</v>
      </c>
      <c r="D18" s="256">
        <v>1009.8333333333334</v>
      </c>
      <c r="E18" s="256">
        <v>995.26666666666665</v>
      </c>
      <c r="F18" s="256">
        <v>983.83333333333326</v>
      </c>
      <c r="G18" s="256">
        <v>969.26666666666654</v>
      </c>
      <c r="H18" s="256">
        <v>1021.2666666666668</v>
      </c>
      <c r="I18" s="256">
        <v>1035.8333333333335</v>
      </c>
      <c r="J18" s="256">
        <v>1047.2666666666669</v>
      </c>
      <c r="K18" s="254">
        <v>1024.4000000000001</v>
      </c>
      <c r="L18" s="254">
        <v>998.4</v>
      </c>
      <c r="M18" s="254">
        <v>7.4813299999999998</v>
      </c>
    </row>
    <row r="19" spans="1:13">
      <c r="A19" s="273">
        <v>10</v>
      </c>
      <c r="B19" s="254" t="s">
        <v>735</v>
      </c>
      <c r="C19" s="255">
        <v>1673.9</v>
      </c>
      <c r="D19" s="256">
        <v>1674.3666666666668</v>
      </c>
      <c r="E19" s="256">
        <v>1664.6333333333337</v>
      </c>
      <c r="F19" s="256">
        <v>1655.3666666666668</v>
      </c>
      <c r="G19" s="256">
        <v>1645.6333333333337</v>
      </c>
      <c r="H19" s="256">
        <v>1683.6333333333337</v>
      </c>
      <c r="I19" s="256">
        <v>1693.3666666666668</v>
      </c>
      <c r="J19" s="256">
        <v>1702.6333333333337</v>
      </c>
      <c r="K19" s="254">
        <v>1684.1</v>
      </c>
      <c r="L19" s="254">
        <v>1665.1</v>
      </c>
      <c r="M19" s="254">
        <v>3.6535299999999999</v>
      </c>
    </row>
    <row r="20" spans="1:13">
      <c r="A20" s="273">
        <v>11</v>
      </c>
      <c r="B20" s="254" t="s">
        <v>288</v>
      </c>
      <c r="C20" s="254">
        <v>15964.7</v>
      </c>
      <c r="D20" s="256">
        <v>16009.9</v>
      </c>
      <c r="E20" s="256">
        <v>15859.8</v>
      </c>
      <c r="F20" s="256">
        <v>15754.9</v>
      </c>
      <c r="G20" s="256">
        <v>15604.8</v>
      </c>
      <c r="H20" s="256">
        <v>16114.8</v>
      </c>
      <c r="I20" s="256">
        <v>16264.900000000001</v>
      </c>
      <c r="J20" s="256">
        <v>16369.8</v>
      </c>
      <c r="K20" s="254">
        <v>16160</v>
      </c>
      <c r="L20" s="254">
        <v>15905</v>
      </c>
      <c r="M20" s="254">
        <v>0.41594999999999999</v>
      </c>
    </row>
    <row r="21" spans="1:13">
      <c r="A21" s="273">
        <v>12</v>
      </c>
      <c r="B21" s="254" t="s">
        <v>40</v>
      </c>
      <c r="C21" s="254">
        <v>1583.1</v>
      </c>
      <c r="D21" s="256">
        <v>1586.6333333333332</v>
      </c>
      <c r="E21" s="256">
        <v>1549.4666666666665</v>
      </c>
      <c r="F21" s="256">
        <v>1515.8333333333333</v>
      </c>
      <c r="G21" s="256">
        <v>1478.6666666666665</v>
      </c>
      <c r="H21" s="256">
        <v>1620.2666666666664</v>
      </c>
      <c r="I21" s="256">
        <v>1657.4333333333334</v>
      </c>
      <c r="J21" s="256">
        <v>1691.0666666666664</v>
      </c>
      <c r="K21" s="254">
        <v>1623.8</v>
      </c>
      <c r="L21" s="254">
        <v>1553</v>
      </c>
      <c r="M21" s="254">
        <v>191.07244</v>
      </c>
    </row>
    <row r="22" spans="1:13">
      <c r="A22" s="273">
        <v>13</v>
      </c>
      <c r="B22" s="254" t="s">
        <v>289</v>
      </c>
      <c r="C22" s="254">
        <v>1286.9000000000001</v>
      </c>
      <c r="D22" s="256">
        <v>1297</v>
      </c>
      <c r="E22" s="256">
        <v>1271</v>
      </c>
      <c r="F22" s="256">
        <v>1255.0999999999999</v>
      </c>
      <c r="G22" s="256">
        <v>1229.0999999999999</v>
      </c>
      <c r="H22" s="256">
        <v>1312.9</v>
      </c>
      <c r="I22" s="256">
        <v>1338.9</v>
      </c>
      <c r="J22" s="256">
        <v>1354.8000000000002</v>
      </c>
      <c r="K22" s="254">
        <v>1323</v>
      </c>
      <c r="L22" s="254">
        <v>1281.0999999999999</v>
      </c>
      <c r="M22" s="254">
        <v>11.907360000000001</v>
      </c>
    </row>
    <row r="23" spans="1:13">
      <c r="A23" s="273">
        <v>14</v>
      </c>
      <c r="B23" s="254" t="s">
        <v>41</v>
      </c>
      <c r="C23" s="254">
        <v>825.3</v>
      </c>
      <c r="D23" s="256">
        <v>828.33333333333337</v>
      </c>
      <c r="E23" s="256">
        <v>807.66666666666674</v>
      </c>
      <c r="F23" s="256">
        <v>790.03333333333342</v>
      </c>
      <c r="G23" s="256">
        <v>769.36666666666679</v>
      </c>
      <c r="H23" s="256">
        <v>845.9666666666667</v>
      </c>
      <c r="I23" s="256">
        <v>866.63333333333344</v>
      </c>
      <c r="J23" s="256">
        <v>884.26666666666665</v>
      </c>
      <c r="K23" s="254">
        <v>849</v>
      </c>
      <c r="L23" s="254">
        <v>810.7</v>
      </c>
      <c r="M23" s="254">
        <v>241.05079000000001</v>
      </c>
    </row>
    <row r="24" spans="1:13">
      <c r="A24" s="273">
        <v>15</v>
      </c>
      <c r="B24" s="254" t="s">
        <v>828</v>
      </c>
      <c r="C24" s="254">
        <v>1620.4</v>
      </c>
      <c r="D24" s="256">
        <v>1610.1666666666667</v>
      </c>
      <c r="E24" s="256">
        <v>1541.3333333333335</v>
      </c>
      <c r="F24" s="256">
        <v>1462.2666666666667</v>
      </c>
      <c r="G24" s="256">
        <v>1393.4333333333334</v>
      </c>
      <c r="H24" s="256">
        <v>1689.2333333333336</v>
      </c>
      <c r="I24" s="256">
        <v>1758.0666666666671</v>
      </c>
      <c r="J24" s="256">
        <v>1837.1333333333337</v>
      </c>
      <c r="K24" s="254">
        <v>1679</v>
      </c>
      <c r="L24" s="254">
        <v>1531.1</v>
      </c>
      <c r="M24" s="254">
        <v>28.391919999999999</v>
      </c>
    </row>
    <row r="25" spans="1:13">
      <c r="A25" s="273">
        <v>16</v>
      </c>
      <c r="B25" s="254" t="s">
        <v>290</v>
      </c>
      <c r="C25" s="254">
        <v>1577.9</v>
      </c>
      <c r="D25" s="256">
        <v>1582.6333333333332</v>
      </c>
      <c r="E25" s="256">
        <v>1535.2666666666664</v>
      </c>
      <c r="F25" s="256">
        <v>1492.6333333333332</v>
      </c>
      <c r="G25" s="256">
        <v>1445.2666666666664</v>
      </c>
      <c r="H25" s="256">
        <v>1625.2666666666664</v>
      </c>
      <c r="I25" s="256">
        <v>1672.6333333333332</v>
      </c>
      <c r="J25" s="256">
        <v>1715.2666666666664</v>
      </c>
      <c r="K25" s="254">
        <v>1630</v>
      </c>
      <c r="L25" s="254">
        <v>1540</v>
      </c>
      <c r="M25" s="254">
        <v>15.193530000000001</v>
      </c>
    </row>
    <row r="26" spans="1:13">
      <c r="A26" s="273">
        <v>17</v>
      </c>
      <c r="B26" s="254" t="s">
        <v>223</v>
      </c>
      <c r="C26" s="254">
        <v>124.1</v>
      </c>
      <c r="D26" s="256">
        <v>124.46666666666665</v>
      </c>
      <c r="E26" s="256">
        <v>122.93333333333331</v>
      </c>
      <c r="F26" s="256">
        <v>121.76666666666665</v>
      </c>
      <c r="G26" s="256">
        <v>120.23333333333331</v>
      </c>
      <c r="H26" s="256">
        <v>125.63333333333331</v>
      </c>
      <c r="I26" s="256">
        <v>127.16666666666664</v>
      </c>
      <c r="J26" s="256">
        <v>128.33333333333331</v>
      </c>
      <c r="K26" s="254">
        <v>126</v>
      </c>
      <c r="L26" s="254">
        <v>123.3</v>
      </c>
      <c r="M26" s="254">
        <v>33.71895</v>
      </c>
    </row>
    <row r="27" spans="1:13">
      <c r="A27" s="273">
        <v>18</v>
      </c>
      <c r="B27" s="254" t="s">
        <v>224</v>
      </c>
      <c r="C27" s="254">
        <v>197.15</v>
      </c>
      <c r="D27" s="256">
        <v>197.78333333333333</v>
      </c>
      <c r="E27" s="256">
        <v>194.71666666666667</v>
      </c>
      <c r="F27" s="256">
        <v>192.28333333333333</v>
      </c>
      <c r="G27" s="256">
        <v>189.21666666666667</v>
      </c>
      <c r="H27" s="256">
        <v>200.21666666666667</v>
      </c>
      <c r="I27" s="256">
        <v>203.28333333333333</v>
      </c>
      <c r="J27" s="256">
        <v>205.71666666666667</v>
      </c>
      <c r="K27" s="254">
        <v>200.85</v>
      </c>
      <c r="L27" s="254">
        <v>195.35</v>
      </c>
      <c r="M27" s="254">
        <v>16.537970000000001</v>
      </c>
    </row>
    <row r="28" spans="1:13">
      <c r="A28" s="273">
        <v>19</v>
      </c>
      <c r="B28" s="254" t="s">
        <v>225</v>
      </c>
      <c r="C28" s="254">
        <v>1929.8</v>
      </c>
      <c r="D28" s="256">
        <v>1942.6000000000001</v>
      </c>
      <c r="E28" s="256">
        <v>1913.2000000000003</v>
      </c>
      <c r="F28" s="256">
        <v>1896.6000000000001</v>
      </c>
      <c r="G28" s="256">
        <v>1867.2000000000003</v>
      </c>
      <c r="H28" s="256">
        <v>1959.2000000000003</v>
      </c>
      <c r="I28" s="256">
        <v>1988.6000000000004</v>
      </c>
      <c r="J28" s="256">
        <v>2005.2000000000003</v>
      </c>
      <c r="K28" s="254">
        <v>1972</v>
      </c>
      <c r="L28" s="254">
        <v>1926</v>
      </c>
      <c r="M28" s="254">
        <v>0.60965000000000003</v>
      </c>
    </row>
    <row r="29" spans="1:13">
      <c r="A29" s="273">
        <v>20</v>
      </c>
      <c r="B29" s="254" t="s">
        <v>294</v>
      </c>
      <c r="C29" s="254">
        <v>953.8</v>
      </c>
      <c r="D29" s="256">
        <v>957.48333333333323</v>
      </c>
      <c r="E29" s="256">
        <v>947.96666666666647</v>
      </c>
      <c r="F29" s="256">
        <v>942.13333333333321</v>
      </c>
      <c r="G29" s="256">
        <v>932.61666666666645</v>
      </c>
      <c r="H29" s="256">
        <v>963.31666666666649</v>
      </c>
      <c r="I29" s="256">
        <v>972.83333333333314</v>
      </c>
      <c r="J29" s="256">
        <v>978.66666666666652</v>
      </c>
      <c r="K29" s="254">
        <v>967</v>
      </c>
      <c r="L29" s="254">
        <v>951.65</v>
      </c>
      <c r="M29" s="254">
        <v>2.1472899999999999</v>
      </c>
    </row>
    <row r="30" spans="1:13">
      <c r="A30" s="273">
        <v>21</v>
      </c>
      <c r="B30" s="254" t="s">
        <v>226</v>
      </c>
      <c r="C30" s="254">
        <v>3178.45</v>
      </c>
      <c r="D30" s="256">
        <v>3170.6166666666668</v>
      </c>
      <c r="E30" s="256">
        <v>3126.2333333333336</v>
      </c>
      <c r="F30" s="256">
        <v>3074.0166666666669</v>
      </c>
      <c r="G30" s="256">
        <v>3029.6333333333337</v>
      </c>
      <c r="H30" s="256">
        <v>3222.8333333333335</v>
      </c>
      <c r="I30" s="256">
        <v>3267.2166666666667</v>
      </c>
      <c r="J30" s="256">
        <v>3319.4333333333334</v>
      </c>
      <c r="K30" s="254">
        <v>3215</v>
      </c>
      <c r="L30" s="254">
        <v>3118.4</v>
      </c>
      <c r="M30" s="254">
        <v>4.2661199999999999</v>
      </c>
    </row>
    <row r="31" spans="1:13">
      <c r="A31" s="273">
        <v>22</v>
      </c>
      <c r="B31" s="254" t="s">
        <v>44</v>
      </c>
      <c r="C31" s="254">
        <v>752.8</v>
      </c>
      <c r="D31" s="256">
        <v>750.41666666666663</v>
      </c>
      <c r="E31" s="256">
        <v>743.93333333333328</v>
      </c>
      <c r="F31" s="256">
        <v>735.06666666666661</v>
      </c>
      <c r="G31" s="256">
        <v>728.58333333333326</v>
      </c>
      <c r="H31" s="256">
        <v>759.2833333333333</v>
      </c>
      <c r="I31" s="256">
        <v>765.76666666666665</v>
      </c>
      <c r="J31" s="256">
        <v>774.63333333333333</v>
      </c>
      <c r="K31" s="254">
        <v>756.9</v>
      </c>
      <c r="L31" s="254">
        <v>741.55</v>
      </c>
      <c r="M31" s="254">
        <v>27.876359999999998</v>
      </c>
    </row>
    <row r="32" spans="1:13">
      <c r="A32" s="273">
        <v>23</v>
      </c>
      <c r="B32" s="254" t="s">
        <v>45</v>
      </c>
      <c r="C32" s="254">
        <v>333.95</v>
      </c>
      <c r="D32" s="256">
        <v>333.78333333333336</v>
      </c>
      <c r="E32" s="256">
        <v>331.56666666666672</v>
      </c>
      <c r="F32" s="256">
        <v>329.18333333333334</v>
      </c>
      <c r="G32" s="256">
        <v>326.9666666666667</v>
      </c>
      <c r="H32" s="256">
        <v>336.16666666666674</v>
      </c>
      <c r="I32" s="256">
        <v>338.38333333333333</v>
      </c>
      <c r="J32" s="256">
        <v>340.76666666666677</v>
      </c>
      <c r="K32" s="254">
        <v>336</v>
      </c>
      <c r="L32" s="254">
        <v>331.4</v>
      </c>
      <c r="M32" s="254">
        <v>33.223660000000002</v>
      </c>
    </row>
    <row r="33" spans="1:13">
      <c r="A33" s="273">
        <v>24</v>
      </c>
      <c r="B33" s="254" t="s">
        <v>46</v>
      </c>
      <c r="C33" s="254">
        <v>3425.65</v>
      </c>
      <c r="D33" s="256">
        <v>3375.9</v>
      </c>
      <c r="E33" s="256">
        <v>3316.8</v>
      </c>
      <c r="F33" s="256">
        <v>3207.9500000000003</v>
      </c>
      <c r="G33" s="256">
        <v>3148.8500000000004</v>
      </c>
      <c r="H33" s="256">
        <v>3484.75</v>
      </c>
      <c r="I33" s="256">
        <v>3543.8499999999995</v>
      </c>
      <c r="J33" s="256">
        <v>3652.7</v>
      </c>
      <c r="K33" s="254">
        <v>3435</v>
      </c>
      <c r="L33" s="254">
        <v>3267.05</v>
      </c>
      <c r="M33" s="254">
        <v>10.982939999999999</v>
      </c>
    </row>
    <row r="34" spans="1:13">
      <c r="A34" s="273">
        <v>25</v>
      </c>
      <c r="B34" s="254" t="s">
        <v>47</v>
      </c>
      <c r="C34" s="254">
        <v>230.9</v>
      </c>
      <c r="D34" s="256">
        <v>230.85</v>
      </c>
      <c r="E34" s="256">
        <v>228.7</v>
      </c>
      <c r="F34" s="256">
        <v>226.5</v>
      </c>
      <c r="G34" s="256">
        <v>224.35</v>
      </c>
      <c r="H34" s="256">
        <v>233.04999999999998</v>
      </c>
      <c r="I34" s="256">
        <v>235.20000000000002</v>
      </c>
      <c r="J34" s="256">
        <v>237.39999999999998</v>
      </c>
      <c r="K34" s="254">
        <v>233</v>
      </c>
      <c r="L34" s="254">
        <v>228.65</v>
      </c>
      <c r="M34" s="254">
        <v>57.006160000000001</v>
      </c>
    </row>
    <row r="35" spans="1:13">
      <c r="A35" s="273">
        <v>26</v>
      </c>
      <c r="B35" s="254" t="s">
        <v>48</v>
      </c>
      <c r="C35" s="254">
        <v>124.35</v>
      </c>
      <c r="D35" s="256">
        <v>123.98333333333333</v>
      </c>
      <c r="E35" s="256">
        <v>121.96666666666667</v>
      </c>
      <c r="F35" s="256">
        <v>119.58333333333333</v>
      </c>
      <c r="G35" s="256">
        <v>117.56666666666666</v>
      </c>
      <c r="H35" s="256">
        <v>126.36666666666667</v>
      </c>
      <c r="I35" s="256">
        <v>128.38333333333335</v>
      </c>
      <c r="J35" s="256">
        <v>130.76666666666668</v>
      </c>
      <c r="K35" s="254">
        <v>126</v>
      </c>
      <c r="L35" s="254">
        <v>121.6</v>
      </c>
      <c r="M35" s="254">
        <v>163.67436000000001</v>
      </c>
    </row>
    <row r="36" spans="1:13">
      <c r="A36" s="273">
        <v>27</v>
      </c>
      <c r="B36" s="254" t="s">
        <v>50</v>
      </c>
      <c r="C36" s="254">
        <v>2935.35</v>
      </c>
      <c r="D36" s="256">
        <v>2927.1333333333337</v>
      </c>
      <c r="E36" s="256">
        <v>2912.2666666666673</v>
      </c>
      <c r="F36" s="256">
        <v>2889.1833333333338</v>
      </c>
      <c r="G36" s="256">
        <v>2874.3166666666675</v>
      </c>
      <c r="H36" s="256">
        <v>2950.2166666666672</v>
      </c>
      <c r="I36" s="256">
        <v>2965.083333333333</v>
      </c>
      <c r="J36" s="256">
        <v>2988.166666666667</v>
      </c>
      <c r="K36" s="254">
        <v>2942</v>
      </c>
      <c r="L36" s="254">
        <v>2904.05</v>
      </c>
      <c r="M36" s="254">
        <v>14.04434</v>
      </c>
    </row>
    <row r="37" spans="1:13">
      <c r="A37" s="273">
        <v>28</v>
      </c>
      <c r="B37" s="254" t="s">
        <v>52</v>
      </c>
      <c r="C37" s="254">
        <v>967.85</v>
      </c>
      <c r="D37" s="256">
        <v>967.7166666666667</v>
      </c>
      <c r="E37" s="256">
        <v>962.13333333333344</v>
      </c>
      <c r="F37" s="256">
        <v>956.41666666666674</v>
      </c>
      <c r="G37" s="256">
        <v>950.83333333333348</v>
      </c>
      <c r="H37" s="256">
        <v>973.43333333333339</v>
      </c>
      <c r="I37" s="256">
        <v>979.01666666666665</v>
      </c>
      <c r="J37" s="256">
        <v>984.73333333333335</v>
      </c>
      <c r="K37" s="254">
        <v>973.3</v>
      </c>
      <c r="L37" s="254">
        <v>962</v>
      </c>
      <c r="M37" s="254">
        <v>12.891159999999999</v>
      </c>
    </row>
    <row r="38" spans="1:13">
      <c r="A38" s="273">
        <v>29</v>
      </c>
      <c r="B38" s="254" t="s">
        <v>227</v>
      </c>
      <c r="C38" s="254">
        <v>3192.7</v>
      </c>
      <c r="D38" s="256">
        <v>3156</v>
      </c>
      <c r="E38" s="256">
        <v>3112</v>
      </c>
      <c r="F38" s="256">
        <v>3031.3</v>
      </c>
      <c r="G38" s="256">
        <v>2987.3</v>
      </c>
      <c r="H38" s="256">
        <v>3236.7</v>
      </c>
      <c r="I38" s="256">
        <v>3280.7</v>
      </c>
      <c r="J38" s="256">
        <v>3361.3999999999996</v>
      </c>
      <c r="K38" s="254">
        <v>3200</v>
      </c>
      <c r="L38" s="254">
        <v>3075.3</v>
      </c>
      <c r="M38" s="254">
        <v>8.2080500000000001</v>
      </c>
    </row>
    <row r="39" spans="1:13">
      <c r="A39" s="273">
        <v>30</v>
      </c>
      <c r="B39" s="254" t="s">
        <v>54</v>
      </c>
      <c r="C39" s="254">
        <v>750.65</v>
      </c>
      <c r="D39" s="256">
        <v>747.30000000000007</v>
      </c>
      <c r="E39" s="256">
        <v>742.35000000000014</v>
      </c>
      <c r="F39" s="256">
        <v>734.05000000000007</v>
      </c>
      <c r="G39" s="256">
        <v>729.10000000000014</v>
      </c>
      <c r="H39" s="256">
        <v>755.60000000000014</v>
      </c>
      <c r="I39" s="256">
        <v>760.55000000000018</v>
      </c>
      <c r="J39" s="256">
        <v>768.85000000000014</v>
      </c>
      <c r="K39" s="254">
        <v>752.25</v>
      </c>
      <c r="L39" s="254">
        <v>739</v>
      </c>
      <c r="M39" s="254">
        <v>81.705079999999995</v>
      </c>
    </row>
    <row r="40" spans="1:13">
      <c r="A40" s="273">
        <v>31</v>
      </c>
      <c r="B40" s="254" t="s">
        <v>55</v>
      </c>
      <c r="C40" s="254">
        <v>4273.3500000000004</v>
      </c>
      <c r="D40" s="256">
        <v>4271.7833333333338</v>
      </c>
      <c r="E40" s="256">
        <v>4243.5666666666675</v>
      </c>
      <c r="F40" s="256">
        <v>4213.7833333333338</v>
      </c>
      <c r="G40" s="256">
        <v>4185.5666666666675</v>
      </c>
      <c r="H40" s="256">
        <v>4301.5666666666675</v>
      </c>
      <c r="I40" s="256">
        <v>4329.7833333333328</v>
      </c>
      <c r="J40" s="256">
        <v>4359.5666666666675</v>
      </c>
      <c r="K40" s="254">
        <v>4300</v>
      </c>
      <c r="L40" s="254">
        <v>4242</v>
      </c>
      <c r="M40" s="254">
        <v>3.2399900000000001</v>
      </c>
    </row>
    <row r="41" spans="1:13">
      <c r="A41" s="273">
        <v>32</v>
      </c>
      <c r="B41" s="254" t="s">
        <v>58</v>
      </c>
      <c r="C41" s="254">
        <v>5901.5</v>
      </c>
      <c r="D41" s="256">
        <v>5865.55</v>
      </c>
      <c r="E41" s="256">
        <v>5816.1</v>
      </c>
      <c r="F41" s="256">
        <v>5730.7</v>
      </c>
      <c r="G41" s="256">
        <v>5681.25</v>
      </c>
      <c r="H41" s="256">
        <v>5950.9500000000007</v>
      </c>
      <c r="I41" s="256">
        <v>6000.4</v>
      </c>
      <c r="J41" s="256">
        <v>6085.8000000000011</v>
      </c>
      <c r="K41" s="254">
        <v>5915</v>
      </c>
      <c r="L41" s="254">
        <v>5780.15</v>
      </c>
      <c r="M41" s="254">
        <v>22.30378</v>
      </c>
    </row>
    <row r="42" spans="1:13">
      <c r="A42" s="273">
        <v>33</v>
      </c>
      <c r="B42" s="254" t="s">
        <v>57</v>
      </c>
      <c r="C42" s="254">
        <v>11819.85</v>
      </c>
      <c r="D42" s="256">
        <v>11841.433333333334</v>
      </c>
      <c r="E42" s="256">
        <v>11758.966666666669</v>
      </c>
      <c r="F42" s="256">
        <v>11698.083333333334</v>
      </c>
      <c r="G42" s="256">
        <v>11615.616666666669</v>
      </c>
      <c r="H42" s="256">
        <v>11902.316666666669</v>
      </c>
      <c r="I42" s="256">
        <v>11984.783333333336</v>
      </c>
      <c r="J42" s="256">
        <v>12045.66666666667</v>
      </c>
      <c r="K42" s="254">
        <v>11923.9</v>
      </c>
      <c r="L42" s="254">
        <v>11780.55</v>
      </c>
      <c r="M42" s="254">
        <v>1.83816</v>
      </c>
    </row>
    <row r="43" spans="1:13">
      <c r="A43" s="273">
        <v>34</v>
      </c>
      <c r="B43" s="254" t="s">
        <v>228</v>
      </c>
      <c r="C43" s="254">
        <v>3528.65</v>
      </c>
      <c r="D43" s="256">
        <v>3521.85</v>
      </c>
      <c r="E43" s="256">
        <v>3507.7999999999997</v>
      </c>
      <c r="F43" s="256">
        <v>3486.95</v>
      </c>
      <c r="G43" s="256">
        <v>3472.8999999999996</v>
      </c>
      <c r="H43" s="256">
        <v>3542.7</v>
      </c>
      <c r="I43" s="256">
        <v>3556.75</v>
      </c>
      <c r="J43" s="256">
        <v>3577.6</v>
      </c>
      <c r="K43" s="254">
        <v>3535.9</v>
      </c>
      <c r="L43" s="254">
        <v>3501</v>
      </c>
      <c r="M43" s="254">
        <v>0.19084000000000001</v>
      </c>
    </row>
    <row r="44" spans="1:13">
      <c r="A44" s="273">
        <v>35</v>
      </c>
      <c r="B44" s="254" t="s">
        <v>59</v>
      </c>
      <c r="C44" s="254">
        <v>2218.9</v>
      </c>
      <c r="D44" s="256">
        <v>2225.0333333333333</v>
      </c>
      <c r="E44" s="256">
        <v>2194.5166666666664</v>
      </c>
      <c r="F44" s="256">
        <v>2170.1333333333332</v>
      </c>
      <c r="G44" s="256">
        <v>2139.6166666666663</v>
      </c>
      <c r="H44" s="256">
        <v>2249.4166666666665</v>
      </c>
      <c r="I44" s="256">
        <v>2279.9333333333338</v>
      </c>
      <c r="J44" s="256">
        <v>2304.3166666666666</v>
      </c>
      <c r="K44" s="254">
        <v>2255.5500000000002</v>
      </c>
      <c r="L44" s="254">
        <v>2200.65</v>
      </c>
      <c r="M44" s="254">
        <v>2.84979</v>
      </c>
    </row>
    <row r="45" spans="1:13">
      <c r="A45" s="273">
        <v>36</v>
      </c>
      <c r="B45" s="254" t="s">
        <v>229</v>
      </c>
      <c r="C45" s="254">
        <v>317.7</v>
      </c>
      <c r="D45" s="256">
        <v>316.15000000000003</v>
      </c>
      <c r="E45" s="256">
        <v>313.55000000000007</v>
      </c>
      <c r="F45" s="256">
        <v>309.40000000000003</v>
      </c>
      <c r="G45" s="256">
        <v>306.80000000000007</v>
      </c>
      <c r="H45" s="256">
        <v>320.30000000000007</v>
      </c>
      <c r="I45" s="256">
        <v>322.90000000000009</v>
      </c>
      <c r="J45" s="256">
        <v>327.05000000000007</v>
      </c>
      <c r="K45" s="254">
        <v>318.75</v>
      </c>
      <c r="L45" s="254">
        <v>312</v>
      </c>
      <c r="M45" s="254">
        <v>59.60031</v>
      </c>
    </row>
    <row r="46" spans="1:13">
      <c r="A46" s="273">
        <v>37</v>
      </c>
      <c r="B46" s="254" t="s">
        <v>60</v>
      </c>
      <c r="C46" s="254">
        <v>81.8</v>
      </c>
      <c r="D46" s="256">
        <v>82.033333333333331</v>
      </c>
      <c r="E46" s="256">
        <v>81.266666666666666</v>
      </c>
      <c r="F46" s="256">
        <v>80.733333333333334</v>
      </c>
      <c r="G46" s="256">
        <v>79.966666666666669</v>
      </c>
      <c r="H46" s="256">
        <v>82.566666666666663</v>
      </c>
      <c r="I46" s="256">
        <v>83.333333333333314</v>
      </c>
      <c r="J46" s="256">
        <v>83.86666666666666</v>
      </c>
      <c r="K46" s="254">
        <v>82.8</v>
      </c>
      <c r="L46" s="254">
        <v>81.5</v>
      </c>
      <c r="M46" s="254">
        <v>421.58361000000002</v>
      </c>
    </row>
    <row r="47" spans="1:13">
      <c r="A47" s="273">
        <v>38</v>
      </c>
      <c r="B47" s="254" t="s">
        <v>61</v>
      </c>
      <c r="C47" s="254">
        <v>80.2</v>
      </c>
      <c r="D47" s="256">
        <v>80.116666666666674</v>
      </c>
      <c r="E47" s="256">
        <v>79.033333333333346</v>
      </c>
      <c r="F47" s="256">
        <v>77.866666666666674</v>
      </c>
      <c r="G47" s="256">
        <v>76.783333333333346</v>
      </c>
      <c r="H47" s="256">
        <v>81.283333333333346</v>
      </c>
      <c r="I47" s="256">
        <v>82.36666666666666</v>
      </c>
      <c r="J47" s="256">
        <v>83.533333333333346</v>
      </c>
      <c r="K47" s="254">
        <v>81.2</v>
      </c>
      <c r="L47" s="254">
        <v>78.95</v>
      </c>
      <c r="M47" s="254">
        <v>173.51338000000001</v>
      </c>
    </row>
    <row r="48" spans="1:13">
      <c r="A48" s="273">
        <v>39</v>
      </c>
      <c r="B48" s="254" t="s">
        <v>62</v>
      </c>
      <c r="C48" s="254">
        <v>1550.7</v>
      </c>
      <c r="D48" s="256">
        <v>1553.5500000000002</v>
      </c>
      <c r="E48" s="256">
        <v>1542.2000000000003</v>
      </c>
      <c r="F48" s="256">
        <v>1533.7</v>
      </c>
      <c r="G48" s="256">
        <v>1522.3500000000001</v>
      </c>
      <c r="H48" s="256">
        <v>1562.0500000000004</v>
      </c>
      <c r="I48" s="256">
        <v>1573.4000000000003</v>
      </c>
      <c r="J48" s="256">
        <v>1581.9000000000005</v>
      </c>
      <c r="K48" s="254">
        <v>1564.9</v>
      </c>
      <c r="L48" s="254">
        <v>1545.05</v>
      </c>
      <c r="M48" s="254">
        <v>2.5119099999999999</v>
      </c>
    </row>
    <row r="49" spans="1:13">
      <c r="A49" s="273">
        <v>40</v>
      </c>
      <c r="B49" s="254" t="s">
        <v>65</v>
      </c>
      <c r="C49" s="254">
        <v>800.55</v>
      </c>
      <c r="D49" s="256">
        <v>795.63333333333333</v>
      </c>
      <c r="E49" s="256">
        <v>789.01666666666665</v>
      </c>
      <c r="F49" s="256">
        <v>777.48333333333335</v>
      </c>
      <c r="G49" s="256">
        <v>770.86666666666667</v>
      </c>
      <c r="H49" s="256">
        <v>807.16666666666663</v>
      </c>
      <c r="I49" s="256">
        <v>813.78333333333319</v>
      </c>
      <c r="J49" s="256">
        <v>825.31666666666661</v>
      </c>
      <c r="K49" s="254">
        <v>802.25</v>
      </c>
      <c r="L49" s="254">
        <v>784.1</v>
      </c>
      <c r="M49" s="254">
        <v>17.13175</v>
      </c>
    </row>
    <row r="50" spans="1:13">
      <c r="A50" s="273">
        <v>41</v>
      </c>
      <c r="B50" s="254" t="s">
        <v>64</v>
      </c>
      <c r="C50" s="254">
        <v>151.19999999999999</v>
      </c>
      <c r="D50" s="256">
        <v>150.78333333333333</v>
      </c>
      <c r="E50" s="256">
        <v>149.61666666666667</v>
      </c>
      <c r="F50" s="256">
        <v>148.03333333333333</v>
      </c>
      <c r="G50" s="256">
        <v>146.86666666666667</v>
      </c>
      <c r="H50" s="256">
        <v>152.36666666666667</v>
      </c>
      <c r="I50" s="256">
        <v>153.53333333333336</v>
      </c>
      <c r="J50" s="256">
        <v>155.11666666666667</v>
      </c>
      <c r="K50" s="254">
        <v>151.94999999999999</v>
      </c>
      <c r="L50" s="254">
        <v>149.19999999999999</v>
      </c>
      <c r="M50" s="254">
        <v>89.307659999999998</v>
      </c>
    </row>
    <row r="51" spans="1:13">
      <c r="A51" s="273">
        <v>42</v>
      </c>
      <c r="B51" s="254" t="s">
        <v>66</v>
      </c>
      <c r="C51" s="254">
        <v>695.9</v>
      </c>
      <c r="D51" s="256">
        <v>694.43333333333339</v>
      </c>
      <c r="E51" s="256">
        <v>683.96666666666681</v>
      </c>
      <c r="F51" s="256">
        <v>672.03333333333342</v>
      </c>
      <c r="G51" s="256">
        <v>661.56666666666683</v>
      </c>
      <c r="H51" s="256">
        <v>706.36666666666679</v>
      </c>
      <c r="I51" s="256">
        <v>716.83333333333348</v>
      </c>
      <c r="J51" s="256">
        <v>728.76666666666677</v>
      </c>
      <c r="K51" s="254">
        <v>704.9</v>
      </c>
      <c r="L51" s="254">
        <v>682.5</v>
      </c>
      <c r="M51" s="254">
        <v>36.874310000000001</v>
      </c>
    </row>
    <row r="52" spans="1:13">
      <c r="A52" s="273">
        <v>43</v>
      </c>
      <c r="B52" s="254" t="s">
        <v>69</v>
      </c>
      <c r="C52" s="254">
        <v>72.349999999999994</v>
      </c>
      <c r="D52" s="256">
        <v>72.63333333333334</v>
      </c>
      <c r="E52" s="256">
        <v>71.816666666666677</v>
      </c>
      <c r="F52" s="256">
        <v>71.283333333333331</v>
      </c>
      <c r="G52" s="256">
        <v>70.466666666666669</v>
      </c>
      <c r="H52" s="256">
        <v>73.166666666666686</v>
      </c>
      <c r="I52" s="256">
        <v>73.983333333333348</v>
      </c>
      <c r="J52" s="256">
        <v>74.516666666666694</v>
      </c>
      <c r="K52" s="254">
        <v>73.45</v>
      </c>
      <c r="L52" s="254">
        <v>72.099999999999994</v>
      </c>
      <c r="M52" s="254">
        <v>363.04244999999997</v>
      </c>
    </row>
    <row r="53" spans="1:13">
      <c r="A53" s="273">
        <v>44</v>
      </c>
      <c r="B53" s="254" t="s">
        <v>73</v>
      </c>
      <c r="C53" s="254">
        <v>473.9</v>
      </c>
      <c r="D53" s="256">
        <v>475.13333333333338</v>
      </c>
      <c r="E53" s="256">
        <v>471.86666666666679</v>
      </c>
      <c r="F53" s="256">
        <v>469.83333333333343</v>
      </c>
      <c r="G53" s="256">
        <v>466.56666666666683</v>
      </c>
      <c r="H53" s="256">
        <v>477.16666666666674</v>
      </c>
      <c r="I53" s="256">
        <v>480.43333333333328</v>
      </c>
      <c r="J53" s="256">
        <v>482.4666666666667</v>
      </c>
      <c r="K53" s="254">
        <v>478.4</v>
      </c>
      <c r="L53" s="254">
        <v>473.1</v>
      </c>
      <c r="M53" s="254">
        <v>60.922620000000002</v>
      </c>
    </row>
    <row r="54" spans="1:13">
      <c r="A54" s="273">
        <v>45</v>
      </c>
      <c r="B54" s="254" t="s">
        <v>68</v>
      </c>
      <c r="C54" s="254">
        <v>532.04999999999995</v>
      </c>
      <c r="D54" s="256">
        <v>531.31666666666661</v>
      </c>
      <c r="E54" s="256">
        <v>529.23333333333323</v>
      </c>
      <c r="F54" s="256">
        <v>526.41666666666663</v>
      </c>
      <c r="G54" s="256">
        <v>524.33333333333326</v>
      </c>
      <c r="H54" s="256">
        <v>534.13333333333321</v>
      </c>
      <c r="I54" s="256">
        <v>536.2166666666667</v>
      </c>
      <c r="J54" s="256">
        <v>539.03333333333319</v>
      </c>
      <c r="K54" s="254">
        <v>533.4</v>
      </c>
      <c r="L54" s="254">
        <v>528.5</v>
      </c>
      <c r="M54" s="254">
        <v>61.741030000000002</v>
      </c>
    </row>
    <row r="55" spans="1:13">
      <c r="A55" s="273">
        <v>46</v>
      </c>
      <c r="B55" s="254" t="s">
        <v>70</v>
      </c>
      <c r="C55" s="254">
        <v>385.1</v>
      </c>
      <c r="D55" s="256">
        <v>385.26666666666671</v>
      </c>
      <c r="E55" s="256">
        <v>382.68333333333339</v>
      </c>
      <c r="F55" s="256">
        <v>380.26666666666671</v>
      </c>
      <c r="G55" s="256">
        <v>377.68333333333339</v>
      </c>
      <c r="H55" s="256">
        <v>387.68333333333339</v>
      </c>
      <c r="I55" s="256">
        <v>390.26666666666677</v>
      </c>
      <c r="J55" s="256">
        <v>392.68333333333339</v>
      </c>
      <c r="K55" s="254">
        <v>387.85</v>
      </c>
      <c r="L55" s="254">
        <v>382.85</v>
      </c>
      <c r="M55" s="254">
        <v>28.9695</v>
      </c>
    </row>
    <row r="56" spans="1:13">
      <c r="A56" s="273">
        <v>47</v>
      </c>
      <c r="B56" s="254" t="s">
        <v>230</v>
      </c>
      <c r="C56" s="254">
        <v>1292.55</v>
      </c>
      <c r="D56" s="256">
        <v>1301.3666666666666</v>
      </c>
      <c r="E56" s="256">
        <v>1281.1833333333332</v>
      </c>
      <c r="F56" s="256">
        <v>1269.8166666666666</v>
      </c>
      <c r="G56" s="256">
        <v>1249.6333333333332</v>
      </c>
      <c r="H56" s="256">
        <v>1312.7333333333331</v>
      </c>
      <c r="I56" s="256">
        <v>1332.9166666666665</v>
      </c>
      <c r="J56" s="256">
        <v>1344.2833333333331</v>
      </c>
      <c r="K56" s="254">
        <v>1321.55</v>
      </c>
      <c r="L56" s="254">
        <v>1290</v>
      </c>
      <c r="M56" s="254">
        <v>0.64107000000000003</v>
      </c>
    </row>
    <row r="57" spans="1:13">
      <c r="A57" s="273">
        <v>48</v>
      </c>
      <c r="B57" s="254" t="s">
        <v>71</v>
      </c>
      <c r="C57" s="254">
        <v>15552.05</v>
      </c>
      <c r="D57" s="256">
        <v>15514.65</v>
      </c>
      <c r="E57" s="256">
        <v>15338.4</v>
      </c>
      <c r="F57" s="256">
        <v>15124.75</v>
      </c>
      <c r="G57" s="256">
        <v>14948.5</v>
      </c>
      <c r="H57" s="256">
        <v>15728.3</v>
      </c>
      <c r="I57" s="256">
        <v>15904.55</v>
      </c>
      <c r="J57" s="256">
        <v>16118.199999999999</v>
      </c>
      <c r="K57" s="254">
        <v>15690.9</v>
      </c>
      <c r="L57" s="254">
        <v>15301</v>
      </c>
      <c r="M57" s="254">
        <v>0.65871000000000002</v>
      </c>
    </row>
    <row r="58" spans="1:13">
      <c r="A58" s="273">
        <v>49</v>
      </c>
      <c r="B58" s="254" t="s">
        <v>74</v>
      </c>
      <c r="C58" s="254">
        <v>3496.25</v>
      </c>
      <c r="D58" s="256">
        <v>3487.7166666666667</v>
      </c>
      <c r="E58" s="256">
        <v>3475.9333333333334</v>
      </c>
      <c r="F58" s="256">
        <v>3455.6166666666668</v>
      </c>
      <c r="G58" s="256">
        <v>3443.8333333333335</v>
      </c>
      <c r="H58" s="256">
        <v>3508.0333333333333</v>
      </c>
      <c r="I58" s="256">
        <v>3519.8166666666671</v>
      </c>
      <c r="J58" s="256">
        <v>3540.1333333333332</v>
      </c>
      <c r="K58" s="254">
        <v>3499.5</v>
      </c>
      <c r="L58" s="254">
        <v>3467.4</v>
      </c>
      <c r="M58" s="254">
        <v>3.8089599999999999</v>
      </c>
    </row>
    <row r="59" spans="1:13">
      <c r="A59" s="273">
        <v>50</v>
      </c>
      <c r="B59" s="254" t="s">
        <v>80</v>
      </c>
      <c r="C59" s="254">
        <v>691.3</v>
      </c>
      <c r="D59" s="256">
        <v>693.5</v>
      </c>
      <c r="E59" s="256">
        <v>682.35</v>
      </c>
      <c r="F59" s="256">
        <v>673.4</v>
      </c>
      <c r="G59" s="256">
        <v>662.25</v>
      </c>
      <c r="H59" s="256">
        <v>702.45</v>
      </c>
      <c r="I59" s="256">
        <v>713.60000000000014</v>
      </c>
      <c r="J59" s="256">
        <v>722.55000000000007</v>
      </c>
      <c r="K59" s="254">
        <v>704.65</v>
      </c>
      <c r="L59" s="254">
        <v>684.55</v>
      </c>
      <c r="M59" s="254">
        <v>4.66683</v>
      </c>
    </row>
    <row r="60" spans="1:13">
      <c r="A60" s="273">
        <v>51</v>
      </c>
      <c r="B60" s="254" t="s">
        <v>75</v>
      </c>
      <c r="C60" s="254">
        <v>634.4</v>
      </c>
      <c r="D60" s="256">
        <v>634.63333333333333</v>
      </c>
      <c r="E60" s="256">
        <v>627.81666666666661</v>
      </c>
      <c r="F60" s="256">
        <v>621.23333333333323</v>
      </c>
      <c r="G60" s="256">
        <v>614.41666666666652</v>
      </c>
      <c r="H60" s="256">
        <v>641.2166666666667</v>
      </c>
      <c r="I60" s="256">
        <v>648.03333333333353</v>
      </c>
      <c r="J60" s="256">
        <v>654.61666666666679</v>
      </c>
      <c r="K60" s="254">
        <v>641.45000000000005</v>
      </c>
      <c r="L60" s="254">
        <v>628.04999999999995</v>
      </c>
      <c r="M60" s="254">
        <v>45.24635</v>
      </c>
    </row>
    <row r="61" spans="1:13">
      <c r="A61" s="273">
        <v>52</v>
      </c>
      <c r="B61" s="254" t="s">
        <v>76</v>
      </c>
      <c r="C61" s="254">
        <v>163.25</v>
      </c>
      <c r="D61" s="256">
        <v>163.88333333333333</v>
      </c>
      <c r="E61" s="256">
        <v>162.01666666666665</v>
      </c>
      <c r="F61" s="256">
        <v>160.78333333333333</v>
      </c>
      <c r="G61" s="256">
        <v>158.91666666666666</v>
      </c>
      <c r="H61" s="256">
        <v>165.11666666666665</v>
      </c>
      <c r="I61" s="256">
        <v>166.98333333333332</v>
      </c>
      <c r="J61" s="256">
        <v>168.21666666666664</v>
      </c>
      <c r="K61" s="254">
        <v>165.75</v>
      </c>
      <c r="L61" s="254">
        <v>162.65</v>
      </c>
      <c r="M61" s="254">
        <v>164.79664</v>
      </c>
    </row>
    <row r="62" spans="1:13">
      <c r="A62" s="273">
        <v>53</v>
      </c>
      <c r="B62" s="254" t="s">
        <v>77</v>
      </c>
      <c r="C62" s="254">
        <v>133.94999999999999</v>
      </c>
      <c r="D62" s="256">
        <v>133.41666666666666</v>
      </c>
      <c r="E62" s="256">
        <v>131.93333333333331</v>
      </c>
      <c r="F62" s="256">
        <v>129.91666666666666</v>
      </c>
      <c r="G62" s="256">
        <v>128.43333333333331</v>
      </c>
      <c r="H62" s="256">
        <v>135.43333333333331</v>
      </c>
      <c r="I62" s="256">
        <v>136.91666666666666</v>
      </c>
      <c r="J62" s="256">
        <v>138.93333333333331</v>
      </c>
      <c r="K62" s="254">
        <v>134.9</v>
      </c>
      <c r="L62" s="254">
        <v>131.4</v>
      </c>
      <c r="M62" s="254">
        <v>17.13148</v>
      </c>
    </row>
    <row r="63" spans="1:13">
      <c r="A63" s="273">
        <v>54</v>
      </c>
      <c r="B63" s="254" t="s">
        <v>81</v>
      </c>
      <c r="C63" s="254">
        <v>569.65</v>
      </c>
      <c r="D63" s="256">
        <v>567.30000000000007</v>
      </c>
      <c r="E63" s="256">
        <v>560.45000000000016</v>
      </c>
      <c r="F63" s="256">
        <v>551.25000000000011</v>
      </c>
      <c r="G63" s="256">
        <v>544.4000000000002</v>
      </c>
      <c r="H63" s="256">
        <v>576.50000000000011</v>
      </c>
      <c r="I63" s="256">
        <v>583.35</v>
      </c>
      <c r="J63" s="256">
        <v>592.55000000000007</v>
      </c>
      <c r="K63" s="254">
        <v>574.15</v>
      </c>
      <c r="L63" s="254">
        <v>558.1</v>
      </c>
      <c r="M63" s="254">
        <v>41.600969999999997</v>
      </c>
    </row>
    <row r="64" spans="1:13">
      <c r="A64" s="273">
        <v>55</v>
      </c>
      <c r="B64" s="254" t="s">
        <v>82</v>
      </c>
      <c r="C64" s="254">
        <v>948.25</v>
      </c>
      <c r="D64" s="256">
        <v>951.31666666666661</v>
      </c>
      <c r="E64" s="256">
        <v>942.93333333333317</v>
      </c>
      <c r="F64" s="256">
        <v>937.61666666666656</v>
      </c>
      <c r="G64" s="256">
        <v>929.23333333333312</v>
      </c>
      <c r="H64" s="256">
        <v>956.63333333333321</v>
      </c>
      <c r="I64" s="256">
        <v>965.01666666666665</v>
      </c>
      <c r="J64" s="256">
        <v>970.33333333333326</v>
      </c>
      <c r="K64" s="254">
        <v>959.7</v>
      </c>
      <c r="L64" s="254">
        <v>946</v>
      </c>
      <c r="M64" s="254">
        <v>22.586950000000002</v>
      </c>
    </row>
    <row r="65" spans="1:13">
      <c r="A65" s="273">
        <v>56</v>
      </c>
      <c r="B65" s="254" t="s">
        <v>231</v>
      </c>
      <c r="C65" s="254">
        <v>167.25</v>
      </c>
      <c r="D65" s="256">
        <v>168</v>
      </c>
      <c r="E65" s="256">
        <v>166.15</v>
      </c>
      <c r="F65" s="256">
        <v>165.05</v>
      </c>
      <c r="G65" s="256">
        <v>163.20000000000002</v>
      </c>
      <c r="H65" s="256">
        <v>169.1</v>
      </c>
      <c r="I65" s="256">
        <v>170.95000000000002</v>
      </c>
      <c r="J65" s="256">
        <v>172.04999999999998</v>
      </c>
      <c r="K65" s="254">
        <v>169.85</v>
      </c>
      <c r="L65" s="254">
        <v>166.9</v>
      </c>
      <c r="M65" s="254">
        <v>16.810459999999999</v>
      </c>
    </row>
    <row r="66" spans="1:13">
      <c r="A66" s="273">
        <v>57</v>
      </c>
      <c r="B66" s="254" t="s">
        <v>83</v>
      </c>
      <c r="C66" s="254">
        <v>149.05000000000001</v>
      </c>
      <c r="D66" s="256">
        <v>149.35000000000002</v>
      </c>
      <c r="E66" s="256">
        <v>148.30000000000004</v>
      </c>
      <c r="F66" s="256">
        <v>147.55000000000001</v>
      </c>
      <c r="G66" s="256">
        <v>146.50000000000003</v>
      </c>
      <c r="H66" s="256">
        <v>150.10000000000005</v>
      </c>
      <c r="I66" s="256">
        <v>151.15</v>
      </c>
      <c r="J66" s="256">
        <v>151.90000000000006</v>
      </c>
      <c r="K66" s="254">
        <v>150.4</v>
      </c>
      <c r="L66" s="254">
        <v>148.6</v>
      </c>
      <c r="M66" s="254">
        <v>92.827740000000006</v>
      </c>
    </row>
    <row r="67" spans="1:13">
      <c r="A67" s="273">
        <v>58</v>
      </c>
      <c r="B67" s="254" t="s">
        <v>821</v>
      </c>
      <c r="C67" s="254">
        <v>3644.45</v>
      </c>
      <c r="D67" s="256">
        <v>3621.3333333333335</v>
      </c>
      <c r="E67" s="256">
        <v>3583.1166666666668</v>
      </c>
      <c r="F67" s="256">
        <v>3521.7833333333333</v>
      </c>
      <c r="G67" s="256">
        <v>3483.5666666666666</v>
      </c>
      <c r="H67" s="256">
        <v>3682.666666666667</v>
      </c>
      <c r="I67" s="256">
        <v>3720.8833333333332</v>
      </c>
      <c r="J67" s="256">
        <v>3782.2166666666672</v>
      </c>
      <c r="K67" s="254">
        <v>3659.55</v>
      </c>
      <c r="L67" s="254">
        <v>3560</v>
      </c>
      <c r="M67" s="254">
        <v>5.18452</v>
      </c>
    </row>
    <row r="68" spans="1:13">
      <c r="A68" s="273">
        <v>59</v>
      </c>
      <c r="B68" s="254" t="s">
        <v>84</v>
      </c>
      <c r="C68" s="254">
        <v>1714.4</v>
      </c>
      <c r="D68" s="256">
        <v>1717.8833333333332</v>
      </c>
      <c r="E68" s="256">
        <v>1702.5166666666664</v>
      </c>
      <c r="F68" s="256">
        <v>1690.6333333333332</v>
      </c>
      <c r="G68" s="256">
        <v>1675.2666666666664</v>
      </c>
      <c r="H68" s="256">
        <v>1729.7666666666664</v>
      </c>
      <c r="I68" s="256">
        <v>1745.1333333333332</v>
      </c>
      <c r="J68" s="256">
        <v>1757.0166666666664</v>
      </c>
      <c r="K68" s="254">
        <v>1733.25</v>
      </c>
      <c r="L68" s="254">
        <v>1706</v>
      </c>
      <c r="M68" s="254">
        <v>3.10067</v>
      </c>
    </row>
    <row r="69" spans="1:13">
      <c r="A69" s="273">
        <v>60</v>
      </c>
      <c r="B69" s="254" t="s">
        <v>85</v>
      </c>
      <c r="C69" s="254">
        <v>707.8</v>
      </c>
      <c r="D69" s="256">
        <v>704.26666666666677</v>
      </c>
      <c r="E69" s="256">
        <v>696.53333333333353</v>
      </c>
      <c r="F69" s="256">
        <v>685.26666666666677</v>
      </c>
      <c r="G69" s="256">
        <v>677.53333333333353</v>
      </c>
      <c r="H69" s="256">
        <v>715.53333333333353</v>
      </c>
      <c r="I69" s="256">
        <v>723.26666666666688</v>
      </c>
      <c r="J69" s="256">
        <v>734.53333333333353</v>
      </c>
      <c r="K69" s="254">
        <v>712</v>
      </c>
      <c r="L69" s="254">
        <v>693</v>
      </c>
      <c r="M69" s="254">
        <v>29.276520000000001</v>
      </c>
    </row>
    <row r="70" spans="1:13">
      <c r="A70" s="273">
        <v>61</v>
      </c>
      <c r="B70" s="254" t="s">
        <v>232</v>
      </c>
      <c r="C70" s="254">
        <v>810.5</v>
      </c>
      <c r="D70" s="256">
        <v>805.35</v>
      </c>
      <c r="E70" s="256">
        <v>795.30000000000007</v>
      </c>
      <c r="F70" s="256">
        <v>780.1</v>
      </c>
      <c r="G70" s="256">
        <v>770.05000000000007</v>
      </c>
      <c r="H70" s="256">
        <v>820.55000000000007</v>
      </c>
      <c r="I70" s="256">
        <v>830.6</v>
      </c>
      <c r="J70" s="256">
        <v>845.80000000000007</v>
      </c>
      <c r="K70" s="254">
        <v>815.4</v>
      </c>
      <c r="L70" s="254">
        <v>790.15</v>
      </c>
      <c r="M70" s="254">
        <v>3.5956700000000001</v>
      </c>
    </row>
    <row r="71" spans="1:13">
      <c r="A71" s="273">
        <v>62</v>
      </c>
      <c r="B71" s="254" t="s">
        <v>233</v>
      </c>
      <c r="C71" s="254">
        <v>410</v>
      </c>
      <c r="D71" s="256">
        <v>408.36666666666662</v>
      </c>
      <c r="E71" s="256">
        <v>401.28333333333325</v>
      </c>
      <c r="F71" s="256">
        <v>392.56666666666661</v>
      </c>
      <c r="G71" s="256">
        <v>385.48333333333323</v>
      </c>
      <c r="H71" s="256">
        <v>417.08333333333326</v>
      </c>
      <c r="I71" s="256">
        <v>424.16666666666663</v>
      </c>
      <c r="J71" s="256">
        <v>432.88333333333327</v>
      </c>
      <c r="K71" s="254">
        <v>415.45</v>
      </c>
      <c r="L71" s="254">
        <v>399.65</v>
      </c>
      <c r="M71" s="254">
        <v>27.657409999999999</v>
      </c>
    </row>
    <row r="72" spans="1:13">
      <c r="A72" s="273">
        <v>63</v>
      </c>
      <c r="B72" s="254" t="s">
        <v>86</v>
      </c>
      <c r="C72" s="254">
        <v>809.05</v>
      </c>
      <c r="D72" s="256">
        <v>805.33333333333337</v>
      </c>
      <c r="E72" s="256">
        <v>795.86666666666679</v>
      </c>
      <c r="F72" s="256">
        <v>782.68333333333339</v>
      </c>
      <c r="G72" s="256">
        <v>773.21666666666681</v>
      </c>
      <c r="H72" s="256">
        <v>818.51666666666677</v>
      </c>
      <c r="I72" s="256">
        <v>827.98333333333323</v>
      </c>
      <c r="J72" s="256">
        <v>841.16666666666674</v>
      </c>
      <c r="K72" s="254">
        <v>814.8</v>
      </c>
      <c r="L72" s="254">
        <v>792.15</v>
      </c>
      <c r="M72" s="254">
        <v>18.025569999999998</v>
      </c>
    </row>
    <row r="73" spans="1:13">
      <c r="A73" s="273">
        <v>64</v>
      </c>
      <c r="B73" s="254" t="s">
        <v>92</v>
      </c>
      <c r="C73" s="254">
        <v>297.64999999999998</v>
      </c>
      <c r="D73" s="256">
        <v>297.55</v>
      </c>
      <c r="E73" s="256">
        <v>292.10000000000002</v>
      </c>
      <c r="F73" s="256">
        <v>286.55</v>
      </c>
      <c r="G73" s="256">
        <v>281.10000000000002</v>
      </c>
      <c r="H73" s="256">
        <v>303.10000000000002</v>
      </c>
      <c r="I73" s="256">
        <v>308.54999999999995</v>
      </c>
      <c r="J73" s="256">
        <v>314.10000000000002</v>
      </c>
      <c r="K73" s="254">
        <v>303</v>
      </c>
      <c r="L73" s="254">
        <v>292</v>
      </c>
      <c r="M73" s="254">
        <v>127.95761</v>
      </c>
    </row>
    <row r="74" spans="1:13">
      <c r="A74" s="273">
        <v>65</v>
      </c>
      <c r="B74" s="254" t="s">
        <v>87</v>
      </c>
      <c r="C74" s="254">
        <v>540.79999999999995</v>
      </c>
      <c r="D74" s="256">
        <v>538.86666666666667</v>
      </c>
      <c r="E74" s="256">
        <v>535.93333333333339</v>
      </c>
      <c r="F74" s="256">
        <v>531.06666666666672</v>
      </c>
      <c r="G74" s="256">
        <v>528.13333333333344</v>
      </c>
      <c r="H74" s="256">
        <v>543.73333333333335</v>
      </c>
      <c r="I74" s="256">
        <v>546.66666666666652</v>
      </c>
      <c r="J74" s="256">
        <v>551.5333333333333</v>
      </c>
      <c r="K74" s="254">
        <v>541.79999999999995</v>
      </c>
      <c r="L74" s="254">
        <v>534</v>
      </c>
      <c r="M74" s="254">
        <v>20.707920000000001</v>
      </c>
    </row>
    <row r="75" spans="1:13">
      <c r="A75" s="273">
        <v>66</v>
      </c>
      <c r="B75" s="254" t="s">
        <v>234</v>
      </c>
      <c r="C75" s="254">
        <v>1788.1</v>
      </c>
      <c r="D75" s="256">
        <v>1799.3333333333333</v>
      </c>
      <c r="E75" s="256">
        <v>1771.1166666666666</v>
      </c>
      <c r="F75" s="256">
        <v>1754.1333333333332</v>
      </c>
      <c r="G75" s="256">
        <v>1725.9166666666665</v>
      </c>
      <c r="H75" s="256">
        <v>1816.3166666666666</v>
      </c>
      <c r="I75" s="256">
        <v>1844.5333333333333</v>
      </c>
      <c r="J75" s="256">
        <v>1861.5166666666667</v>
      </c>
      <c r="K75" s="254">
        <v>1827.55</v>
      </c>
      <c r="L75" s="254">
        <v>1782.35</v>
      </c>
      <c r="M75" s="254">
        <v>0.78073000000000004</v>
      </c>
    </row>
    <row r="76" spans="1:13">
      <c r="A76" s="273">
        <v>67</v>
      </c>
      <c r="B76" s="254" t="s">
        <v>830</v>
      </c>
      <c r="C76" s="254">
        <v>177.35</v>
      </c>
      <c r="D76" s="256">
        <v>174.56666666666669</v>
      </c>
      <c r="E76" s="256">
        <v>171.78333333333339</v>
      </c>
      <c r="F76" s="256">
        <v>166.2166666666667</v>
      </c>
      <c r="G76" s="256">
        <v>163.43333333333339</v>
      </c>
      <c r="H76" s="256">
        <v>180.13333333333338</v>
      </c>
      <c r="I76" s="256">
        <v>182.91666666666669</v>
      </c>
      <c r="J76" s="256">
        <v>188.48333333333338</v>
      </c>
      <c r="K76" s="254">
        <v>177.35</v>
      </c>
      <c r="L76" s="254">
        <v>169</v>
      </c>
      <c r="M76" s="254">
        <v>16.132760000000001</v>
      </c>
    </row>
    <row r="77" spans="1:13">
      <c r="A77" s="273">
        <v>68</v>
      </c>
      <c r="B77" s="254" t="s">
        <v>90</v>
      </c>
      <c r="C77" s="254">
        <v>4232.2</v>
      </c>
      <c r="D77" s="256">
        <v>4228.0666666666666</v>
      </c>
      <c r="E77" s="256">
        <v>4212.1333333333332</v>
      </c>
      <c r="F77" s="256">
        <v>4192.0666666666666</v>
      </c>
      <c r="G77" s="256">
        <v>4176.1333333333332</v>
      </c>
      <c r="H77" s="256">
        <v>4248.1333333333332</v>
      </c>
      <c r="I77" s="256">
        <v>4264.0666666666657</v>
      </c>
      <c r="J77" s="256">
        <v>4284.1333333333332</v>
      </c>
      <c r="K77" s="254">
        <v>4244</v>
      </c>
      <c r="L77" s="254">
        <v>4208</v>
      </c>
      <c r="M77" s="254">
        <v>3.8291499999999998</v>
      </c>
    </row>
    <row r="78" spans="1:13">
      <c r="A78" s="273">
        <v>69</v>
      </c>
      <c r="B78" s="254" t="s">
        <v>348</v>
      </c>
      <c r="C78" s="254">
        <v>2899.1</v>
      </c>
      <c r="D78" s="256">
        <v>2905.7166666666672</v>
      </c>
      <c r="E78" s="256">
        <v>2883.4333333333343</v>
      </c>
      <c r="F78" s="256">
        <v>2867.7666666666673</v>
      </c>
      <c r="G78" s="256">
        <v>2845.4833333333345</v>
      </c>
      <c r="H78" s="256">
        <v>2921.3833333333341</v>
      </c>
      <c r="I78" s="256">
        <v>2943.666666666667</v>
      </c>
      <c r="J78" s="256">
        <v>2959.3333333333339</v>
      </c>
      <c r="K78" s="254">
        <v>2928</v>
      </c>
      <c r="L78" s="254">
        <v>2890.05</v>
      </c>
      <c r="M78" s="254">
        <v>1.1049899999999999</v>
      </c>
    </row>
    <row r="79" spans="1:13">
      <c r="A79" s="273">
        <v>70</v>
      </c>
      <c r="B79" s="254" t="s">
        <v>93</v>
      </c>
      <c r="C79" s="254">
        <v>5282.55</v>
      </c>
      <c r="D79" s="256">
        <v>5296.5166666666664</v>
      </c>
      <c r="E79" s="256">
        <v>5253.0333333333328</v>
      </c>
      <c r="F79" s="256">
        <v>5223.5166666666664</v>
      </c>
      <c r="G79" s="256">
        <v>5180.0333333333328</v>
      </c>
      <c r="H79" s="256">
        <v>5326.0333333333328</v>
      </c>
      <c r="I79" s="256">
        <v>5369.5166666666664</v>
      </c>
      <c r="J79" s="256">
        <v>5399.0333333333328</v>
      </c>
      <c r="K79" s="254">
        <v>5340</v>
      </c>
      <c r="L79" s="254">
        <v>5267</v>
      </c>
      <c r="M79" s="254">
        <v>5.6671800000000001</v>
      </c>
    </row>
    <row r="80" spans="1:13">
      <c r="A80" s="273">
        <v>71</v>
      </c>
      <c r="B80" s="254" t="s">
        <v>235</v>
      </c>
      <c r="C80" s="254">
        <v>67.45</v>
      </c>
      <c r="D80" s="256">
        <v>66.61666666666666</v>
      </c>
      <c r="E80" s="256">
        <v>65.683333333333323</v>
      </c>
      <c r="F80" s="256">
        <v>63.916666666666657</v>
      </c>
      <c r="G80" s="256">
        <v>62.98333333333332</v>
      </c>
      <c r="H80" s="256">
        <v>68.383333333333326</v>
      </c>
      <c r="I80" s="256">
        <v>69.316666666666663</v>
      </c>
      <c r="J80" s="256">
        <v>71.083333333333329</v>
      </c>
      <c r="K80" s="254">
        <v>67.55</v>
      </c>
      <c r="L80" s="254">
        <v>64.849999999999994</v>
      </c>
      <c r="M80" s="254">
        <v>31.886939999999999</v>
      </c>
    </row>
    <row r="81" spans="1:13">
      <c r="A81" s="273">
        <v>72</v>
      </c>
      <c r="B81" s="254" t="s">
        <v>94</v>
      </c>
      <c r="C81" s="254">
        <v>2767.75</v>
      </c>
      <c r="D81" s="256">
        <v>2740.1</v>
      </c>
      <c r="E81" s="256">
        <v>2705.7</v>
      </c>
      <c r="F81" s="256">
        <v>2643.65</v>
      </c>
      <c r="G81" s="256">
        <v>2609.25</v>
      </c>
      <c r="H81" s="256">
        <v>2802.1499999999996</v>
      </c>
      <c r="I81" s="256">
        <v>2836.55</v>
      </c>
      <c r="J81" s="256">
        <v>2898.5999999999995</v>
      </c>
      <c r="K81" s="254">
        <v>2774.5</v>
      </c>
      <c r="L81" s="254">
        <v>2678.05</v>
      </c>
      <c r="M81" s="254">
        <v>12.65747</v>
      </c>
    </row>
    <row r="82" spans="1:13">
      <c r="A82" s="273">
        <v>73</v>
      </c>
      <c r="B82" s="254" t="s">
        <v>236</v>
      </c>
      <c r="C82" s="254">
        <v>548.6</v>
      </c>
      <c r="D82" s="256">
        <v>540.04999999999995</v>
      </c>
      <c r="E82" s="256">
        <v>530.09999999999991</v>
      </c>
      <c r="F82" s="256">
        <v>511.59999999999991</v>
      </c>
      <c r="G82" s="256">
        <v>501.64999999999986</v>
      </c>
      <c r="H82" s="256">
        <v>558.54999999999995</v>
      </c>
      <c r="I82" s="256">
        <v>568.5</v>
      </c>
      <c r="J82" s="256">
        <v>587</v>
      </c>
      <c r="K82" s="254">
        <v>550</v>
      </c>
      <c r="L82" s="254">
        <v>521.54999999999995</v>
      </c>
      <c r="M82" s="254">
        <v>7.3300099999999997</v>
      </c>
    </row>
    <row r="83" spans="1:13">
      <c r="A83" s="273">
        <v>74</v>
      </c>
      <c r="B83" s="254" t="s">
        <v>237</v>
      </c>
      <c r="C83" s="254">
        <v>1501.7</v>
      </c>
      <c r="D83" s="256">
        <v>1499.7333333333333</v>
      </c>
      <c r="E83" s="256">
        <v>1474.4666666666667</v>
      </c>
      <c r="F83" s="256">
        <v>1447.2333333333333</v>
      </c>
      <c r="G83" s="256">
        <v>1421.9666666666667</v>
      </c>
      <c r="H83" s="256">
        <v>1526.9666666666667</v>
      </c>
      <c r="I83" s="256">
        <v>1552.2333333333336</v>
      </c>
      <c r="J83" s="256">
        <v>1579.4666666666667</v>
      </c>
      <c r="K83" s="254">
        <v>1525</v>
      </c>
      <c r="L83" s="254">
        <v>1472.5</v>
      </c>
      <c r="M83" s="254">
        <v>0.67362999999999995</v>
      </c>
    </row>
    <row r="84" spans="1:13">
      <c r="A84" s="273">
        <v>75</v>
      </c>
      <c r="B84" s="254" t="s">
        <v>96</v>
      </c>
      <c r="C84" s="254">
        <v>1216.05</v>
      </c>
      <c r="D84" s="256">
        <v>1199.6000000000001</v>
      </c>
      <c r="E84" s="256">
        <v>1179.2000000000003</v>
      </c>
      <c r="F84" s="256">
        <v>1142.3500000000001</v>
      </c>
      <c r="G84" s="256">
        <v>1121.9500000000003</v>
      </c>
      <c r="H84" s="256">
        <v>1236.4500000000003</v>
      </c>
      <c r="I84" s="256">
        <v>1256.8500000000004</v>
      </c>
      <c r="J84" s="256">
        <v>1293.7000000000003</v>
      </c>
      <c r="K84" s="254">
        <v>1220</v>
      </c>
      <c r="L84" s="254">
        <v>1162.75</v>
      </c>
      <c r="M84" s="254">
        <v>49.520870000000002</v>
      </c>
    </row>
    <row r="85" spans="1:13">
      <c r="A85" s="273">
        <v>76</v>
      </c>
      <c r="B85" s="254" t="s">
        <v>97</v>
      </c>
      <c r="C85" s="254">
        <v>192.85</v>
      </c>
      <c r="D85" s="256">
        <v>193.23333333333335</v>
      </c>
      <c r="E85" s="256">
        <v>191.91666666666669</v>
      </c>
      <c r="F85" s="256">
        <v>190.98333333333335</v>
      </c>
      <c r="G85" s="256">
        <v>189.66666666666669</v>
      </c>
      <c r="H85" s="256">
        <v>194.16666666666669</v>
      </c>
      <c r="I85" s="256">
        <v>195.48333333333335</v>
      </c>
      <c r="J85" s="256">
        <v>196.41666666666669</v>
      </c>
      <c r="K85" s="254">
        <v>194.55</v>
      </c>
      <c r="L85" s="254">
        <v>192.3</v>
      </c>
      <c r="M85" s="254">
        <v>24.303930000000001</v>
      </c>
    </row>
    <row r="86" spans="1:13">
      <c r="A86" s="273">
        <v>77</v>
      </c>
      <c r="B86" s="254" t="s">
        <v>98</v>
      </c>
      <c r="C86" s="254">
        <v>88</v>
      </c>
      <c r="D86" s="256">
        <v>88.333333333333329</v>
      </c>
      <c r="E86" s="256">
        <v>87.416666666666657</v>
      </c>
      <c r="F86" s="256">
        <v>86.833333333333329</v>
      </c>
      <c r="G86" s="256">
        <v>85.916666666666657</v>
      </c>
      <c r="H86" s="256">
        <v>88.916666666666657</v>
      </c>
      <c r="I86" s="256">
        <v>89.833333333333314</v>
      </c>
      <c r="J86" s="256">
        <v>90.416666666666657</v>
      </c>
      <c r="K86" s="254">
        <v>89.25</v>
      </c>
      <c r="L86" s="254">
        <v>87.75</v>
      </c>
      <c r="M86" s="254">
        <v>181.96232000000001</v>
      </c>
    </row>
    <row r="87" spans="1:13">
      <c r="A87" s="273">
        <v>78</v>
      </c>
      <c r="B87" s="254" t="s">
        <v>359</v>
      </c>
      <c r="C87" s="254">
        <v>227.25</v>
      </c>
      <c r="D87" s="256">
        <v>227.85</v>
      </c>
      <c r="E87" s="256">
        <v>225</v>
      </c>
      <c r="F87" s="256">
        <v>222.75</v>
      </c>
      <c r="G87" s="256">
        <v>219.9</v>
      </c>
      <c r="H87" s="256">
        <v>230.1</v>
      </c>
      <c r="I87" s="256">
        <v>232.94999999999996</v>
      </c>
      <c r="J87" s="256">
        <v>235.2</v>
      </c>
      <c r="K87" s="254">
        <v>230.7</v>
      </c>
      <c r="L87" s="254">
        <v>225.6</v>
      </c>
      <c r="M87" s="254">
        <v>33.779380000000003</v>
      </c>
    </row>
    <row r="88" spans="1:13">
      <c r="A88" s="273">
        <v>79</v>
      </c>
      <c r="B88" s="254" t="s">
        <v>240</v>
      </c>
      <c r="C88" s="254">
        <v>52.5</v>
      </c>
      <c r="D88" s="256">
        <v>51.699999999999996</v>
      </c>
      <c r="E88" s="256">
        <v>50.899999999999991</v>
      </c>
      <c r="F88" s="256">
        <v>49.3</v>
      </c>
      <c r="G88" s="256">
        <v>48.499999999999993</v>
      </c>
      <c r="H88" s="256">
        <v>53.29999999999999</v>
      </c>
      <c r="I88" s="256">
        <v>54.099999999999987</v>
      </c>
      <c r="J88" s="256">
        <v>55.699999999999989</v>
      </c>
      <c r="K88" s="254">
        <v>52.5</v>
      </c>
      <c r="L88" s="254">
        <v>50.1</v>
      </c>
      <c r="M88" s="254">
        <v>29.436029999999999</v>
      </c>
    </row>
    <row r="89" spans="1:13">
      <c r="A89" s="273">
        <v>80</v>
      </c>
      <c r="B89" s="254" t="s">
        <v>99</v>
      </c>
      <c r="C89" s="254">
        <v>161.05000000000001</v>
      </c>
      <c r="D89" s="256">
        <v>160.66666666666666</v>
      </c>
      <c r="E89" s="256">
        <v>159.08333333333331</v>
      </c>
      <c r="F89" s="256">
        <v>157.11666666666665</v>
      </c>
      <c r="G89" s="256">
        <v>155.5333333333333</v>
      </c>
      <c r="H89" s="256">
        <v>162.63333333333333</v>
      </c>
      <c r="I89" s="256">
        <v>164.21666666666664</v>
      </c>
      <c r="J89" s="256">
        <v>166.18333333333334</v>
      </c>
      <c r="K89" s="254">
        <v>162.25</v>
      </c>
      <c r="L89" s="254">
        <v>158.69999999999999</v>
      </c>
      <c r="M89" s="254">
        <v>117.43382</v>
      </c>
    </row>
    <row r="90" spans="1:13">
      <c r="A90" s="273">
        <v>81</v>
      </c>
      <c r="B90" s="254" t="s">
        <v>102</v>
      </c>
      <c r="C90" s="254">
        <v>26.15</v>
      </c>
      <c r="D90" s="256">
        <v>26.283333333333331</v>
      </c>
      <c r="E90" s="256">
        <v>25.916666666666664</v>
      </c>
      <c r="F90" s="256">
        <v>25.683333333333334</v>
      </c>
      <c r="G90" s="256">
        <v>25.316666666666666</v>
      </c>
      <c r="H90" s="256">
        <v>26.516666666666662</v>
      </c>
      <c r="I90" s="256">
        <v>26.883333333333329</v>
      </c>
      <c r="J90" s="256">
        <v>27.11666666666666</v>
      </c>
      <c r="K90" s="254">
        <v>26.65</v>
      </c>
      <c r="L90" s="254">
        <v>26.05</v>
      </c>
      <c r="M90" s="254">
        <v>98.602239999999995</v>
      </c>
    </row>
    <row r="91" spans="1:13">
      <c r="A91" s="273">
        <v>82</v>
      </c>
      <c r="B91" s="254" t="s">
        <v>241</v>
      </c>
      <c r="C91" s="254">
        <v>200</v>
      </c>
      <c r="D91" s="256">
        <v>201.18333333333331</v>
      </c>
      <c r="E91" s="256">
        <v>196.91666666666663</v>
      </c>
      <c r="F91" s="256">
        <v>193.83333333333331</v>
      </c>
      <c r="G91" s="256">
        <v>189.56666666666663</v>
      </c>
      <c r="H91" s="256">
        <v>204.26666666666662</v>
      </c>
      <c r="I91" s="256">
        <v>208.53333333333333</v>
      </c>
      <c r="J91" s="256">
        <v>211.61666666666662</v>
      </c>
      <c r="K91" s="254">
        <v>205.45</v>
      </c>
      <c r="L91" s="254">
        <v>198.1</v>
      </c>
      <c r="M91" s="254">
        <v>25.629570000000001</v>
      </c>
    </row>
    <row r="92" spans="1:13">
      <c r="A92" s="273">
        <v>83</v>
      </c>
      <c r="B92" s="254" t="s">
        <v>100</v>
      </c>
      <c r="C92" s="254">
        <v>616.45000000000005</v>
      </c>
      <c r="D92" s="256">
        <v>618.2166666666667</v>
      </c>
      <c r="E92" s="256">
        <v>611.73333333333335</v>
      </c>
      <c r="F92" s="256">
        <v>607.01666666666665</v>
      </c>
      <c r="G92" s="256">
        <v>600.5333333333333</v>
      </c>
      <c r="H92" s="256">
        <v>622.93333333333339</v>
      </c>
      <c r="I92" s="256">
        <v>629.41666666666674</v>
      </c>
      <c r="J92" s="256">
        <v>634.13333333333344</v>
      </c>
      <c r="K92" s="254">
        <v>624.70000000000005</v>
      </c>
      <c r="L92" s="254">
        <v>613.5</v>
      </c>
      <c r="M92" s="254">
        <v>23.185549999999999</v>
      </c>
    </row>
    <row r="93" spans="1:13">
      <c r="A93" s="273">
        <v>84</v>
      </c>
      <c r="B93" s="254" t="s">
        <v>242</v>
      </c>
      <c r="C93" s="254">
        <v>563.45000000000005</v>
      </c>
      <c r="D93" s="256">
        <v>562.01666666666677</v>
      </c>
      <c r="E93" s="256">
        <v>557.03333333333353</v>
      </c>
      <c r="F93" s="256">
        <v>550.61666666666679</v>
      </c>
      <c r="G93" s="256">
        <v>545.63333333333355</v>
      </c>
      <c r="H93" s="256">
        <v>568.43333333333351</v>
      </c>
      <c r="I93" s="256">
        <v>573.41666666666686</v>
      </c>
      <c r="J93" s="256">
        <v>579.83333333333348</v>
      </c>
      <c r="K93" s="254">
        <v>567</v>
      </c>
      <c r="L93" s="254">
        <v>555.6</v>
      </c>
      <c r="M93" s="254">
        <v>1.6323799999999999</v>
      </c>
    </row>
    <row r="94" spans="1:13">
      <c r="A94" s="273">
        <v>85</v>
      </c>
      <c r="B94" s="254" t="s">
        <v>103</v>
      </c>
      <c r="C94" s="254">
        <v>864.35</v>
      </c>
      <c r="D94" s="256">
        <v>859.94999999999993</v>
      </c>
      <c r="E94" s="256">
        <v>854.39999999999986</v>
      </c>
      <c r="F94" s="256">
        <v>844.44999999999993</v>
      </c>
      <c r="G94" s="256">
        <v>838.89999999999986</v>
      </c>
      <c r="H94" s="256">
        <v>869.89999999999986</v>
      </c>
      <c r="I94" s="256">
        <v>875.44999999999982</v>
      </c>
      <c r="J94" s="256">
        <v>885.39999999999986</v>
      </c>
      <c r="K94" s="254">
        <v>865.5</v>
      </c>
      <c r="L94" s="254">
        <v>850</v>
      </c>
      <c r="M94" s="254">
        <v>8.5801700000000007</v>
      </c>
    </row>
    <row r="95" spans="1:13">
      <c r="A95" s="273">
        <v>86</v>
      </c>
      <c r="B95" s="254" t="s">
        <v>243</v>
      </c>
      <c r="C95" s="254">
        <v>527.1</v>
      </c>
      <c r="D95" s="256">
        <v>528.35</v>
      </c>
      <c r="E95" s="256">
        <v>523.75</v>
      </c>
      <c r="F95" s="256">
        <v>520.4</v>
      </c>
      <c r="G95" s="256">
        <v>515.79999999999995</v>
      </c>
      <c r="H95" s="256">
        <v>531.70000000000005</v>
      </c>
      <c r="I95" s="256">
        <v>536.30000000000018</v>
      </c>
      <c r="J95" s="256">
        <v>539.65000000000009</v>
      </c>
      <c r="K95" s="254">
        <v>532.95000000000005</v>
      </c>
      <c r="L95" s="254">
        <v>525</v>
      </c>
      <c r="M95" s="254">
        <v>1.2518899999999999</v>
      </c>
    </row>
    <row r="96" spans="1:13">
      <c r="A96" s="273">
        <v>87</v>
      </c>
      <c r="B96" s="254" t="s">
        <v>244</v>
      </c>
      <c r="C96" s="254">
        <v>1406.6</v>
      </c>
      <c r="D96" s="256">
        <v>1409.4833333333336</v>
      </c>
      <c r="E96" s="256">
        <v>1389.2666666666671</v>
      </c>
      <c r="F96" s="256">
        <v>1371.9333333333336</v>
      </c>
      <c r="G96" s="256">
        <v>1351.7166666666672</v>
      </c>
      <c r="H96" s="256">
        <v>1426.8166666666671</v>
      </c>
      <c r="I96" s="256">
        <v>1447.0333333333333</v>
      </c>
      <c r="J96" s="256">
        <v>1464.366666666667</v>
      </c>
      <c r="K96" s="254">
        <v>1429.7</v>
      </c>
      <c r="L96" s="254">
        <v>1392.15</v>
      </c>
      <c r="M96" s="254">
        <v>16.38946</v>
      </c>
    </row>
    <row r="97" spans="1:13">
      <c r="A97" s="273">
        <v>88</v>
      </c>
      <c r="B97" s="254" t="s">
        <v>104</v>
      </c>
      <c r="C97" s="254">
        <v>1458.75</v>
      </c>
      <c r="D97" s="256">
        <v>1452.9333333333334</v>
      </c>
      <c r="E97" s="256">
        <v>1441.8666666666668</v>
      </c>
      <c r="F97" s="256">
        <v>1424.9833333333333</v>
      </c>
      <c r="G97" s="256">
        <v>1413.9166666666667</v>
      </c>
      <c r="H97" s="256">
        <v>1469.8166666666668</v>
      </c>
      <c r="I97" s="256">
        <v>1480.8833333333334</v>
      </c>
      <c r="J97" s="256">
        <v>1497.7666666666669</v>
      </c>
      <c r="K97" s="254">
        <v>1464</v>
      </c>
      <c r="L97" s="254">
        <v>1436.05</v>
      </c>
      <c r="M97" s="254">
        <v>10.067629999999999</v>
      </c>
    </row>
    <row r="98" spans="1:13">
      <c r="A98" s="273">
        <v>89</v>
      </c>
      <c r="B98" s="254" t="s">
        <v>372</v>
      </c>
      <c r="C98" s="254">
        <v>580.75</v>
      </c>
      <c r="D98" s="256">
        <v>575.06666666666672</v>
      </c>
      <c r="E98" s="256">
        <v>566.13333333333344</v>
      </c>
      <c r="F98" s="256">
        <v>551.51666666666677</v>
      </c>
      <c r="G98" s="256">
        <v>542.58333333333348</v>
      </c>
      <c r="H98" s="256">
        <v>589.68333333333339</v>
      </c>
      <c r="I98" s="256">
        <v>598.61666666666656</v>
      </c>
      <c r="J98" s="256">
        <v>613.23333333333335</v>
      </c>
      <c r="K98" s="254">
        <v>584</v>
      </c>
      <c r="L98" s="254">
        <v>560.45000000000005</v>
      </c>
      <c r="M98" s="254">
        <v>39.259059999999998</v>
      </c>
    </row>
    <row r="99" spans="1:13">
      <c r="A99" s="273">
        <v>90</v>
      </c>
      <c r="B99" s="254" t="s">
        <v>246</v>
      </c>
      <c r="C99" s="254">
        <v>286.64999999999998</v>
      </c>
      <c r="D99" s="256">
        <v>285.63333333333327</v>
      </c>
      <c r="E99" s="256">
        <v>282.06666666666655</v>
      </c>
      <c r="F99" s="256">
        <v>277.48333333333329</v>
      </c>
      <c r="G99" s="256">
        <v>273.91666666666657</v>
      </c>
      <c r="H99" s="256">
        <v>290.21666666666653</v>
      </c>
      <c r="I99" s="256">
        <v>293.78333333333325</v>
      </c>
      <c r="J99" s="256">
        <v>298.3666666666665</v>
      </c>
      <c r="K99" s="254">
        <v>289.2</v>
      </c>
      <c r="L99" s="254">
        <v>281.05</v>
      </c>
      <c r="M99" s="254">
        <v>25.964479999999998</v>
      </c>
    </row>
    <row r="100" spans="1:13">
      <c r="A100" s="273">
        <v>91</v>
      </c>
      <c r="B100" s="254" t="s">
        <v>107</v>
      </c>
      <c r="C100" s="254">
        <v>939.45</v>
      </c>
      <c r="D100" s="256">
        <v>942.08333333333337</v>
      </c>
      <c r="E100" s="256">
        <v>934.36666666666679</v>
      </c>
      <c r="F100" s="256">
        <v>929.28333333333342</v>
      </c>
      <c r="G100" s="256">
        <v>921.56666666666683</v>
      </c>
      <c r="H100" s="256">
        <v>947.16666666666674</v>
      </c>
      <c r="I100" s="256">
        <v>954.88333333333321</v>
      </c>
      <c r="J100" s="256">
        <v>959.9666666666667</v>
      </c>
      <c r="K100" s="254">
        <v>949.8</v>
      </c>
      <c r="L100" s="254">
        <v>937</v>
      </c>
      <c r="M100" s="254">
        <v>41.642400000000002</v>
      </c>
    </row>
    <row r="101" spans="1:13">
      <c r="A101" s="273">
        <v>92</v>
      </c>
      <c r="B101" s="254" t="s">
        <v>248</v>
      </c>
      <c r="C101" s="254">
        <v>3051.1</v>
      </c>
      <c r="D101" s="256">
        <v>3049.0500000000006</v>
      </c>
      <c r="E101" s="256">
        <v>3018.1000000000013</v>
      </c>
      <c r="F101" s="256">
        <v>2985.1000000000008</v>
      </c>
      <c r="G101" s="256">
        <v>2954.1500000000015</v>
      </c>
      <c r="H101" s="256">
        <v>3082.0500000000011</v>
      </c>
      <c r="I101" s="256">
        <v>3113.0000000000009</v>
      </c>
      <c r="J101" s="256">
        <v>3146.0000000000009</v>
      </c>
      <c r="K101" s="254">
        <v>3080</v>
      </c>
      <c r="L101" s="254">
        <v>3016.05</v>
      </c>
      <c r="M101" s="254">
        <v>2.9056700000000002</v>
      </c>
    </row>
    <row r="102" spans="1:13">
      <c r="A102" s="273">
        <v>93</v>
      </c>
      <c r="B102" s="254" t="s">
        <v>109</v>
      </c>
      <c r="C102" s="254">
        <v>1520.55</v>
      </c>
      <c r="D102" s="256">
        <v>1511.0833333333333</v>
      </c>
      <c r="E102" s="256">
        <v>1497.2166666666665</v>
      </c>
      <c r="F102" s="256">
        <v>1473.8833333333332</v>
      </c>
      <c r="G102" s="256">
        <v>1460.0166666666664</v>
      </c>
      <c r="H102" s="256">
        <v>1534.4166666666665</v>
      </c>
      <c r="I102" s="256">
        <v>1548.2833333333333</v>
      </c>
      <c r="J102" s="256">
        <v>1571.6166666666666</v>
      </c>
      <c r="K102" s="254">
        <v>1524.95</v>
      </c>
      <c r="L102" s="254">
        <v>1487.75</v>
      </c>
      <c r="M102" s="254">
        <v>51.436300000000003</v>
      </c>
    </row>
    <row r="103" spans="1:13">
      <c r="A103" s="273">
        <v>94</v>
      </c>
      <c r="B103" s="254" t="s">
        <v>249</v>
      </c>
      <c r="C103" s="254">
        <v>678.45</v>
      </c>
      <c r="D103" s="256">
        <v>679.44999999999993</v>
      </c>
      <c r="E103" s="256">
        <v>675.59999999999991</v>
      </c>
      <c r="F103" s="256">
        <v>672.75</v>
      </c>
      <c r="G103" s="256">
        <v>668.9</v>
      </c>
      <c r="H103" s="256">
        <v>682.29999999999984</v>
      </c>
      <c r="I103" s="256">
        <v>686.15</v>
      </c>
      <c r="J103" s="256">
        <v>688.99999999999977</v>
      </c>
      <c r="K103" s="254">
        <v>683.3</v>
      </c>
      <c r="L103" s="254">
        <v>676.6</v>
      </c>
      <c r="M103" s="254">
        <v>28.615629999999999</v>
      </c>
    </row>
    <row r="104" spans="1:13">
      <c r="A104" s="273">
        <v>95</v>
      </c>
      <c r="B104" s="254" t="s">
        <v>105</v>
      </c>
      <c r="C104" s="254">
        <v>1072.55</v>
      </c>
      <c r="D104" s="256">
        <v>1066.55</v>
      </c>
      <c r="E104" s="256">
        <v>1052.0999999999999</v>
      </c>
      <c r="F104" s="256">
        <v>1031.6499999999999</v>
      </c>
      <c r="G104" s="256">
        <v>1017.1999999999998</v>
      </c>
      <c r="H104" s="256">
        <v>1087</v>
      </c>
      <c r="I104" s="256">
        <v>1101.4500000000003</v>
      </c>
      <c r="J104" s="256">
        <v>1121.9000000000001</v>
      </c>
      <c r="K104" s="254">
        <v>1081</v>
      </c>
      <c r="L104" s="254">
        <v>1046.0999999999999</v>
      </c>
      <c r="M104" s="254">
        <v>21.54185</v>
      </c>
    </row>
    <row r="105" spans="1:13">
      <c r="A105" s="273">
        <v>96</v>
      </c>
      <c r="B105" s="254" t="s">
        <v>110</v>
      </c>
      <c r="C105" s="254">
        <v>3008.35</v>
      </c>
      <c r="D105" s="256">
        <v>2994.7833333333333</v>
      </c>
      <c r="E105" s="256">
        <v>2975.5666666666666</v>
      </c>
      <c r="F105" s="256">
        <v>2942.7833333333333</v>
      </c>
      <c r="G105" s="256">
        <v>2923.5666666666666</v>
      </c>
      <c r="H105" s="256">
        <v>3027.5666666666666</v>
      </c>
      <c r="I105" s="256">
        <v>3046.7833333333328</v>
      </c>
      <c r="J105" s="256">
        <v>3079.5666666666666</v>
      </c>
      <c r="K105" s="254">
        <v>3014</v>
      </c>
      <c r="L105" s="254">
        <v>2962</v>
      </c>
      <c r="M105" s="254">
        <v>8.5128000000000004</v>
      </c>
    </row>
    <row r="106" spans="1:13">
      <c r="A106" s="273">
        <v>97</v>
      </c>
      <c r="B106" s="254" t="s">
        <v>112</v>
      </c>
      <c r="C106" s="254">
        <v>399.2</v>
      </c>
      <c r="D106" s="256">
        <v>400.90000000000003</v>
      </c>
      <c r="E106" s="256">
        <v>396.30000000000007</v>
      </c>
      <c r="F106" s="256">
        <v>393.40000000000003</v>
      </c>
      <c r="G106" s="256">
        <v>388.80000000000007</v>
      </c>
      <c r="H106" s="256">
        <v>403.80000000000007</v>
      </c>
      <c r="I106" s="256">
        <v>408.40000000000009</v>
      </c>
      <c r="J106" s="256">
        <v>411.30000000000007</v>
      </c>
      <c r="K106" s="254">
        <v>405.5</v>
      </c>
      <c r="L106" s="254">
        <v>398</v>
      </c>
      <c r="M106" s="254">
        <v>124.41261</v>
      </c>
    </row>
    <row r="107" spans="1:13">
      <c r="A107" s="273">
        <v>98</v>
      </c>
      <c r="B107" s="254" t="s">
        <v>113</v>
      </c>
      <c r="C107" s="254">
        <v>287.64999999999998</v>
      </c>
      <c r="D107" s="256">
        <v>288.26666666666665</v>
      </c>
      <c r="E107" s="256">
        <v>285.88333333333333</v>
      </c>
      <c r="F107" s="256">
        <v>284.11666666666667</v>
      </c>
      <c r="G107" s="256">
        <v>281.73333333333335</v>
      </c>
      <c r="H107" s="256">
        <v>290.0333333333333</v>
      </c>
      <c r="I107" s="256">
        <v>292.41666666666663</v>
      </c>
      <c r="J107" s="256">
        <v>294.18333333333328</v>
      </c>
      <c r="K107" s="254">
        <v>290.64999999999998</v>
      </c>
      <c r="L107" s="254">
        <v>286.5</v>
      </c>
      <c r="M107" s="254">
        <v>26.395579999999999</v>
      </c>
    </row>
    <row r="108" spans="1:13">
      <c r="A108" s="273">
        <v>99</v>
      </c>
      <c r="B108" s="254" t="s">
        <v>114</v>
      </c>
      <c r="C108" s="254">
        <v>2363.25</v>
      </c>
      <c r="D108" s="256">
        <v>2359.7666666666669</v>
      </c>
      <c r="E108" s="256">
        <v>2348.4833333333336</v>
      </c>
      <c r="F108" s="256">
        <v>2333.7166666666667</v>
      </c>
      <c r="G108" s="256">
        <v>2322.4333333333334</v>
      </c>
      <c r="H108" s="256">
        <v>2374.5333333333338</v>
      </c>
      <c r="I108" s="256">
        <v>2385.8166666666675</v>
      </c>
      <c r="J108" s="256">
        <v>2400.5833333333339</v>
      </c>
      <c r="K108" s="254">
        <v>2371.0500000000002</v>
      </c>
      <c r="L108" s="254">
        <v>2345</v>
      </c>
      <c r="M108" s="254">
        <v>8.6853200000000008</v>
      </c>
    </row>
    <row r="109" spans="1:13">
      <c r="A109" s="273">
        <v>100</v>
      </c>
      <c r="B109" s="254" t="s">
        <v>250</v>
      </c>
      <c r="C109" s="254">
        <v>324.7</v>
      </c>
      <c r="D109" s="256">
        <v>325.06666666666666</v>
      </c>
      <c r="E109" s="256">
        <v>323.13333333333333</v>
      </c>
      <c r="F109" s="256">
        <v>321.56666666666666</v>
      </c>
      <c r="G109" s="256">
        <v>319.63333333333333</v>
      </c>
      <c r="H109" s="256">
        <v>326.63333333333333</v>
      </c>
      <c r="I109" s="256">
        <v>328.56666666666661</v>
      </c>
      <c r="J109" s="256">
        <v>330.13333333333333</v>
      </c>
      <c r="K109" s="254">
        <v>327</v>
      </c>
      <c r="L109" s="254">
        <v>323.5</v>
      </c>
      <c r="M109" s="254">
        <v>13.55911</v>
      </c>
    </row>
    <row r="110" spans="1:13">
      <c r="A110" s="273">
        <v>101</v>
      </c>
      <c r="B110" s="254" t="s">
        <v>251</v>
      </c>
      <c r="C110" s="254">
        <v>49.85</v>
      </c>
      <c r="D110" s="256">
        <v>50.383333333333333</v>
      </c>
      <c r="E110" s="256">
        <v>49.066666666666663</v>
      </c>
      <c r="F110" s="256">
        <v>48.283333333333331</v>
      </c>
      <c r="G110" s="256">
        <v>46.966666666666661</v>
      </c>
      <c r="H110" s="256">
        <v>51.166666666666664</v>
      </c>
      <c r="I110" s="256">
        <v>52.483333333333341</v>
      </c>
      <c r="J110" s="256">
        <v>53.266666666666666</v>
      </c>
      <c r="K110" s="254">
        <v>51.7</v>
      </c>
      <c r="L110" s="254">
        <v>49.6</v>
      </c>
      <c r="M110" s="254">
        <v>81.062560000000005</v>
      </c>
    </row>
    <row r="111" spans="1:13">
      <c r="A111" s="273">
        <v>102</v>
      </c>
      <c r="B111" s="254" t="s">
        <v>108</v>
      </c>
      <c r="C111" s="254">
        <v>2584</v>
      </c>
      <c r="D111" s="256">
        <v>2581.15</v>
      </c>
      <c r="E111" s="256">
        <v>2559.3000000000002</v>
      </c>
      <c r="F111" s="256">
        <v>2534.6</v>
      </c>
      <c r="G111" s="256">
        <v>2512.75</v>
      </c>
      <c r="H111" s="256">
        <v>2605.8500000000004</v>
      </c>
      <c r="I111" s="256">
        <v>2627.7</v>
      </c>
      <c r="J111" s="256">
        <v>2652.4000000000005</v>
      </c>
      <c r="K111" s="254">
        <v>2603</v>
      </c>
      <c r="L111" s="254">
        <v>2556.4499999999998</v>
      </c>
      <c r="M111" s="254">
        <v>36.36647</v>
      </c>
    </row>
    <row r="112" spans="1:13">
      <c r="A112" s="273">
        <v>103</v>
      </c>
      <c r="B112" s="254" t="s">
        <v>116</v>
      </c>
      <c r="C112" s="254">
        <v>650.25</v>
      </c>
      <c r="D112" s="256">
        <v>649.55000000000007</v>
      </c>
      <c r="E112" s="256">
        <v>645.45000000000016</v>
      </c>
      <c r="F112" s="256">
        <v>640.65000000000009</v>
      </c>
      <c r="G112" s="256">
        <v>636.55000000000018</v>
      </c>
      <c r="H112" s="256">
        <v>654.35000000000014</v>
      </c>
      <c r="I112" s="256">
        <v>658.45</v>
      </c>
      <c r="J112" s="256">
        <v>663.25000000000011</v>
      </c>
      <c r="K112" s="254">
        <v>653.65</v>
      </c>
      <c r="L112" s="254">
        <v>644.75</v>
      </c>
      <c r="M112" s="254">
        <v>118.05701999999999</v>
      </c>
    </row>
    <row r="113" spans="1:13">
      <c r="A113" s="273">
        <v>104</v>
      </c>
      <c r="B113" s="254" t="s">
        <v>252</v>
      </c>
      <c r="C113" s="254">
        <v>1474.8</v>
      </c>
      <c r="D113" s="256">
        <v>1475.9666666666665</v>
      </c>
      <c r="E113" s="256">
        <v>1466.9333333333329</v>
      </c>
      <c r="F113" s="256">
        <v>1459.0666666666664</v>
      </c>
      <c r="G113" s="256">
        <v>1450.0333333333328</v>
      </c>
      <c r="H113" s="256">
        <v>1483.833333333333</v>
      </c>
      <c r="I113" s="256">
        <v>1492.8666666666663</v>
      </c>
      <c r="J113" s="256">
        <v>1500.7333333333331</v>
      </c>
      <c r="K113" s="254">
        <v>1485</v>
      </c>
      <c r="L113" s="254">
        <v>1468.1</v>
      </c>
      <c r="M113" s="254">
        <v>3.2266699999999999</v>
      </c>
    </row>
    <row r="114" spans="1:13">
      <c r="A114" s="273">
        <v>105</v>
      </c>
      <c r="B114" s="254" t="s">
        <v>117</v>
      </c>
      <c r="C114" s="254">
        <v>569.70000000000005</v>
      </c>
      <c r="D114" s="256">
        <v>567.23333333333335</v>
      </c>
      <c r="E114" s="256">
        <v>562.4666666666667</v>
      </c>
      <c r="F114" s="256">
        <v>555.23333333333335</v>
      </c>
      <c r="G114" s="256">
        <v>550.4666666666667</v>
      </c>
      <c r="H114" s="256">
        <v>574.4666666666667</v>
      </c>
      <c r="I114" s="256">
        <v>579.23333333333335</v>
      </c>
      <c r="J114" s="256">
        <v>586.4666666666667</v>
      </c>
      <c r="K114" s="254">
        <v>572</v>
      </c>
      <c r="L114" s="254">
        <v>560</v>
      </c>
      <c r="M114" s="254">
        <v>22.852969999999999</v>
      </c>
    </row>
    <row r="115" spans="1:13">
      <c r="A115" s="273">
        <v>106</v>
      </c>
      <c r="B115" s="254" t="s">
        <v>387</v>
      </c>
      <c r="C115" s="254">
        <v>603</v>
      </c>
      <c r="D115" s="256">
        <v>594.9666666666667</v>
      </c>
      <c r="E115" s="256">
        <v>580.63333333333344</v>
      </c>
      <c r="F115" s="256">
        <v>558.26666666666677</v>
      </c>
      <c r="G115" s="256">
        <v>543.93333333333351</v>
      </c>
      <c r="H115" s="256">
        <v>617.33333333333337</v>
      </c>
      <c r="I115" s="256">
        <v>631.66666666666663</v>
      </c>
      <c r="J115" s="256">
        <v>654.0333333333333</v>
      </c>
      <c r="K115" s="254">
        <v>609.29999999999995</v>
      </c>
      <c r="L115" s="254">
        <v>572.6</v>
      </c>
      <c r="M115" s="254">
        <v>11.99798</v>
      </c>
    </row>
    <row r="116" spans="1:13">
      <c r="A116" s="273">
        <v>107</v>
      </c>
      <c r="B116" s="254" t="s">
        <v>119</v>
      </c>
      <c r="C116" s="254">
        <v>60.65</v>
      </c>
      <c r="D116" s="256">
        <v>60.966666666666669</v>
      </c>
      <c r="E116" s="256">
        <v>60.083333333333336</v>
      </c>
      <c r="F116" s="256">
        <v>59.516666666666666</v>
      </c>
      <c r="G116" s="256">
        <v>58.633333333333333</v>
      </c>
      <c r="H116" s="256">
        <v>61.533333333333339</v>
      </c>
      <c r="I116" s="256">
        <v>62.416666666666664</v>
      </c>
      <c r="J116" s="256">
        <v>62.983333333333341</v>
      </c>
      <c r="K116" s="254">
        <v>61.85</v>
      </c>
      <c r="L116" s="254">
        <v>60.4</v>
      </c>
      <c r="M116" s="254">
        <v>371.84052000000003</v>
      </c>
    </row>
    <row r="117" spans="1:13">
      <c r="A117" s="273">
        <v>108</v>
      </c>
      <c r="B117" s="254" t="s">
        <v>126</v>
      </c>
      <c r="C117" s="254">
        <v>209.05</v>
      </c>
      <c r="D117" s="256">
        <v>209.5</v>
      </c>
      <c r="E117" s="256">
        <v>208.25</v>
      </c>
      <c r="F117" s="256">
        <v>207.45</v>
      </c>
      <c r="G117" s="256">
        <v>206.2</v>
      </c>
      <c r="H117" s="256">
        <v>210.3</v>
      </c>
      <c r="I117" s="256">
        <v>211.55</v>
      </c>
      <c r="J117" s="256">
        <v>212.35000000000002</v>
      </c>
      <c r="K117" s="254">
        <v>210.75</v>
      </c>
      <c r="L117" s="254">
        <v>208.7</v>
      </c>
      <c r="M117" s="254">
        <v>466.5752</v>
      </c>
    </row>
    <row r="118" spans="1:13">
      <c r="A118" s="273">
        <v>109</v>
      </c>
      <c r="B118" s="254" t="s">
        <v>115</v>
      </c>
      <c r="C118" s="254">
        <v>228.8</v>
      </c>
      <c r="D118" s="256">
        <v>230.83333333333334</v>
      </c>
      <c r="E118" s="256">
        <v>226.06666666666669</v>
      </c>
      <c r="F118" s="256">
        <v>223.33333333333334</v>
      </c>
      <c r="G118" s="256">
        <v>218.56666666666669</v>
      </c>
      <c r="H118" s="256">
        <v>233.56666666666669</v>
      </c>
      <c r="I118" s="256">
        <v>238.33333333333334</v>
      </c>
      <c r="J118" s="256">
        <v>241.06666666666669</v>
      </c>
      <c r="K118" s="254">
        <v>235.6</v>
      </c>
      <c r="L118" s="254">
        <v>228.1</v>
      </c>
      <c r="M118" s="254">
        <v>214.09932000000001</v>
      </c>
    </row>
    <row r="119" spans="1:13">
      <c r="A119" s="273">
        <v>110</v>
      </c>
      <c r="B119" s="254" t="s">
        <v>255</v>
      </c>
      <c r="C119" s="254">
        <v>135.4</v>
      </c>
      <c r="D119" s="256">
        <v>136.25</v>
      </c>
      <c r="E119" s="256">
        <v>133.05000000000001</v>
      </c>
      <c r="F119" s="256">
        <v>130.70000000000002</v>
      </c>
      <c r="G119" s="256">
        <v>127.50000000000003</v>
      </c>
      <c r="H119" s="256">
        <v>138.6</v>
      </c>
      <c r="I119" s="256">
        <v>141.79999999999998</v>
      </c>
      <c r="J119" s="256">
        <v>144.14999999999998</v>
      </c>
      <c r="K119" s="254">
        <v>139.44999999999999</v>
      </c>
      <c r="L119" s="254">
        <v>133.9</v>
      </c>
      <c r="M119" s="254">
        <v>54.251539999999999</v>
      </c>
    </row>
    <row r="120" spans="1:13">
      <c r="A120" s="273">
        <v>111</v>
      </c>
      <c r="B120" s="254" t="s">
        <v>125</v>
      </c>
      <c r="C120" s="254">
        <v>112.45</v>
      </c>
      <c r="D120" s="256">
        <v>111.85000000000001</v>
      </c>
      <c r="E120" s="256">
        <v>110.75000000000001</v>
      </c>
      <c r="F120" s="256">
        <v>109.05000000000001</v>
      </c>
      <c r="G120" s="256">
        <v>107.95000000000002</v>
      </c>
      <c r="H120" s="256">
        <v>113.55000000000001</v>
      </c>
      <c r="I120" s="256">
        <v>114.65</v>
      </c>
      <c r="J120" s="256">
        <v>116.35000000000001</v>
      </c>
      <c r="K120" s="254">
        <v>112.95</v>
      </c>
      <c r="L120" s="254">
        <v>110.15</v>
      </c>
      <c r="M120" s="254">
        <v>209.56249</v>
      </c>
    </row>
    <row r="121" spans="1:13">
      <c r="A121" s="273">
        <v>112</v>
      </c>
      <c r="B121" s="254" t="s">
        <v>772</v>
      </c>
      <c r="C121" s="254">
        <v>1921.8</v>
      </c>
      <c r="D121" s="256">
        <v>1928.8</v>
      </c>
      <c r="E121" s="256">
        <v>1909</v>
      </c>
      <c r="F121" s="256">
        <v>1896.2</v>
      </c>
      <c r="G121" s="256">
        <v>1876.4</v>
      </c>
      <c r="H121" s="256">
        <v>1941.6</v>
      </c>
      <c r="I121" s="256">
        <v>1961.3999999999996</v>
      </c>
      <c r="J121" s="256">
        <v>1974.1999999999998</v>
      </c>
      <c r="K121" s="254">
        <v>1948.6</v>
      </c>
      <c r="L121" s="254">
        <v>1916</v>
      </c>
      <c r="M121" s="254">
        <v>5.4994699999999996</v>
      </c>
    </row>
    <row r="122" spans="1:13">
      <c r="A122" s="273">
        <v>113</v>
      </c>
      <c r="B122" s="254" t="s">
        <v>120</v>
      </c>
      <c r="C122" s="254">
        <v>526.45000000000005</v>
      </c>
      <c r="D122" s="256">
        <v>529.48333333333335</v>
      </c>
      <c r="E122" s="256">
        <v>521.9666666666667</v>
      </c>
      <c r="F122" s="256">
        <v>517.48333333333335</v>
      </c>
      <c r="G122" s="256">
        <v>509.9666666666667</v>
      </c>
      <c r="H122" s="256">
        <v>533.9666666666667</v>
      </c>
      <c r="I122" s="256">
        <v>541.48333333333335</v>
      </c>
      <c r="J122" s="256">
        <v>545.9666666666667</v>
      </c>
      <c r="K122" s="254">
        <v>537</v>
      </c>
      <c r="L122" s="254">
        <v>525</v>
      </c>
      <c r="M122" s="254">
        <v>19.703029999999998</v>
      </c>
    </row>
    <row r="123" spans="1:13">
      <c r="A123" s="273">
        <v>114</v>
      </c>
      <c r="B123" s="254" t="s">
        <v>824</v>
      </c>
      <c r="C123" s="254">
        <v>246.4</v>
      </c>
      <c r="D123" s="256">
        <v>245.08333333333334</v>
      </c>
      <c r="E123" s="256">
        <v>243.16666666666669</v>
      </c>
      <c r="F123" s="256">
        <v>239.93333333333334</v>
      </c>
      <c r="G123" s="256">
        <v>238.01666666666668</v>
      </c>
      <c r="H123" s="256">
        <v>248.31666666666669</v>
      </c>
      <c r="I123" s="256">
        <v>250.23333333333338</v>
      </c>
      <c r="J123" s="256">
        <v>253.4666666666667</v>
      </c>
      <c r="K123" s="254">
        <v>247</v>
      </c>
      <c r="L123" s="254">
        <v>241.85</v>
      </c>
      <c r="M123" s="254">
        <v>17.17417</v>
      </c>
    </row>
    <row r="124" spans="1:13">
      <c r="A124" s="273">
        <v>115</v>
      </c>
      <c r="B124" s="254" t="s">
        <v>122</v>
      </c>
      <c r="C124" s="254">
        <v>1005.75</v>
      </c>
      <c r="D124" s="256">
        <v>1002.35</v>
      </c>
      <c r="E124" s="256">
        <v>967.45</v>
      </c>
      <c r="F124" s="256">
        <v>929.15</v>
      </c>
      <c r="G124" s="256">
        <v>894.25</v>
      </c>
      <c r="H124" s="256">
        <v>1040.6500000000001</v>
      </c>
      <c r="I124" s="256">
        <v>1075.55</v>
      </c>
      <c r="J124" s="256">
        <v>1113.8500000000001</v>
      </c>
      <c r="K124" s="254">
        <v>1037.25</v>
      </c>
      <c r="L124" s="254">
        <v>964.05</v>
      </c>
      <c r="M124" s="254">
        <v>147.52885000000001</v>
      </c>
    </row>
    <row r="125" spans="1:13">
      <c r="A125" s="273">
        <v>116</v>
      </c>
      <c r="B125" s="254" t="s">
        <v>256</v>
      </c>
      <c r="C125" s="254">
        <v>4579.8500000000004</v>
      </c>
      <c r="D125" s="256">
        <v>4581.25</v>
      </c>
      <c r="E125" s="256">
        <v>4533.6000000000004</v>
      </c>
      <c r="F125" s="256">
        <v>4487.3500000000004</v>
      </c>
      <c r="G125" s="256">
        <v>4439.7000000000007</v>
      </c>
      <c r="H125" s="256">
        <v>4627.5</v>
      </c>
      <c r="I125" s="256">
        <v>4675.1499999999996</v>
      </c>
      <c r="J125" s="256">
        <v>4721.3999999999996</v>
      </c>
      <c r="K125" s="254">
        <v>4628.8999999999996</v>
      </c>
      <c r="L125" s="254">
        <v>4535</v>
      </c>
      <c r="M125" s="254">
        <v>6.3709300000000004</v>
      </c>
    </row>
    <row r="126" spans="1:13">
      <c r="A126" s="273">
        <v>117</v>
      </c>
      <c r="B126" s="254" t="s">
        <v>124</v>
      </c>
      <c r="C126" s="254">
        <v>1389.65</v>
      </c>
      <c r="D126" s="256">
        <v>1388.5666666666666</v>
      </c>
      <c r="E126" s="256">
        <v>1378.1333333333332</v>
      </c>
      <c r="F126" s="256">
        <v>1366.6166666666666</v>
      </c>
      <c r="G126" s="256">
        <v>1356.1833333333332</v>
      </c>
      <c r="H126" s="256">
        <v>1400.0833333333333</v>
      </c>
      <c r="I126" s="256">
        <v>1410.5166666666667</v>
      </c>
      <c r="J126" s="256">
        <v>1422.0333333333333</v>
      </c>
      <c r="K126" s="254">
        <v>1399</v>
      </c>
      <c r="L126" s="254">
        <v>1377.05</v>
      </c>
      <c r="M126" s="254">
        <v>51.15645</v>
      </c>
    </row>
    <row r="127" spans="1:13">
      <c r="A127" s="273">
        <v>118</v>
      </c>
      <c r="B127" s="254" t="s">
        <v>121</v>
      </c>
      <c r="C127" s="254">
        <v>1764.6</v>
      </c>
      <c r="D127" s="256">
        <v>1766.3833333333332</v>
      </c>
      <c r="E127" s="256">
        <v>1748.1166666666663</v>
      </c>
      <c r="F127" s="256">
        <v>1731.6333333333332</v>
      </c>
      <c r="G127" s="256">
        <v>1713.3666666666663</v>
      </c>
      <c r="H127" s="256">
        <v>1782.8666666666663</v>
      </c>
      <c r="I127" s="256">
        <v>1801.1333333333332</v>
      </c>
      <c r="J127" s="256">
        <v>1817.6166666666663</v>
      </c>
      <c r="K127" s="254">
        <v>1784.65</v>
      </c>
      <c r="L127" s="254">
        <v>1749.9</v>
      </c>
      <c r="M127" s="254">
        <v>4.4900700000000002</v>
      </c>
    </row>
    <row r="128" spans="1:13">
      <c r="A128" s="273">
        <v>119</v>
      </c>
      <c r="B128" s="254" t="s">
        <v>257</v>
      </c>
      <c r="C128" s="254">
        <v>2088.25</v>
      </c>
      <c r="D128" s="256">
        <v>2086.7166666666667</v>
      </c>
      <c r="E128" s="256">
        <v>2068.5333333333333</v>
      </c>
      <c r="F128" s="256">
        <v>2048.8166666666666</v>
      </c>
      <c r="G128" s="256">
        <v>2030.6333333333332</v>
      </c>
      <c r="H128" s="256">
        <v>2106.4333333333334</v>
      </c>
      <c r="I128" s="256">
        <v>2124.6166666666668</v>
      </c>
      <c r="J128" s="256">
        <v>2144.3333333333335</v>
      </c>
      <c r="K128" s="254">
        <v>2104.9</v>
      </c>
      <c r="L128" s="254">
        <v>2067</v>
      </c>
      <c r="M128" s="254">
        <v>2.5742600000000002</v>
      </c>
    </row>
    <row r="129" spans="1:13">
      <c r="A129" s="273">
        <v>120</v>
      </c>
      <c r="B129" s="254" t="s">
        <v>258</v>
      </c>
      <c r="C129" s="254">
        <v>136.15</v>
      </c>
      <c r="D129" s="256">
        <v>138.51666666666668</v>
      </c>
      <c r="E129" s="256">
        <v>129.23333333333335</v>
      </c>
      <c r="F129" s="256">
        <v>122.31666666666666</v>
      </c>
      <c r="G129" s="256">
        <v>113.03333333333333</v>
      </c>
      <c r="H129" s="256">
        <v>145.43333333333337</v>
      </c>
      <c r="I129" s="256">
        <v>154.71666666666673</v>
      </c>
      <c r="J129" s="256">
        <v>161.63333333333338</v>
      </c>
      <c r="K129" s="254">
        <v>147.80000000000001</v>
      </c>
      <c r="L129" s="254">
        <v>131.6</v>
      </c>
      <c r="M129" s="254">
        <v>149.19528</v>
      </c>
    </row>
    <row r="130" spans="1:13">
      <c r="A130" s="273">
        <v>121</v>
      </c>
      <c r="B130" s="254" t="s">
        <v>128</v>
      </c>
      <c r="C130" s="254">
        <v>714.1</v>
      </c>
      <c r="D130" s="256">
        <v>712.66666666666663</v>
      </c>
      <c r="E130" s="256">
        <v>704.48333333333323</v>
      </c>
      <c r="F130" s="256">
        <v>694.86666666666656</v>
      </c>
      <c r="G130" s="256">
        <v>686.68333333333317</v>
      </c>
      <c r="H130" s="256">
        <v>722.2833333333333</v>
      </c>
      <c r="I130" s="256">
        <v>730.4666666666667</v>
      </c>
      <c r="J130" s="256">
        <v>740.08333333333337</v>
      </c>
      <c r="K130" s="254">
        <v>720.85</v>
      </c>
      <c r="L130" s="254">
        <v>703.05</v>
      </c>
      <c r="M130" s="254">
        <v>83.294539999999998</v>
      </c>
    </row>
    <row r="131" spans="1:13">
      <c r="A131" s="273">
        <v>122</v>
      </c>
      <c r="B131" s="254" t="s">
        <v>127</v>
      </c>
      <c r="C131" s="254">
        <v>397.4</v>
      </c>
      <c r="D131" s="256">
        <v>399.63333333333338</v>
      </c>
      <c r="E131" s="256">
        <v>392.76666666666677</v>
      </c>
      <c r="F131" s="256">
        <v>388.13333333333338</v>
      </c>
      <c r="G131" s="256">
        <v>381.26666666666677</v>
      </c>
      <c r="H131" s="256">
        <v>404.26666666666677</v>
      </c>
      <c r="I131" s="256">
        <v>411.13333333333344</v>
      </c>
      <c r="J131" s="256">
        <v>415.76666666666677</v>
      </c>
      <c r="K131" s="254">
        <v>406.5</v>
      </c>
      <c r="L131" s="254">
        <v>395</v>
      </c>
      <c r="M131" s="254">
        <v>101.67619999999999</v>
      </c>
    </row>
    <row r="132" spans="1:13">
      <c r="A132" s="273">
        <v>123</v>
      </c>
      <c r="B132" s="254" t="s">
        <v>129</v>
      </c>
      <c r="C132" s="254">
        <v>3176.6</v>
      </c>
      <c r="D132" s="256">
        <v>3149.2000000000003</v>
      </c>
      <c r="E132" s="256">
        <v>3070.4000000000005</v>
      </c>
      <c r="F132" s="256">
        <v>2964.2000000000003</v>
      </c>
      <c r="G132" s="256">
        <v>2885.4000000000005</v>
      </c>
      <c r="H132" s="256">
        <v>3255.4000000000005</v>
      </c>
      <c r="I132" s="256">
        <v>3334.2000000000007</v>
      </c>
      <c r="J132" s="256">
        <v>3440.4000000000005</v>
      </c>
      <c r="K132" s="254">
        <v>3228</v>
      </c>
      <c r="L132" s="254">
        <v>3043</v>
      </c>
      <c r="M132" s="254">
        <v>13.50285</v>
      </c>
    </row>
    <row r="133" spans="1:13">
      <c r="A133" s="273">
        <v>124</v>
      </c>
      <c r="B133" s="254" t="s">
        <v>131</v>
      </c>
      <c r="C133" s="254">
        <v>1814.2</v>
      </c>
      <c r="D133" s="256">
        <v>1810.7166666666665</v>
      </c>
      <c r="E133" s="256">
        <v>1793.4833333333329</v>
      </c>
      <c r="F133" s="256">
        <v>1772.7666666666664</v>
      </c>
      <c r="G133" s="256">
        <v>1755.5333333333328</v>
      </c>
      <c r="H133" s="256">
        <v>1831.4333333333329</v>
      </c>
      <c r="I133" s="256">
        <v>1848.6666666666665</v>
      </c>
      <c r="J133" s="256">
        <v>1869.383333333333</v>
      </c>
      <c r="K133" s="254">
        <v>1827.95</v>
      </c>
      <c r="L133" s="254">
        <v>1790</v>
      </c>
      <c r="M133" s="254">
        <v>34.441310000000001</v>
      </c>
    </row>
    <row r="134" spans="1:13">
      <c r="A134" s="273">
        <v>125</v>
      </c>
      <c r="B134" s="254" t="s">
        <v>132</v>
      </c>
      <c r="C134" s="254">
        <v>93.4</v>
      </c>
      <c r="D134" s="256">
        <v>93.566666666666677</v>
      </c>
      <c r="E134" s="256">
        <v>92.483333333333348</v>
      </c>
      <c r="F134" s="256">
        <v>91.566666666666677</v>
      </c>
      <c r="G134" s="256">
        <v>90.483333333333348</v>
      </c>
      <c r="H134" s="256">
        <v>94.483333333333348</v>
      </c>
      <c r="I134" s="256">
        <v>95.566666666666691</v>
      </c>
      <c r="J134" s="256">
        <v>96.483333333333348</v>
      </c>
      <c r="K134" s="254">
        <v>94.65</v>
      </c>
      <c r="L134" s="254">
        <v>92.65</v>
      </c>
      <c r="M134" s="254">
        <v>110.28851</v>
      </c>
    </row>
    <row r="135" spans="1:13">
      <c r="A135" s="273">
        <v>126</v>
      </c>
      <c r="B135" s="254" t="s">
        <v>259</v>
      </c>
      <c r="C135" s="254">
        <v>2701.65</v>
      </c>
      <c r="D135" s="256">
        <v>2692.7999999999997</v>
      </c>
      <c r="E135" s="256">
        <v>2675.8499999999995</v>
      </c>
      <c r="F135" s="256">
        <v>2650.0499999999997</v>
      </c>
      <c r="G135" s="256">
        <v>2633.0999999999995</v>
      </c>
      <c r="H135" s="256">
        <v>2718.5999999999995</v>
      </c>
      <c r="I135" s="256">
        <v>2735.5499999999993</v>
      </c>
      <c r="J135" s="256">
        <v>2761.3499999999995</v>
      </c>
      <c r="K135" s="254">
        <v>2709.75</v>
      </c>
      <c r="L135" s="254">
        <v>2667</v>
      </c>
      <c r="M135" s="254">
        <v>1.4504999999999999</v>
      </c>
    </row>
    <row r="136" spans="1:13">
      <c r="A136" s="273">
        <v>127</v>
      </c>
      <c r="B136" s="254" t="s">
        <v>133</v>
      </c>
      <c r="C136" s="254">
        <v>499.6</v>
      </c>
      <c r="D136" s="256">
        <v>495.38333333333338</v>
      </c>
      <c r="E136" s="256">
        <v>487.86666666666679</v>
      </c>
      <c r="F136" s="256">
        <v>476.13333333333338</v>
      </c>
      <c r="G136" s="256">
        <v>468.61666666666679</v>
      </c>
      <c r="H136" s="256">
        <v>507.11666666666679</v>
      </c>
      <c r="I136" s="256">
        <v>514.63333333333333</v>
      </c>
      <c r="J136" s="256">
        <v>526.36666666666679</v>
      </c>
      <c r="K136" s="254">
        <v>502.9</v>
      </c>
      <c r="L136" s="254">
        <v>483.65</v>
      </c>
      <c r="M136" s="254">
        <v>82.685590000000005</v>
      </c>
    </row>
    <row r="137" spans="1:13">
      <c r="A137" s="273">
        <v>128</v>
      </c>
      <c r="B137" s="254" t="s">
        <v>260</v>
      </c>
      <c r="C137" s="254">
        <v>3837.5</v>
      </c>
      <c r="D137" s="256">
        <v>3843.5333333333333</v>
      </c>
      <c r="E137" s="256">
        <v>3805.9666666666667</v>
      </c>
      <c r="F137" s="256">
        <v>3774.4333333333334</v>
      </c>
      <c r="G137" s="256">
        <v>3736.8666666666668</v>
      </c>
      <c r="H137" s="256">
        <v>3875.0666666666666</v>
      </c>
      <c r="I137" s="256">
        <v>3912.6333333333332</v>
      </c>
      <c r="J137" s="256">
        <v>3944.1666666666665</v>
      </c>
      <c r="K137" s="254">
        <v>3881.1</v>
      </c>
      <c r="L137" s="254">
        <v>3812</v>
      </c>
      <c r="M137" s="254">
        <v>1.9954799999999999</v>
      </c>
    </row>
    <row r="138" spans="1:13">
      <c r="A138" s="273">
        <v>129</v>
      </c>
      <c r="B138" s="254" t="s">
        <v>134</v>
      </c>
      <c r="C138" s="254">
        <v>1510.85</v>
      </c>
      <c r="D138" s="256">
        <v>1499.6833333333334</v>
      </c>
      <c r="E138" s="256">
        <v>1484.3666666666668</v>
      </c>
      <c r="F138" s="256">
        <v>1457.8833333333334</v>
      </c>
      <c r="G138" s="256">
        <v>1442.5666666666668</v>
      </c>
      <c r="H138" s="256">
        <v>1526.1666666666667</v>
      </c>
      <c r="I138" s="256">
        <v>1541.4833333333333</v>
      </c>
      <c r="J138" s="256">
        <v>1567.9666666666667</v>
      </c>
      <c r="K138" s="254">
        <v>1515</v>
      </c>
      <c r="L138" s="254">
        <v>1473.2</v>
      </c>
      <c r="M138" s="254">
        <v>30.254660000000001</v>
      </c>
    </row>
    <row r="139" spans="1:13">
      <c r="A139" s="273">
        <v>130</v>
      </c>
      <c r="B139" s="254" t="s">
        <v>135</v>
      </c>
      <c r="C139" s="254">
        <v>1232.4000000000001</v>
      </c>
      <c r="D139" s="256">
        <v>1237.9166666666667</v>
      </c>
      <c r="E139" s="256">
        <v>1220.9833333333336</v>
      </c>
      <c r="F139" s="256">
        <v>1209.5666666666668</v>
      </c>
      <c r="G139" s="256">
        <v>1192.6333333333337</v>
      </c>
      <c r="H139" s="256">
        <v>1249.3333333333335</v>
      </c>
      <c r="I139" s="256">
        <v>1266.2666666666664</v>
      </c>
      <c r="J139" s="256">
        <v>1277.6833333333334</v>
      </c>
      <c r="K139" s="254">
        <v>1254.8499999999999</v>
      </c>
      <c r="L139" s="254">
        <v>1226.5</v>
      </c>
      <c r="M139" s="254">
        <v>17.236160000000002</v>
      </c>
    </row>
    <row r="140" spans="1:13">
      <c r="A140" s="273">
        <v>131</v>
      </c>
      <c r="B140" s="254" t="s">
        <v>146</v>
      </c>
      <c r="C140" s="254">
        <v>84471</v>
      </c>
      <c r="D140" s="256">
        <v>84455.666666666672</v>
      </c>
      <c r="E140" s="256">
        <v>83825.333333333343</v>
      </c>
      <c r="F140" s="256">
        <v>83179.666666666672</v>
      </c>
      <c r="G140" s="256">
        <v>82549.333333333343</v>
      </c>
      <c r="H140" s="256">
        <v>85101.333333333343</v>
      </c>
      <c r="I140" s="256">
        <v>85731.666666666686</v>
      </c>
      <c r="J140" s="256">
        <v>86377.333333333343</v>
      </c>
      <c r="K140" s="254">
        <v>85086</v>
      </c>
      <c r="L140" s="254">
        <v>83810</v>
      </c>
      <c r="M140" s="254">
        <v>9.6689999999999998E-2</v>
      </c>
    </row>
    <row r="141" spans="1:13">
      <c r="A141" s="273">
        <v>132</v>
      </c>
      <c r="B141" s="254" t="s">
        <v>143</v>
      </c>
      <c r="C141" s="254">
        <v>1187.3</v>
      </c>
      <c r="D141" s="256">
        <v>1187.8</v>
      </c>
      <c r="E141" s="256">
        <v>1177.5999999999999</v>
      </c>
      <c r="F141" s="256">
        <v>1167.8999999999999</v>
      </c>
      <c r="G141" s="256">
        <v>1157.6999999999998</v>
      </c>
      <c r="H141" s="256">
        <v>1197.5</v>
      </c>
      <c r="I141" s="256">
        <v>1207.7000000000003</v>
      </c>
      <c r="J141" s="256">
        <v>1217.4000000000001</v>
      </c>
      <c r="K141" s="254">
        <v>1198</v>
      </c>
      <c r="L141" s="254">
        <v>1178.0999999999999</v>
      </c>
      <c r="M141" s="254">
        <v>2.8080099999999999</v>
      </c>
    </row>
    <row r="142" spans="1:13">
      <c r="A142" s="273">
        <v>133</v>
      </c>
      <c r="B142" s="254" t="s">
        <v>137</v>
      </c>
      <c r="C142" s="254">
        <v>162.85</v>
      </c>
      <c r="D142" s="256">
        <v>163.26666666666668</v>
      </c>
      <c r="E142" s="256">
        <v>161.63333333333335</v>
      </c>
      <c r="F142" s="256">
        <v>160.41666666666669</v>
      </c>
      <c r="G142" s="256">
        <v>158.78333333333336</v>
      </c>
      <c r="H142" s="256">
        <v>164.48333333333335</v>
      </c>
      <c r="I142" s="256">
        <v>166.11666666666667</v>
      </c>
      <c r="J142" s="256">
        <v>167.33333333333334</v>
      </c>
      <c r="K142" s="254">
        <v>164.9</v>
      </c>
      <c r="L142" s="254">
        <v>162.05000000000001</v>
      </c>
      <c r="M142" s="254">
        <v>55.930250000000001</v>
      </c>
    </row>
    <row r="143" spans="1:13">
      <c r="A143" s="273">
        <v>134</v>
      </c>
      <c r="B143" s="254" t="s">
        <v>136</v>
      </c>
      <c r="C143" s="254">
        <v>802.05</v>
      </c>
      <c r="D143" s="256">
        <v>804.44999999999993</v>
      </c>
      <c r="E143" s="256">
        <v>795.69999999999982</v>
      </c>
      <c r="F143" s="256">
        <v>789.34999999999991</v>
      </c>
      <c r="G143" s="256">
        <v>780.5999999999998</v>
      </c>
      <c r="H143" s="256">
        <v>810.79999999999984</v>
      </c>
      <c r="I143" s="256">
        <v>819.55000000000007</v>
      </c>
      <c r="J143" s="256">
        <v>825.89999999999986</v>
      </c>
      <c r="K143" s="254">
        <v>813.2</v>
      </c>
      <c r="L143" s="254">
        <v>798.1</v>
      </c>
      <c r="M143" s="254">
        <v>50.014049999999997</v>
      </c>
    </row>
    <row r="144" spans="1:13">
      <c r="A144" s="273">
        <v>135</v>
      </c>
      <c r="B144" s="254" t="s">
        <v>138</v>
      </c>
      <c r="C144" s="254">
        <v>164.5</v>
      </c>
      <c r="D144" s="256">
        <v>165.18333333333334</v>
      </c>
      <c r="E144" s="256">
        <v>163.11666666666667</v>
      </c>
      <c r="F144" s="256">
        <v>161.73333333333335</v>
      </c>
      <c r="G144" s="256">
        <v>159.66666666666669</v>
      </c>
      <c r="H144" s="256">
        <v>166.56666666666666</v>
      </c>
      <c r="I144" s="256">
        <v>168.63333333333333</v>
      </c>
      <c r="J144" s="256">
        <v>170.01666666666665</v>
      </c>
      <c r="K144" s="254">
        <v>167.25</v>
      </c>
      <c r="L144" s="254">
        <v>163.80000000000001</v>
      </c>
      <c r="M144" s="254">
        <v>115.06232</v>
      </c>
    </row>
    <row r="145" spans="1:13">
      <c r="A145" s="273">
        <v>136</v>
      </c>
      <c r="B145" s="254" t="s">
        <v>139</v>
      </c>
      <c r="C145" s="254">
        <v>496.45</v>
      </c>
      <c r="D145" s="256">
        <v>495.34999999999997</v>
      </c>
      <c r="E145" s="256">
        <v>492.09999999999991</v>
      </c>
      <c r="F145" s="256">
        <v>487.74999999999994</v>
      </c>
      <c r="G145" s="256">
        <v>484.49999999999989</v>
      </c>
      <c r="H145" s="256">
        <v>499.69999999999993</v>
      </c>
      <c r="I145" s="256">
        <v>502.95000000000005</v>
      </c>
      <c r="J145" s="256">
        <v>507.29999999999995</v>
      </c>
      <c r="K145" s="254">
        <v>498.6</v>
      </c>
      <c r="L145" s="254">
        <v>491</v>
      </c>
      <c r="M145" s="254">
        <v>26.89526</v>
      </c>
    </row>
    <row r="146" spans="1:13">
      <c r="A146" s="273">
        <v>137</v>
      </c>
      <c r="B146" s="254" t="s">
        <v>140</v>
      </c>
      <c r="C146" s="254">
        <v>7209.5</v>
      </c>
      <c r="D146" s="256">
        <v>7201.5166666666664</v>
      </c>
      <c r="E146" s="256">
        <v>7173.0333333333328</v>
      </c>
      <c r="F146" s="256">
        <v>7136.5666666666666</v>
      </c>
      <c r="G146" s="256">
        <v>7108.083333333333</v>
      </c>
      <c r="H146" s="256">
        <v>7237.9833333333327</v>
      </c>
      <c r="I146" s="256">
        <v>7266.4666666666662</v>
      </c>
      <c r="J146" s="256">
        <v>7302.9333333333325</v>
      </c>
      <c r="K146" s="254">
        <v>7230</v>
      </c>
      <c r="L146" s="254">
        <v>7165.05</v>
      </c>
      <c r="M146" s="254">
        <v>4.0159000000000002</v>
      </c>
    </row>
    <row r="147" spans="1:13">
      <c r="A147" s="273">
        <v>138</v>
      </c>
      <c r="B147" s="254" t="s">
        <v>142</v>
      </c>
      <c r="C147" s="254">
        <v>959.05</v>
      </c>
      <c r="D147" s="256">
        <v>955.9</v>
      </c>
      <c r="E147" s="256">
        <v>946.84999999999991</v>
      </c>
      <c r="F147" s="256">
        <v>934.65</v>
      </c>
      <c r="G147" s="256">
        <v>925.59999999999991</v>
      </c>
      <c r="H147" s="256">
        <v>968.09999999999991</v>
      </c>
      <c r="I147" s="256">
        <v>977.14999999999986</v>
      </c>
      <c r="J147" s="256">
        <v>989.34999999999991</v>
      </c>
      <c r="K147" s="254">
        <v>964.95</v>
      </c>
      <c r="L147" s="254">
        <v>943.7</v>
      </c>
      <c r="M147" s="254">
        <v>3.2189800000000002</v>
      </c>
    </row>
    <row r="148" spans="1:13">
      <c r="A148" s="273">
        <v>139</v>
      </c>
      <c r="B148" s="254" t="s">
        <v>144</v>
      </c>
      <c r="C148" s="254">
        <v>2371.0500000000002</v>
      </c>
      <c r="D148" s="256">
        <v>2377.0000000000005</v>
      </c>
      <c r="E148" s="256">
        <v>2354.1000000000008</v>
      </c>
      <c r="F148" s="256">
        <v>2337.1500000000005</v>
      </c>
      <c r="G148" s="256">
        <v>2314.2500000000009</v>
      </c>
      <c r="H148" s="256">
        <v>2393.9500000000007</v>
      </c>
      <c r="I148" s="256">
        <v>2416.8500000000004</v>
      </c>
      <c r="J148" s="256">
        <v>2433.8000000000006</v>
      </c>
      <c r="K148" s="254">
        <v>2399.9</v>
      </c>
      <c r="L148" s="254">
        <v>2360.0500000000002</v>
      </c>
      <c r="M148" s="254">
        <v>4.3218199999999998</v>
      </c>
    </row>
    <row r="149" spans="1:13">
      <c r="A149" s="273">
        <v>140</v>
      </c>
      <c r="B149" s="254" t="s">
        <v>145</v>
      </c>
      <c r="C149" s="254">
        <v>250.55</v>
      </c>
      <c r="D149" s="256">
        <v>256.09999999999997</v>
      </c>
      <c r="E149" s="256">
        <v>243.49999999999994</v>
      </c>
      <c r="F149" s="256">
        <v>236.45</v>
      </c>
      <c r="G149" s="256">
        <v>223.84999999999997</v>
      </c>
      <c r="H149" s="256">
        <v>263.14999999999992</v>
      </c>
      <c r="I149" s="256">
        <v>275.74999999999994</v>
      </c>
      <c r="J149" s="256">
        <v>282.7999999999999</v>
      </c>
      <c r="K149" s="254">
        <v>268.7</v>
      </c>
      <c r="L149" s="254">
        <v>249.05</v>
      </c>
      <c r="M149" s="254">
        <v>695.43124999999998</v>
      </c>
    </row>
    <row r="150" spans="1:13">
      <c r="A150" s="273">
        <v>141</v>
      </c>
      <c r="B150" s="254" t="s">
        <v>262</v>
      </c>
      <c r="C150" s="254">
        <v>1919.7</v>
      </c>
      <c r="D150" s="256">
        <v>1907.8500000000001</v>
      </c>
      <c r="E150" s="256">
        <v>1886.8500000000004</v>
      </c>
      <c r="F150" s="256">
        <v>1854.0000000000002</v>
      </c>
      <c r="G150" s="256">
        <v>1833.0000000000005</v>
      </c>
      <c r="H150" s="256">
        <v>1940.7000000000003</v>
      </c>
      <c r="I150" s="256">
        <v>1961.6999999999998</v>
      </c>
      <c r="J150" s="256">
        <v>1994.5500000000002</v>
      </c>
      <c r="K150" s="254">
        <v>1928.85</v>
      </c>
      <c r="L150" s="254">
        <v>1875</v>
      </c>
      <c r="M150" s="254">
        <v>3.8516599999999999</v>
      </c>
    </row>
    <row r="151" spans="1:13">
      <c r="A151" s="273">
        <v>142</v>
      </c>
      <c r="B151" s="254" t="s">
        <v>147</v>
      </c>
      <c r="C151" s="254">
        <v>1511.7</v>
      </c>
      <c r="D151" s="256">
        <v>1492.0666666666666</v>
      </c>
      <c r="E151" s="256">
        <v>1446.6333333333332</v>
      </c>
      <c r="F151" s="256">
        <v>1381.5666666666666</v>
      </c>
      <c r="G151" s="256">
        <v>1336.1333333333332</v>
      </c>
      <c r="H151" s="256">
        <v>1557.1333333333332</v>
      </c>
      <c r="I151" s="256">
        <v>1602.5666666666666</v>
      </c>
      <c r="J151" s="256">
        <v>1667.6333333333332</v>
      </c>
      <c r="K151" s="254">
        <v>1537.5</v>
      </c>
      <c r="L151" s="254">
        <v>1427</v>
      </c>
      <c r="M151" s="254">
        <v>137.11449999999999</v>
      </c>
    </row>
    <row r="152" spans="1:13">
      <c r="A152" s="273">
        <v>143</v>
      </c>
      <c r="B152" s="254" t="s">
        <v>263</v>
      </c>
      <c r="C152" s="254">
        <v>1045.05</v>
      </c>
      <c r="D152" s="256">
        <v>1046.3166666666666</v>
      </c>
      <c r="E152" s="256">
        <v>1032.7333333333331</v>
      </c>
      <c r="F152" s="256">
        <v>1020.4166666666665</v>
      </c>
      <c r="G152" s="256">
        <v>1006.833333333333</v>
      </c>
      <c r="H152" s="256">
        <v>1058.6333333333332</v>
      </c>
      <c r="I152" s="256">
        <v>1072.2166666666667</v>
      </c>
      <c r="J152" s="256">
        <v>1084.5333333333333</v>
      </c>
      <c r="K152" s="254">
        <v>1059.9000000000001</v>
      </c>
      <c r="L152" s="254">
        <v>1034</v>
      </c>
      <c r="M152" s="254">
        <v>5.7501499999999997</v>
      </c>
    </row>
    <row r="153" spans="1:13">
      <c r="A153" s="273">
        <v>144</v>
      </c>
      <c r="B153" s="254" t="s">
        <v>152</v>
      </c>
      <c r="C153" s="254">
        <v>185.6</v>
      </c>
      <c r="D153" s="256">
        <v>185.83333333333334</v>
      </c>
      <c r="E153" s="256">
        <v>183.76666666666668</v>
      </c>
      <c r="F153" s="256">
        <v>181.93333333333334</v>
      </c>
      <c r="G153" s="256">
        <v>179.86666666666667</v>
      </c>
      <c r="H153" s="256">
        <v>187.66666666666669</v>
      </c>
      <c r="I153" s="256">
        <v>189.73333333333335</v>
      </c>
      <c r="J153" s="256">
        <v>191.56666666666669</v>
      </c>
      <c r="K153" s="254">
        <v>187.9</v>
      </c>
      <c r="L153" s="254">
        <v>184</v>
      </c>
      <c r="M153" s="254">
        <v>105.24329</v>
      </c>
    </row>
    <row r="154" spans="1:13">
      <c r="A154" s="273">
        <v>145</v>
      </c>
      <c r="B154" s="254" t="s">
        <v>153</v>
      </c>
      <c r="C154" s="254">
        <v>111.8</v>
      </c>
      <c r="D154" s="256">
        <v>111.48333333333333</v>
      </c>
      <c r="E154" s="256">
        <v>110.76666666666667</v>
      </c>
      <c r="F154" s="256">
        <v>109.73333333333333</v>
      </c>
      <c r="G154" s="256">
        <v>109.01666666666667</v>
      </c>
      <c r="H154" s="256">
        <v>112.51666666666667</v>
      </c>
      <c r="I154" s="256">
        <v>113.23333333333333</v>
      </c>
      <c r="J154" s="256">
        <v>114.26666666666667</v>
      </c>
      <c r="K154" s="254">
        <v>112.2</v>
      </c>
      <c r="L154" s="254">
        <v>110.45</v>
      </c>
      <c r="M154" s="254">
        <v>121.40851000000001</v>
      </c>
    </row>
    <row r="155" spans="1:13">
      <c r="A155" s="273">
        <v>146</v>
      </c>
      <c r="B155" s="254" t="s">
        <v>148</v>
      </c>
      <c r="C155" s="254">
        <v>73.05</v>
      </c>
      <c r="D155" s="256">
        <v>73.399999999999991</v>
      </c>
      <c r="E155" s="256">
        <v>72.34999999999998</v>
      </c>
      <c r="F155" s="256">
        <v>71.649999999999991</v>
      </c>
      <c r="G155" s="256">
        <v>70.59999999999998</v>
      </c>
      <c r="H155" s="256">
        <v>74.09999999999998</v>
      </c>
      <c r="I155" s="256">
        <v>75.149999999999991</v>
      </c>
      <c r="J155" s="256">
        <v>75.84999999999998</v>
      </c>
      <c r="K155" s="254">
        <v>74.45</v>
      </c>
      <c r="L155" s="254">
        <v>72.7</v>
      </c>
      <c r="M155" s="254">
        <v>240.61053999999999</v>
      </c>
    </row>
    <row r="156" spans="1:13">
      <c r="A156" s="273">
        <v>147</v>
      </c>
      <c r="B156" s="254" t="s">
        <v>450</v>
      </c>
      <c r="C156" s="254">
        <v>3168.2</v>
      </c>
      <c r="D156" s="256">
        <v>3184.4166666666665</v>
      </c>
      <c r="E156" s="256">
        <v>3129.8833333333332</v>
      </c>
      <c r="F156" s="256">
        <v>3091.5666666666666</v>
      </c>
      <c r="G156" s="256">
        <v>3037.0333333333333</v>
      </c>
      <c r="H156" s="256">
        <v>3222.7333333333331</v>
      </c>
      <c r="I156" s="256">
        <v>3277.2666666666669</v>
      </c>
      <c r="J156" s="256">
        <v>3315.583333333333</v>
      </c>
      <c r="K156" s="254">
        <v>3238.95</v>
      </c>
      <c r="L156" s="254">
        <v>3146.1</v>
      </c>
      <c r="M156" s="254">
        <v>1.8133900000000001</v>
      </c>
    </row>
    <row r="157" spans="1:13">
      <c r="A157" s="273">
        <v>148</v>
      </c>
      <c r="B157" s="254" t="s">
        <v>151</v>
      </c>
      <c r="C157" s="254">
        <v>17799.400000000001</v>
      </c>
      <c r="D157" s="256">
        <v>17738.116666666669</v>
      </c>
      <c r="E157" s="256">
        <v>17621.283333333336</v>
      </c>
      <c r="F157" s="256">
        <v>17443.166666666668</v>
      </c>
      <c r="G157" s="256">
        <v>17326.333333333336</v>
      </c>
      <c r="H157" s="256">
        <v>17916.233333333337</v>
      </c>
      <c r="I157" s="256">
        <v>18033.066666666666</v>
      </c>
      <c r="J157" s="256">
        <v>18211.183333333338</v>
      </c>
      <c r="K157" s="254">
        <v>17854.95</v>
      </c>
      <c r="L157" s="254">
        <v>17560</v>
      </c>
      <c r="M157" s="254">
        <v>0.50399000000000005</v>
      </c>
    </row>
    <row r="158" spans="1:13">
      <c r="A158" s="273">
        <v>149</v>
      </c>
      <c r="B158" s="254" t="s">
        <v>790</v>
      </c>
      <c r="C158" s="254">
        <v>368</v>
      </c>
      <c r="D158" s="256">
        <v>370.38333333333338</v>
      </c>
      <c r="E158" s="256">
        <v>363.86666666666679</v>
      </c>
      <c r="F158" s="256">
        <v>359.73333333333341</v>
      </c>
      <c r="G158" s="256">
        <v>353.21666666666681</v>
      </c>
      <c r="H158" s="256">
        <v>374.51666666666677</v>
      </c>
      <c r="I158" s="256">
        <v>381.0333333333333</v>
      </c>
      <c r="J158" s="256">
        <v>385.16666666666674</v>
      </c>
      <c r="K158" s="254">
        <v>376.9</v>
      </c>
      <c r="L158" s="254">
        <v>366.25</v>
      </c>
      <c r="M158" s="254">
        <v>7.3031100000000002</v>
      </c>
    </row>
    <row r="159" spans="1:13">
      <c r="A159" s="273">
        <v>150</v>
      </c>
      <c r="B159" s="254" t="s">
        <v>265</v>
      </c>
      <c r="C159" s="254">
        <v>661.45</v>
      </c>
      <c r="D159" s="256">
        <v>645.53333333333342</v>
      </c>
      <c r="E159" s="256">
        <v>622.36666666666679</v>
      </c>
      <c r="F159" s="256">
        <v>583.28333333333342</v>
      </c>
      <c r="G159" s="256">
        <v>560.11666666666679</v>
      </c>
      <c r="H159" s="256">
        <v>684.61666666666679</v>
      </c>
      <c r="I159" s="256">
        <v>707.78333333333353</v>
      </c>
      <c r="J159" s="256">
        <v>746.86666666666679</v>
      </c>
      <c r="K159" s="254">
        <v>668.7</v>
      </c>
      <c r="L159" s="254">
        <v>606.45000000000005</v>
      </c>
      <c r="M159" s="254">
        <v>55.397820000000003</v>
      </c>
    </row>
    <row r="160" spans="1:13">
      <c r="A160" s="273">
        <v>151</v>
      </c>
      <c r="B160" s="254" t="s">
        <v>155</v>
      </c>
      <c r="C160" s="254">
        <v>122.5</v>
      </c>
      <c r="D160" s="256">
        <v>121.58333333333333</v>
      </c>
      <c r="E160" s="256">
        <v>119.36666666666666</v>
      </c>
      <c r="F160" s="256">
        <v>116.23333333333333</v>
      </c>
      <c r="G160" s="256">
        <v>114.01666666666667</v>
      </c>
      <c r="H160" s="256">
        <v>124.71666666666665</v>
      </c>
      <c r="I160" s="256">
        <v>126.93333333333332</v>
      </c>
      <c r="J160" s="256">
        <v>130.06666666666666</v>
      </c>
      <c r="K160" s="254">
        <v>123.8</v>
      </c>
      <c r="L160" s="254">
        <v>118.45</v>
      </c>
      <c r="M160" s="254">
        <v>642.41346999999996</v>
      </c>
    </row>
    <row r="161" spans="1:13">
      <c r="A161" s="273">
        <v>152</v>
      </c>
      <c r="B161" s="254" t="s">
        <v>154</v>
      </c>
      <c r="C161" s="254">
        <v>139.69999999999999</v>
      </c>
      <c r="D161" s="256">
        <v>139.38333333333333</v>
      </c>
      <c r="E161" s="256">
        <v>137.96666666666664</v>
      </c>
      <c r="F161" s="256">
        <v>136.23333333333332</v>
      </c>
      <c r="G161" s="256">
        <v>134.81666666666663</v>
      </c>
      <c r="H161" s="256">
        <v>141.11666666666665</v>
      </c>
      <c r="I161" s="256">
        <v>142.53333333333333</v>
      </c>
      <c r="J161" s="256">
        <v>144.26666666666665</v>
      </c>
      <c r="K161" s="254">
        <v>140.80000000000001</v>
      </c>
      <c r="L161" s="254">
        <v>137.65</v>
      </c>
      <c r="M161" s="254">
        <v>15.37997</v>
      </c>
    </row>
    <row r="162" spans="1:13">
      <c r="A162" s="273">
        <v>153</v>
      </c>
      <c r="B162" s="254" t="s">
        <v>266</v>
      </c>
      <c r="C162" s="254">
        <v>3532.8</v>
      </c>
      <c r="D162" s="256">
        <v>3537.2000000000003</v>
      </c>
      <c r="E162" s="256">
        <v>3515.6500000000005</v>
      </c>
      <c r="F162" s="256">
        <v>3498.5000000000005</v>
      </c>
      <c r="G162" s="256">
        <v>3476.9500000000007</v>
      </c>
      <c r="H162" s="256">
        <v>3554.3500000000004</v>
      </c>
      <c r="I162" s="256">
        <v>3575.9000000000005</v>
      </c>
      <c r="J162" s="256">
        <v>3593.05</v>
      </c>
      <c r="K162" s="254">
        <v>3558.75</v>
      </c>
      <c r="L162" s="254">
        <v>3520.05</v>
      </c>
      <c r="M162" s="254">
        <v>0.35957</v>
      </c>
    </row>
    <row r="163" spans="1:13">
      <c r="A163" s="273">
        <v>154</v>
      </c>
      <c r="B163" s="254" t="s">
        <v>267</v>
      </c>
      <c r="C163" s="254">
        <v>2676.45</v>
      </c>
      <c r="D163" s="256">
        <v>2674.5</v>
      </c>
      <c r="E163" s="256">
        <v>2658.55</v>
      </c>
      <c r="F163" s="256">
        <v>2640.65</v>
      </c>
      <c r="G163" s="256">
        <v>2624.7000000000003</v>
      </c>
      <c r="H163" s="256">
        <v>2692.4</v>
      </c>
      <c r="I163" s="256">
        <v>2708.35</v>
      </c>
      <c r="J163" s="256">
        <v>2726.25</v>
      </c>
      <c r="K163" s="254">
        <v>2690.45</v>
      </c>
      <c r="L163" s="254">
        <v>2656.6</v>
      </c>
      <c r="M163" s="254">
        <v>1.9420999999999999</v>
      </c>
    </row>
    <row r="164" spans="1:13">
      <c r="A164" s="273">
        <v>155</v>
      </c>
      <c r="B164" s="254" t="s">
        <v>156</v>
      </c>
      <c r="C164" s="254">
        <v>30470.45</v>
      </c>
      <c r="D164" s="256">
        <v>30539.166666666668</v>
      </c>
      <c r="E164" s="256">
        <v>30083.333333333336</v>
      </c>
      <c r="F164" s="256">
        <v>29696.216666666667</v>
      </c>
      <c r="G164" s="256">
        <v>29240.383333333335</v>
      </c>
      <c r="H164" s="256">
        <v>30926.283333333336</v>
      </c>
      <c r="I164" s="256">
        <v>31382.116666666672</v>
      </c>
      <c r="J164" s="256">
        <v>31769.233333333337</v>
      </c>
      <c r="K164" s="254">
        <v>30995</v>
      </c>
      <c r="L164" s="254">
        <v>30152.05</v>
      </c>
      <c r="M164" s="254">
        <v>0.44988</v>
      </c>
    </row>
    <row r="165" spans="1:13">
      <c r="A165" s="273">
        <v>156</v>
      </c>
      <c r="B165" s="254" t="s">
        <v>158</v>
      </c>
      <c r="C165" s="254">
        <v>247</v>
      </c>
      <c r="D165" s="256">
        <v>245.58333333333334</v>
      </c>
      <c r="E165" s="256">
        <v>243.16666666666669</v>
      </c>
      <c r="F165" s="256">
        <v>239.33333333333334</v>
      </c>
      <c r="G165" s="256">
        <v>236.91666666666669</v>
      </c>
      <c r="H165" s="256">
        <v>249.41666666666669</v>
      </c>
      <c r="I165" s="256">
        <v>251.83333333333337</v>
      </c>
      <c r="J165" s="256">
        <v>255.66666666666669</v>
      </c>
      <c r="K165" s="254">
        <v>248</v>
      </c>
      <c r="L165" s="254">
        <v>241.75</v>
      </c>
      <c r="M165" s="254">
        <v>43.804290000000002</v>
      </c>
    </row>
    <row r="166" spans="1:13">
      <c r="A166" s="273">
        <v>157</v>
      </c>
      <c r="B166" s="254" t="s">
        <v>269</v>
      </c>
      <c r="C166" s="254">
        <v>5196.3999999999996</v>
      </c>
      <c r="D166" s="256">
        <v>5199.083333333333</v>
      </c>
      <c r="E166" s="256">
        <v>5159.5666666666657</v>
      </c>
      <c r="F166" s="256">
        <v>5122.7333333333327</v>
      </c>
      <c r="G166" s="256">
        <v>5083.2166666666653</v>
      </c>
      <c r="H166" s="256">
        <v>5235.9166666666661</v>
      </c>
      <c r="I166" s="256">
        <v>5275.4333333333343</v>
      </c>
      <c r="J166" s="256">
        <v>5312.2666666666664</v>
      </c>
      <c r="K166" s="254">
        <v>5238.6000000000004</v>
      </c>
      <c r="L166" s="254">
        <v>5162.25</v>
      </c>
      <c r="M166" s="254">
        <v>0.33072000000000001</v>
      </c>
    </row>
    <row r="167" spans="1:13">
      <c r="A167" s="273">
        <v>158</v>
      </c>
      <c r="B167" s="254" t="s">
        <v>160</v>
      </c>
      <c r="C167" s="254">
        <v>2080.4499999999998</v>
      </c>
      <c r="D167" s="256">
        <v>2075.2833333333333</v>
      </c>
      <c r="E167" s="256">
        <v>2061.1666666666665</v>
      </c>
      <c r="F167" s="256">
        <v>2041.8833333333332</v>
      </c>
      <c r="G167" s="256">
        <v>2027.7666666666664</v>
      </c>
      <c r="H167" s="256">
        <v>2094.5666666666666</v>
      </c>
      <c r="I167" s="256">
        <v>2108.6833333333334</v>
      </c>
      <c r="J167" s="256">
        <v>2127.9666666666667</v>
      </c>
      <c r="K167" s="254">
        <v>2089.4</v>
      </c>
      <c r="L167" s="254">
        <v>2056</v>
      </c>
      <c r="M167" s="254">
        <v>4.1589299999999998</v>
      </c>
    </row>
    <row r="168" spans="1:13">
      <c r="A168" s="273">
        <v>159</v>
      </c>
      <c r="B168" s="254" t="s">
        <v>157</v>
      </c>
      <c r="C168" s="254">
        <v>1841.15</v>
      </c>
      <c r="D168" s="256">
        <v>1848.7333333333333</v>
      </c>
      <c r="E168" s="256">
        <v>1826.3666666666668</v>
      </c>
      <c r="F168" s="256">
        <v>1811.5833333333335</v>
      </c>
      <c r="G168" s="256">
        <v>1789.2166666666669</v>
      </c>
      <c r="H168" s="256">
        <v>1863.5166666666667</v>
      </c>
      <c r="I168" s="256">
        <v>1885.883333333333</v>
      </c>
      <c r="J168" s="256">
        <v>1900.6666666666665</v>
      </c>
      <c r="K168" s="254">
        <v>1871.1</v>
      </c>
      <c r="L168" s="254">
        <v>1833.95</v>
      </c>
      <c r="M168" s="254">
        <v>6.6620100000000004</v>
      </c>
    </row>
    <row r="169" spans="1:13">
      <c r="A169" s="273">
        <v>160</v>
      </c>
      <c r="B169" s="254" t="s">
        <v>461</v>
      </c>
      <c r="C169" s="254">
        <v>1678.85</v>
      </c>
      <c r="D169" s="256">
        <v>1687.4833333333333</v>
      </c>
      <c r="E169" s="256">
        <v>1665.1166666666668</v>
      </c>
      <c r="F169" s="256">
        <v>1651.3833333333334</v>
      </c>
      <c r="G169" s="256">
        <v>1629.0166666666669</v>
      </c>
      <c r="H169" s="256">
        <v>1701.2166666666667</v>
      </c>
      <c r="I169" s="256">
        <v>1723.583333333333</v>
      </c>
      <c r="J169" s="256">
        <v>1737.3166666666666</v>
      </c>
      <c r="K169" s="254">
        <v>1709.85</v>
      </c>
      <c r="L169" s="254">
        <v>1673.75</v>
      </c>
      <c r="M169" s="254">
        <v>2.9282599999999999</v>
      </c>
    </row>
    <row r="170" spans="1:13">
      <c r="A170" s="273">
        <v>161</v>
      </c>
      <c r="B170" s="254" t="s">
        <v>159</v>
      </c>
      <c r="C170" s="254">
        <v>120.75</v>
      </c>
      <c r="D170" s="256">
        <v>121.08333333333333</v>
      </c>
      <c r="E170" s="256">
        <v>119.86666666666666</v>
      </c>
      <c r="F170" s="256">
        <v>118.98333333333333</v>
      </c>
      <c r="G170" s="256">
        <v>117.76666666666667</v>
      </c>
      <c r="H170" s="256">
        <v>121.96666666666665</v>
      </c>
      <c r="I170" s="256">
        <v>123.18333333333332</v>
      </c>
      <c r="J170" s="256">
        <v>124.06666666666665</v>
      </c>
      <c r="K170" s="254">
        <v>122.3</v>
      </c>
      <c r="L170" s="254">
        <v>120.2</v>
      </c>
      <c r="M170" s="254">
        <v>27.547270000000001</v>
      </c>
    </row>
    <row r="171" spans="1:13">
      <c r="A171" s="273">
        <v>162</v>
      </c>
      <c r="B171" s="254" t="s">
        <v>162</v>
      </c>
      <c r="C171" s="254">
        <v>226.3</v>
      </c>
      <c r="D171" s="256">
        <v>227.79999999999998</v>
      </c>
      <c r="E171" s="256">
        <v>224.14999999999998</v>
      </c>
      <c r="F171" s="256">
        <v>222</v>
      </c>
      <c r="G171" s="256">
        <v>218.35</v>
      </c>
      <c r="H171" s="256">
        <v>229.94999999999996</v>
      </c>
      <c r="I171" s="256">
        <v>233.6</v>
      </c>
      <c r="J171" s="256">
        <v>235.74999999999994</v>
      </c>
      <c r="K171" s="254">
        <v>231.45</v>
      </c>
      <c r="L171" s="254">
        <v>225.65</v>
      </c>
      <c r="M171" s="254">
        <v>57.888739999999999</v>
      </c>
    </row>
    <row r="172" spans="1:13">
      <c r="A172" s="273">
        <v>163</v>
      </c>
      <c r="B172" s="254" t="s">
        <v>270</v>
      </c>
      <c r="C172" s="254">
        <v>287.75</v>
      </c>
      <c r="D172" s="256">
        <v>285.75</v>
      </c>
      <c r="E172" s="256">
        <v>278</v>
      </c>
      <c r="F172" s="256">
        <v>268.25</v>
      </c>
      <c r="G172" s="256">
        <v>260.5</v>
      </c>
      <c r="H172" s="256">
        <v>295.5</v>
      </c>
      <c r="I172" s="256">
        <v>303.25</v>
      </c>
      <c r="J172" s="256">
        <v>313</v>
      </c>
      <c r="K172" s="254">
        <v>293.5</v>
      </c>
      <c r="L172" s="254">
        <v>276</v>
      </c>
      <c r="M172" s="254">
        <v>28.372520000000002</v>
      </c>
    </row>
    <row r="173" spans="1:13">
      <c r="A173" s="273">
        <v>164</v>
      </c>
      <c r="B173" s="254" t="s">
        <v>271</v>
      </c>
      <c r="C173" s="254">
        <v>12799.1</v>
      </c>
      <c r="D173" s="256">
        <v>12921.699999999999</v>
      </c>
      <c r="E173" s="256">
        <v>12652.399999999998</v>
      </c>
      <c r="F173" s="256">
        <v>12505.699999999999</v>
      </c>
      <c r="G173" s="256">
        <v>12236.399999999998</v>
      </c>
      <c r="H173" s="256">
        <v>13068.399999999998</v>
      </c>
      <c r="I173" s="256">
        <v>13337.699999999997</v>
      </c>
      <c r="J173" s="256">
        <v>13484.399999999998</v>
      </c>
      <c r="K173" s="254">
        <v>13191</v>
      </c>
      <c r="L173" s="254">
        <v>12775</v>
      </c>
      <c r="M173" s="254">
        <v>0.18653</v>
      </c>
    </row>
    <row r="174" spans="1:13">
      <c r="A174" s="273">
        <v>165</v>
      </c>
      <c r="B174" s="254" t="s">
        <v>161</v>
      </c>
      <c r="C174" s="254">
        <v>43.7</v>
      </c>
      <c r="D174" s="256">
        <v>44.033333333333331</v>
      </c>
      <c r="E174" s="256">
        <v>43.066666666666663</v>
      </c>
      <c r="F174" s="256">
        <v>42.43333333333333</v>
      </c>
      <c r="G174" s="256">
        <v>41.466666666666661</v>
      </c>
      <c r="H174" s="256">
        <v>44.666666666666664</v>
      </c>
      <c r="I174" s="256">
        <v>45.633333333333333</v>
      </c>
      <c r="J174" s="256">
        <v>46.266666666666666</v>
      </c>
      <c r="K174" s="254">
        <v>45</v>
      </c>
      <c r="L174" s="254">
        <v>43.4</v>
      </c>
      <c r="M174" s="254">
        <v>2651.2795599999999</v>
      </c>
    </row>
    <row r="175" spans="1:13">
      <c r="A175" s="273">
        <v>166</v>
      </c>
      <c r="B175" s="254" t="s">
        <v>165</v>
      </c>
      <c r="C175" s="254">
        <v>218.85</v>
      </c>
      <c r="D175" s="256">
        <v>220.01666666666665</v>
      </c>
      <c r="E175" s="256">
        <v>216.33333333333331</v>
      </c>
      <c r="F175" s="256">
        <v>213.81666666666666</v>
      </c>
      <c r="G175" s="256">
        <v>210.13333333333333</v>
      </c>
      <c r="H175" s="256">
        <v>222.5333333333333</v>
      </c>
      <c r="I175" s="256">
        <v>226.21666666666664</v>
      </c>
      <c r="J175" s="256">
        <v>228.73333333333329</v>
      </c>
      <c r="K175" s="254">
        <v>223.7</v>
      </c>
      <c r="L175" s="254">
        <v>217.5</v>
      </c>
      <c r="M175" s="254">
        <v>123.24051</v>
      </c>
    </row>
    <row r="176" spans="1:13">
      <c r="A176" s="273">
        <v>167</v>
      </c>
      <c r="B176" s="254" t="s">
        <v>166</v>
      </c>
      <c r="C176" s="254">
        <v>148.15</v>
      </c>
      <c r="D176" s="256">
        <v>148.31666666666666</v>
      </c>
      <c r="E176" s="256">
        <v>147.13333333333333</v>
      </c>
      <c r="F176" s="256">
        <v>146.11666666666667</v>
      </c>
      <c r="G176" s="256">
        <v>144.93333333333334</v>
      </c>
      <c r="H176" s="256">
        <v>149.33333333333331</v>
      </c>
      <c r="I176" s="256">
        <v>150.51666666666665</v>
      </c>
      <c r="J176" s="256">
        <v>151.5333333333333</v>
      </c>
      <c r="K176" s="254">
        <v>149.5</v>
      </c>
      <c r="L176" s="254">
        <v>147.30000000000001</v>
      </c>
      <c r="M176" s="254">
        <v>22.343769999999999</v>
      </c>
    </row>
    <row r="177" spans="1:13">
      <c r="A177" s="273">
        <v>168</v>
      </c>
      <c r="B177" s="254" t="s">
        <v>273</v>
      </c>
      <c r="C177" s="254">
        <v>524.25</v>
      </c>
      <c r="D177" s="256">
        <v>526.91666666666663</v>
      </c>
      <c r="E177" s="256">
        <v>519.83333333333326</v>
      </c>
      <c r="F177" s="256">
        <v>515.41666666666663</v>
      </c>
      <c r="G177" s="256">
        <v>508.33333333333326</v>
      </c>
      <c r="H177" s="256">
        <v>531.33333333333326</v>
      </c>
      <c r="I177" s="256">
        <v>538.41666666666652</v>
      </c>
      <c r="J177" s="256">
        <v>542.83333333333326</v>
      </c>
      <c r="K177" s="254">
        <v>534</v>
      </c>
      <c r="L177" s="254">
        <v>522.5</v>
      </c>
      <c r="M177" s="254">
        <v>4.5205799999999998</v>
      </c>
    </row>
    <row r="178" spans="1:13">
      <c r="A178" s="273">
        <v>169</v>
      </c>
      <c r="B178" s="254" t="s">
        <v>167</v>
      </c>
      <c r="C178" s="254">
        <v>2209.65</v>
      </c>
      <c r="D178" s="256">
        <v>2218.5833333333335</v>
      </c>
      <c r="E178" s="256">
        <v>2187.166666666667</v>
      </c>
      <c r="F178" s="256">
        <v>2164.6833333333334</v>
      </c>
      <c r="G178" s="256">
        <v>2133.2666666666669</v>
      </c>
      <c r="H178" s="256">
        <v>2241.0666666666671</v>
      </c>
      <c r="I178" s="256">
        <v>2272.483333333334</v>
      </c>
      <c r="J178" s="256">
        <v>2294.9666666666672</v>
      </c>
      <c r="K178" s="254">
        <v>2250</v>
      </c>
      <c r="L178" s="254">
        <v>2196.1</v>
      </c>
      <c r="M178" s="254">
        <v>110.64116</v>
      </c>
    </row>
    <row r="179" spans="1:13">
      <c r="A179" s="273">
        <v>170</v>
      </c>
      <c r="B179" s="254" t="s">
        <v>814</v>
      </c>
      <c r="C179" s="254">
        <v>1051.3499999999999</v>
      </c>
      <c r="D179" s="256">
        <v>1053.45</v>
      </c>
      <c r="E179" s="256">
        <v>1044.9000000000001</v>
      </c>
      <c r="F179" s="256">
        <v>1038.45</v>
      </c>
      <c r="G179" s="256">
        <v>1029.9000000000001</v>
      </c>
      <c r="H179" s="256">
        <v>1059.9000000000001</v>
      </c>
      <c r="I179" s="256">
        <v>1068.4499999999998</v>
      </c>
      <c r="J179" s="256">
        <v>1074.9000000000001</v>
      </c>
      <c r="K179" s="254">
        <v>1062</v>
      </c>
      <c r="L179" s="254">
        <v>1047</v>
      </c>
      <c r="M179" s="254">
        <v>5.46706</v>
      </c>
    </row>
    <row r="180" spans="1:13">
      <c r="A180" s="273">
        <v>171</v>
      </c>
      <c r="B180" s="254" t="s">
        <v>274</v>
      </c>
      <c r="C180" s="254">
        <v>986.85</v>
      </c>
      <c r="D180" s="256">
        <v>986.4</v>
      </c>
      <c r="E180" s="256">
        <v>981.94999999999993</v>
      </c>
      <c r="F180" s="256">
        <v>977.05</v>
      </c>
      <c r="G180" s="256">
        <v>972.59999999999991</v>
      </c>
      <c r="H180" s="256">
        <v>991.3</v>
      </c>
      <c r="I180" s="256">
        <v>995.75</v>
      </c>
      <c r="J180" s="256">
        <v>1000.65</v>
      </c>
      <c r="K180" s="254">
        <v>990.85</v>
      </c>
      <c r="L180" s="254">
        <v>981.5</v>
      </c>
      <c r="M180" s="254">
        <v>17.247509999999998</v>
      </c>
    </row>
    <row r="181" spans="1:13">
      <c r="A181" s="273">
        <v>172</v>
      </c>
      <c r="B181" s="254" t="s">
        <v>172</v>
      </c>
      <c r="C181" s="254">
        <v>6586.25</v>
      </c>
      <c r="D181" s="256">
        <v>6572.4000000000005</v>
      </c>
      <c r="E181" s="256">
        <v>6534.8500000000013</v>
      </c>
      <c r="F181" s="256">
        <v>6483.4500000000007</v>
      </c>
      <c r="G181" s="256">
        <v>6445.9000000000015</v>
      </c>
      <c r="H181" s="256">
        <v>6623.8000000000011</v>
      </c>
      <c r="I181" s="256">
        <v>6661.35</v>
      </c>
      <c r="J181" s="256">
        <v>6712.7500000000009</v>
      </c>
      <c r="K181" s="254">
        <v>6609.95</v>
      </c>
      <c r="L181" s="254">
        <v>6521</v>
      </c>
      <c r="M181" s="254">
        <v>0.90207999999999999</v>
      </c>
    </row>
    <row r="182" spans="1:13">
      <c r="A182" s="273">
        <v>173</v>
      </c>
      <c r="B182" s="254" t="s">
        <v>478</v>
      </c>
      <c r="C182" s="254">
        <v>7764.95</v>
      </c>
      <c r="D182" s="256">
        <v>7766.8166666666666</v>
      </c>
      <c r="E182" s="256">
        <v>7738.1333333333332</v>
      </c>
      <c r="F182" s="256">
        <v>7711.3166666666666</v>
      </c>
      <c r="G182" s="256">
        <v>7682.6333333333332</v>
      </c>
      <c r="H182" s="256">
        <v>7793.6333333333332</v>
      </c>
      <c r="I182" s="256">
        <v>7822.3166666666657</v>
      </c>
      <c r="J182" s="256">
        <v>7849.1333333333332</v>
      </c>
      <c r="K182" s="254">
        <v>7795.5</v>
      </c>
      <c r="L182" s="254">
        <v>7740</v>
      </c>
      <c r="M182" s="254">
        <v>7.0790000000000006E-2</v>
      </c>
    </row>
    <row r="183" spans="1:13">
      <c r="A183" s="273">
        <v>174</v>
      </c>
      <c r="B183" s="254" t="s">
        <v>170</v>
      </c>
      <c r="C183" s="254">
        <v>28348.15</v>
      </c>
      <c r="D183" s="256">
        <v>28226.816666666666</v>
      </c>
      <c r="E183" s="256">
        <v>28053.633333333331</v>
      </c>
      <c r="F183" s="256">
        <v>27759.116666666665</v>
      </c>
      <c r="G183" s="256">
        <v>27585.933333333331</v>
      </c>
      <c r="H183" s="256">
        <v>28521.333333333332</v>
      </c>
      <c r="I183" s="256">
        <v>28694.516666666666</v>
      </c>
      <c r="J183" s="256">
        <v>28989.033333333333</v>
      </c>
      <c r="K183" s="254">
        <v>28400</v>
      </c>
      <c r="L183" s="254">
        <v>27932.3</v>
      </c>
      <c r="M183" s="254">
        <v>0.46983999999999998</v>
      </c>
    </row>
    <row r="184" spans="1:13">
      <c r="A184" s="273">
        <v>175</v>
      </c>
      <c r="B184" s="254" t="s">
        <v>173</v>
      </c>
      <c r="C184" s="254">
        <v>1417.7</v>
      </c>
      <c r="D184" s="256">
        <v>1424.5666666666666</v>
      </c>
      <c r="E184" s="256">
        <v>1403.1333333333332</v>
      </c>
      <c r="F184" s="256">
        <v>1388.5666666666666</v>
      </c>
      <c r="G184" s="256">
        <v>1367.1333333333332</v>
      </c>
      <c r="H184" s="256">
        <v>1439.1333333333332</v>
      </c>
      <c r="I184" s="256">
        <v>1460.5666666666666</v>
      </c>
      <c r="J184" s="256">
        <v>1475.1333333333332</v>
      </c>
      <c r="K184" s="254">
        <v>1446</v>
      </c>
      <c r="L184" s="254">
        <v>1410</v>
      </c>
      <c r="M184" s="254">
        <v>10.43999</v>
      </c>
    </row>
    <row r="185" spans="1:13">
      <c r="A185" s="273">
        <v>176</v>
      </c>
      <c r="B185" s="254" t="s">
        <v>171</v>
      </c>
      <c r="C185" s="254">
        <v>2140.6999999999998</v>
      </c>
      <c r="D185" s="256">
        <v>2127.8666666666668</v>
      </c>
      <c r="E185" s="256">
        <v>2098.9333333333334</v>
      </c>
      <c r="F185" s="256">
        <v>2057.1666666666665</v>
      </c>
      <c r="G185" s="256">
        <v>2028.2333333333331</v>
      </c>
      <c r="H185" s="256">
        <v>2169.6333333333337</v>
      </c>
      <c r="I185" s="256">
        <v>2198.5666666666671</v>
      </c>
      <c r="J185" s="256">
        <v>2240.3333333333339</v>
      </c>
      <c r="K185" s="254">
        <v>2156.8000000000002</v>
      </c>
      <c r="L185" s="254">
        <v>2086.1</v>
      </c>
      <c r="M185" s="254">
        <v>10.03552</v>
      </c>
    </row>
    <row r="186" spans="1:13">
      <c r="A186" s="273">
        <v>177</v>
      </c>
      <c r="B186" s="254" t="s">
        <v>169</v>
      </c>
      <c r="C186" s="254">
        <v>439.65</v>
      </c>
      <c r="D186" s="256">
        <v>438.36666666666662</v>
      </c>
      <c r="E186" s="256">
        <v>434.78333333333325</v>
      </c>
      <c r="F186" s="256">
        <v>429.91666666666663</v>
      </c>
      <c r="G186" s="256">
        <v>426.33333333333326</v>
      </c>
      <c r="H186" s="256">
        <v>443.23333333333323</v>
      </c>
      <c r="I186" s="256">
        <v>446.81666666666661</v>
      </c>
      <c r="J186" s="256">
        <v>451.68333333333322</v>
      </c>
      <c r="K186" s="254">
        <v>441.95</v>
      </c>
      <c r="L186" s="254">
        <v>433.5</v>
      </c>
      <c r="M186" s="254">
        <v>389.09199000000001</v>
      </c>
    </row>
    <row r="187" spans="1:13">
      <c r="A187" s="273">
        <v>178</v>
      </c>
      <c r="B187" s="254" t="s">
        <v>168</v>
      </c>
      <c r="C187" s="254">
        <v>122.35</v>
      </c>
      <c r="D187" s="256">
        <v>123.01666666666667</v>
      </c>
      <c r="E187" s="256">
        <v>121.38333333333333</v>
      </c>
      <c r="F187" s="256">
        <v>120.41666666666666</v>
      </c>
      <c r="G187" s="256">
        <v>118.78333333333332</v>
      </c>
      <c r="H187" s="256">
        <v>123.98333333333333</v>
      </c>
      <c r="I187" s="256">
        <v>125.61666666666669</v>
      </c>
      <c r="J187" s="256">
        <v>126.58333333333334</v>
      </c>
      <c r="K187" s="254">
        <v>124.65</v>
      </c>
      <c r="L187" s="254">
        <v>122.05</v>
      </c>
      <c r="M187" s="254">
        <v>354.99419</v>
      </c>
    </row>
    <row r="188" spans="1:13">
      <c r="A188" s="273">
        <v>179</v>
      </c>
      <c r="B188" s="254" t="s">
        <v>175</v>
      </c>
      <c r="C188" s="254">
        <v>675.5</v>
      </c>
      <c r="D188" s="256">
        <v>676.61666666666667</v>
      </c>
      <c r="E188" s="256">
        <v>672.38333333333333</v>
      </c>
      <c r="F188" s="256">
        <v>669.26666666666665</v>
      </c>
      <c r="G188" s="256">
        <v>665.0333333333333</v>
      </c>
      <c r="H188" s="256">
        <v>679.73333333333335</v>
      </c>
      <c r="I188" s="256">
        <v>683.9666666666667</v>
      </c>
      <c r="J188" s="256">
        <v>687.08333333333337</v>
      </c>
      <c r="K188" s="254">
        <v>680.85</v>
      </c>
      <c r="L188" s="254">
        <v>673.5</v>
      </c>
      <c r="M188" s="254">
        <v>36.045740000000002</v>
      </c>
    </row>
    <row r="189" spans="1:13">
      <c r="A189" s="273">
        <v>180</v>
      </c>
      <c r="B189" s="254" t="s">
        <v>176</v>
      </c>
      <c r="C189" s="254">
        <v>526</v>
      </c>
      <c r="D189" s="256">
        <v>529.66666666666663</v>
      </c>
      <c r="E189" s="256">
        <v>520.83333333333326</v>
      </c>
      <c r="F189" s="256">
        <v>515.66666666666663</v>
      </c>
      <c r="G189" s="256">
        <v>506.83333333333326</v>
      </c>
      <c r="H189" s="256">
        <v>534.83333333333326</v>
      </c>
      <c r="I189" s="256">
        <v>543.66666666666652</v>
      </c>
      <c r="J189" s="256">
        <v>548.83333333333326</v>
      </c>
      <c r="K189" s="254">
        <v>538.5</v>
      </c>
      <c r="L189" s="254">
        <v>524.5</v>
      </c>
      <c r="M189" s="254">
        <v>22.141200000000001</v>
      </c>
    </row>
    <row r="190" spans="1:13">
      <c r="A190" s="273">
        <v>181</v>
      </c>
      <c r="B190" s="254" t="s">
        <v>275</v>
      </c>
      <c r="C190" s="254">
        <v>589.25</v>
      </c>
      <c r="D190" s="256">
        <v>590.54999999999995</v>
      </c>
      <c r="E190" s="256">
        <v>584.74999999999989</v>
      </c>
      <c r="F190" s="256">
        <v>580.24999999999989</v>
      </c>
      <c r="G190" s="256">
        <v>574.44999999999982</v>
      </c>
      <c r="H190" s="256">
        <v>595.04999999999995</v>
      </c>
      <c r="I190" s="256">
        <v>600.85000000000014</v>
      </c>
      <c r="J190" s="256">
        <v>605.35</v>
      </c>
      <c r="K190" s="254">
        <v>596.35</v>
      </c>
      <c r="L190" s="254">
        <v>586.04999999999995</v>
      </c>
      <c r="M190" s="254">
        <v>2.0773600000000001</v>
      </c>
    </row>
    <row r="191" spans="1:13">
      <c r="A191" s="273">
        <v>182</v>
      </c>
      <c r="B191" s="254" t="s">
        <v>188</v>
      </c>
      <c r="C191" s="254">
        <v>624.9</v>
      </c>
      <c r="D191" s="256">
        <v>622.66666666666663</v>
      </c>
      <c r="E191" s="256">
        <v>617.33333333333326</v>
      </c>
      <c r="F191" s="256">
        <v>609.76666666666665</v>
      </c>
      <c r="G191" s="256">
        <v>604.43333333333328</v>
      </c>
      <c r="H191" s="256">
        <v>630.23333333333323</v>
      </c>
      <c r="I191" s="256">
        <v>635.56666666666649</v>
      </c>
      <c r="J191" s="256">
        <v>643.13333333333321</v>
      </c>
      <c r="K191" s="254">
        <v>628</v>
      </c>
      <c r="L191" s="254">
        <v>615.1</v>
      </c>
      <c r="M191" s="254">
        <v>22.526579999999999</v>
      </c>
    </row>
    <row r="192" spans="1:13">
      <c r="A192" s="273">
        <v>183</v>
      </c>
      <c r="B192" s="254" t="s">
        <v>177</v>
      </c>
      <c r="C192" s="254">
        <v>727.75</v>
      </c>
      <c r="D192" s="256">
        <v>724.11666666666667</v>
      </c>
      <c r="E192" s="256">
        <v>716.73333333333335</v>
      </c>
      <c r="F192" s="256">
        <v>705.7166666666667</v>
      </c>
      <c r="G192" s="256">
        <v>698.33333333333337</v>
      </c>
      <c r="H192" s="256">
        <v>735.13333333333333</v>
      </c>
      <c r="I192" s="256">
        <v>742.51666666666677</v>
      </c>
      <c r="J192" s="256">
        <v>753.5333333333333</v>
      </c>
      <c r="K192" s="254">
        <v>731.5</v>
      </c>
      <c r="L192" s="254">
        <v>713.1</v>
      </c>
      <c r="M192" s="254">
        <v>56.45617</v>
      </c>
    </row>
    <row r="193" spans="1:13">
      <c r="A193" s="273">
        <v>184</v>
      </c>
      <c r="B193" s="254" t="s">
        <v>183</v>
      </c>
      <c r="C193" s="254">
        <v>3141.25</v>
      </c>
      <c r="D193" s="256">
        <v>3139.4833333333336</v>
      </c>
      <c r="E193" s="256">
        <v>3124.416666666667</v>
      </c>
      <c r="F193" s="256">
        <v>3107.5833333333335</v>
      </c>
      <c r="G193" s="256">
        <v>3092.5166666666669</v>
      </c>
      <c r="H193" s="256">
        <v>3156.3166666666671</v>
      </c>
      <c r="I193" s="256">
        <v>3171.3833333333337</v>
      </c>
      <c r="J193" s="256">
        <v>3188.2166666666672</v>
      </c>
      <c r="K193" s="254">
        <v>3154.55</v>
      </c>
      <c r="L193" s="254">
        <v>3122.65</v>
      </c>
      <c r="M193" s="254">
        <v>12.81706</v>
      </c>
    </row>
    <row r="194" spans="1:13">
      <c r="A194" s="273">
        <v>185</v>
      </c>
      <c r="B194" s="254" t="s">
        <v>804</v>
      </c>
      <c r="C194" s="254">
        <v>680</v>
      </c>
      <c r="D194" s="256">
        <v>678.75</v>
      </c>
      <c r="E194" s="256">
        <v>674.5</v>
      </c>
      <c r="F194" s="256">
        <v>669</v>
      </c>
      <c r="G194" s="256">
        <v>664.75</v>
      </c>
      <c r="H194" s="256">
        <v>684.25</v>
      </c>
      <c r="I194" s="256">
        <v>688.5</v>
      </c>
      <c r="J194" s="256">
        <v>694</v>
      </c>
      <c r="K194" s="254">
        <v>683</v>
      </c>
      <c r="L194" s="254">
        <v>673.25</v>
      </c>
      <c r="M194" s="254">
        <v>24.858550000000001</v>
      </c>
    </row>
    <row r="195" spans="1:13">
      <c r="A195" s="273">
        <v>186</v>
      </c>
      <c r="B195" s="254" t="s">
        <v>179</v>
      </c>
      <c r="C195" s="254">
        <v>325.64999999999998</v>
      </c>
      <c r="D195" s="256">
        <v>325.66666666666663</v>
      </c>
      <c r="E195" s="256">
        <v>323.63333333333327</v>
      </c>
      <c r="F195" s="256">
        <v>321.61666666666662</v>
      </c>
      <c r="G195" s="256">
        <v>319.58333333333326</v>
      </c>
      <c r="H195" s="256">
        <v>327.68333333333328</v>
      </c>
      <c r="I195" s="256">
        <v>329.71666666666658</v>
      </c>
      <c r="J195" s="256">
        <v>331.73333333333329</v>
      </c>
      <c r="K195" s="254">
        <v>327.7</v>
      </c>
      <c r="L195" s="254">
        <v>323.64999999999998</v>
      </c>
      <c r="M195" s="254">
        <v>214.08371</v>
      </c>
    </row>
    <row r="196" spans="1:13">
      <c r="A196" s="273">
        <v>187</v>
      </c>
      <c r="B196" s="245" t="s">
        <v>181</v>
      </c>
      <c r="C196" s="245">
        <v>108.65</v>
      </c>
      <c r="D196" s="280">
        <v>109.01666666666667</v>
      </c>
      <c r="E196" s="280">
        <v>107.53333333333333</v>
      </c>
      <c r="F196" s="280">
        <v>106.41666666666667</v>
      </c>
      <c r="G196" s="280">
        <v>104.93333333333334</v>
      </c>
      <c r="H196" s="280">
        <v>110.13333333333333</v>
      </c>
      <c r="I196" s="280">
        <v>111.61666666666665</v>
      </c>
      <c r="J196" s="280">
        <v>112.73333333333332</v>
      </c>
      <c r="K196" s="245">
        <v>110.5</v>
      </c>
      <c r="L196" s="245">
        <v>107.9</v>
      </c>
      <c r="M196" s="245">
        <v>383.60946000000001</v>
      </c>
    </row>
    <row r="197" spans="1:13">
      <c r="A197" s="273">
        <v>188</v>
      </c>
      <c r="B197" s="245" t="s">
        <v>182</v>
      </c>
      <c r="C197" s="245">
        <v>1122</v>
      </c>
      <c r="D197" s="280">
        <v>1124.9166666666667</v>
      </c>
      <c r="E197" s="280">
        <v>1110.0833333333335</v>
      </c>
      <c r="F197" s="280">
        <v>1098.1666666666667</v>
      </c>
      <c r="G197" s="280">
        <v>1083.3333333333335</v>
      </c>
      <c r="H197" s="280">
        <v>1136.8333333333335</v>
      </c>
      <c r="I197" s="280">
        <v>1151.666666666667</v>
      </c>
      <c r="J197" s="280">
        <v>1163.5833333333335</v>
      </c>
      <c r="K197" s="245">
        <v>1139.75</v>
      </c>
      <c r="L197" s="245">
        <v>1113</v>
      </c>
      <c r="M197" s="245">
        <v>121.09477</v>
      </c>
    </row>
    <row r="198" spans="1:13">
      <c r="A198" s="273">
        <v>189</v>
      </c>
      <c r="B198" s="245" t="s">
        <v>184</v>
      </c>
      <c r="C198" s="245">
        <v>1014.35</v>
      </c>
      <c r="D198" s="280">
        <v>1014.0333333333333</v>
      </c>
      <c r="E198" s="280">
        <v>1007.3166666666666</v>
      </c>
      <c r="F198" s="280">
        <v>1000.2833333333333</v>
      </c>
      <c r="G198" s="280">
        <v>993.56666666666661</v>
      </c>
      <c r="H198" s="280">
        <v>1021.0666666666666</v>
      </c>
      <c r="I198" s="280">
        <v>1027.7833333333333</v>
      </c>
      <c r="J198" s="280">
        <v>1034.8166666666666</v>
      </c>
      <c r="K198" s="245">
        <v>1020.75</v>
      </c>
      <c r="L198" s="245">
        <v>1007</v>
      </c>
      <c r="M198" s="245">
        <v>20.246759999999998</v>
      </c>
    </row>
    <row r="199" spans="1:13">
      <c r="A199" s="273">
        <v>190</v>
      </c>
      <c r="B199" s="245" t="s">
        <v>164</v>
      </c>
      <c r="C199" s="245">
        <v>985.85</v>
      </c>
      <c r="D199" s="280">
        <v>980.75</v>
      </c>
      <c r="E199" s="280">
        <v>973.3</v>
      </c>
      <c r="F199" s="280">
        <v>960.75</v>
      </c>
      <c r="G199" s="280">
        <v>953.3</v>
      </c>
      <c r="H199" s="280">
        <v>993.3</v>
      </c>
      <c r="I199" s="280">
        <v>1000.75</v>
      </c>
      <c r="J199" s="280">
        <v>1013.3</v>
      </c>
      <c r="K199" s="245">
        <v>988.2</v>
      </c>
      <c r="L199" s="245">
        <v>968.2</v>
      </c>
      <c r="M199" s="245">
        <v>4.5357099999999999</v>
      </c>
    </row>
    <row r="200" spans="1:13">
      <c r="A200" s="273">
        <v>191</v>
      </c>
      <c r="B200" s="245" t="s">
        <v>185</v>
      </c>
      <c r="C200" s="245">
        <v>1691.2</v>
      </c>
      <c r="D200" s="280">
        <v>1660.6833333333334</v>
      </c>
      <c r="E200" s="280">
        <v>1619.0666666666668</v>
      </c>
      <c r="F200" s="280">
        <v>1546.9333333333334</v>
      </c>
      <c r="G200" s="280">
        <v>1505.3166666666668</v>
      </c>
      <c r="H200" s="280">
        <v>1732.8166666666668</v>
      </c>
      <c r="I200" s="280">
        <v>1774.4333333333336</v>
      </c>
      <c r="J200" s="280">
        <v>1846.5666666666668</v>
      </c>
      <c r="K200" s="245">
        <v>1702.3</v>
      </c>
      <c r="L200" s="245">
        <v>1588.55</v>
      </c>
      <c r="M200" s="245">
        <v>72.219099999999997</v>
      </c>
    </row>
    <row r="201" spans="1:13">
      <c r="A201" s="273">
        <v>192</v>
      </c>
      <c r="B201" s="245" t="s">
        <v>186</v>
      </c>
      <c r="C201" s="245">
        <v>2775.2</v>
      </c>
      <c r="D201" s="280">
        <v>2784.75</v>
      </c>
      <c r="E201" s="280">
        <v>2748.1</v>
      </c>
      <c r="F201" s="280">
        <v>2721</v>
      </c>
      <c r="G201" s="280">
        <v>2684.35</v>
      </c>
      <c r="H201" s="280">
        <v>2811.85</v>
      </c>
      <c r="I201" s="280">
        <v>2848.4999999999995</v>
      </c>
      <c r="J201" s="280">
        <v>2875.6</v>
      </c>
      <c r="K201" s="245">
        <v>2821.4</v>
      </c>
      <c r="L201" s="245">
        <v>2757.65</v>
      </c>
      <c r="M201" s="245">
        <v>1.42496</v>
      </c>
    </row>
    <row r="202" spans="1:13">
      <c r="A202" s="273">
        <v>193</v>
      </c>
      <c r="B202" s="245" t="s">
        <v>187</v>
      </c>
      <c r="C202" s="245">
        <v>439.35</v>
      </c>
      <c r="D202" s="280">
        <v>438.91666666666669</v>
      </c>
      <c r="E202" s="280">
        <v>435.93333333333339</v>
      </c>
      <c r="F202" s="280">
        <v>432.51666666666671</v>
      </c>
      <c r="G202" s="280">
        <v>429.53333333333342</v>
      </c>
      <c r="H202" s="280">
        <v>442.33333333333337</v>
      </c>
      <c r="I202" s="280">
        <v>445.31666666666661</v>
      </c>
      <c r="J202" s="280">
        <v>448.73333333333335</v>
      </c>
      <c r="K202" s="245">
        <v>441.9</v>
      </c>
      <c r="L202" s="245">
        <v>435.5</v>
      </c>
      <c r="M202" s="245">
        <v>6.9538900000000003</v>
      </c>
    </row>
    <row r="203" spans="1:13">
      <c r="A203" s="273">
        <v>194</v>
      </c>
      <c r="B203" s="245" t="s">
        <v>510</v>
      </c>
      <c r="C203" s="245">
        <v>854.75</v>
      </c>
      <c r="D203" s="280">
        <v>855.28333333333342</v>
      </c>
      <c r="E203" s="280">
        <v>846.66666666666686</v>
      </c>
      <c r="F203" s="280">
        <v>838.58333333333348</v>
      </c>
      <c r="G203" s="280">
        <v>829.96666666666692</v>
      </c>
      <c r="H203" s="280">
        <v>863.36666666666679</v>
      </c>
      <c r="I203" s="280">
        <v>871.98333333333335</v>
      </c>
      <c r="J203" s="280">
        <v>880.06666666666672</v>
      </c>
      <c r="K203" s="245">
        <v>863.9</v>
      </c>
      <c r="L203" s="245">
        <v>847.2</v>
      </c>
      <c r="M203" s="245">
        <v>4.0499700000000001</v>
      </c>
    </row>
    <row r="204" spans="1:13">
      <c r="A204" s="273">
        <v>195</v>
      </c>
      <c r="B204" s="245" t="s">
        <v>193</v>
      </c>
      <c r="C204" s="245">
        <v>840.25</v>
      </c>
      <c r="D204" s="280">
        <v>837.75</v>
      </c>
      <c r="E204" s="280">
        <v>830.5</v>
      </c>
      <c r="F204" s="280">
        <v>820.75</v>
      </c>
      <c r="G204" s="280">
        <v>813.5</v>
      </c>
      <c r="H204" s="280">
        <v>847.5</v>
      </c>
      <c r="I204" s="280">
        <v>854.75</v>
      </c>
      <c r="J204" s="280">
        <v>864.5</v>
      </c>
      <c r="K204" s="245">
        <v>845</v>
      </c>
      <c r="L204" s="245">
        <v>828</v>
      </c>
      <c r="M204" s="245">
        <v>68.637370000000004</v>
      </c>
    </row>
    <row r="205" spans="1:13">
      <c r="A205" s="273">
        <v>196</v>
      </c>
      <c r="B205" s="245" t="s">
        <v>191</v>
      </c>
      <c r="C205" s="245">
        <v>6641.7</v>
      </c>
      <c r="D205" s="280">
        <v>6623.9000000000005</v>
      </c>
      <c r="E205" s="280">
        <v>6592.8000000000011</v>
      </c>
      <c r="F205" s="280">
        <v>6543.9000000000005</v>
      </c>
      <c r="G205" s="280">
        <v>6512.8000000000011</v>
      </c>
      <c r="H205" s="280">
        <v>6672.8000000000011</v>
      </c>
      <c r="I205" s="280">
        <v>6703.9000000000015</v>
      </c>
      <c r="J205" s="280">
        <v>6752.8000000000011</v>
      </c>
      <c r="K205" s="245">
        <v>6655</v>
      </c>
      <c r="L205" s="245">
        <v>6575</v>
      </c>
      <c r="M205" s="245">
        <v>3.4947900000000001</v>
      </c>
    </row>
    <row r="206" spans="1:13">
      <c r="A206" s="273">
        <v>197</v>
      </c>
      <c r="B206" s="245" t="s">
        <v>192</v>
      </c>
      <c r="C206" s="245">
        <v>35.4</v>
      </c>
      <c r="D206" s="280">
        <v>35.516666666666659</v>
      </c>
      <c r="E206" s="280">
        <v>35.23333333333332</v>
      </c>
      <c r="F206" s="280">
        <v>35.066666666666663</v>
      </c>
      <c r="G206" s="280">
        <v>34.783333333333324</v>
      </c>
      <c r="H206" s="280">
        <v>35.683333333333316</v>
      </c>
      <c r="I206" s="280">
        <v>35.966666666666661</v>
      </c>
      <c r="J206" s="280">
        <v>36.133333333333312</v>
      </c>
      <c r="K206" s="245">
        <v>35.799999999999997</v>
      </c>
      <c r="L206" s="245">
        <v>35.35</v>
      </c>
      <c r="M206" s="245">
        <v>202.58579</v>
      </c>
    </row>
    <row r="207" spans="1:13">
      <c r="A207" s="273">
        <v>198</v>
      </c>
      <c r="B207" s="245" t="s">
        <v>189</v>
      </c>
      <c r="C207" s="245">
        <v>1267.25</v>
      </c>
      <c r="D207" s="280">
        <v>1260.6333333333334</v>
      </c>
      <c r="E207" s="280">
        <v>1249.3666666666668</v>
      </c>
      <c r="F207" s="280">
        <v>1231.4833333333333</v>
      </c>
      <c r="G207" s="280">
        <v>1220.2166666666667</v>
      </c>
      <c r="H207" s="280">
        <v>1278.5166666666669</v>
      </c>
      <c r="I207" s="280">
        <v>1289.7833333333338</v>
      </c>
      <c r="J207" s="280">
        <v>1307.666666666667</v>
      </c>
      <c r="K207" s="245">
        <v>1271.9000000000001</v>
      </c>
      <c r="L207" s="245">
        <v>1242.75</v>
      </c>
      <c r="M207" s="245">
        <v>2.5768200000000001</v>
      </c>
    </row>
    <row r="208" spans="1:13">
      <c r="A208" s="273">
        <v>199</v>
      </c>
      <c r="B208" s="245" t="s">
        <v>141</v>
      </c>
      <c r="C208" s="245">
        <v>614.20000000000005</v>
      </c>
      <c r="D208" s="280">
        <v>613.91666666666663</v>
      </c>
      <c r="E208" s="280">
        <v>610.0333333333333</v>
      </c>
      <c r="F208" s="280">
        <v>605.86666666666667</v>
      </c>
      <c r="G208" s="280">
        <v>601.98333333333335</v>
      </c>
      <c r="H208" s="280">
        <v>618.08333333333326</v>
      </c>
      <c r="I208" s="280">
        <v>621.9666666666667</v>
      </c>
      <c r="J208" s="280">
        <v>626.13333333333321</v>
      </c>
      <c r="K208" s="245">
        <v>617.79999999999995</v>
      </c>
      <c r="L208" s="245">
        <v>609.75</v>
      </c>
      <c r="M208" s="245">
        <v>13.541399999999999</v>
      </c>
    </row>
    <row r="209" spans="1:13">
      <c r="A209" s="273">
        <v>200</v>
      </c>
      <c r="B209" s="245" t="s">
        <v>277</v>
      </c>
      <c r="C209" s="245">
        <v>259.7</v>
      </c>
      <c r="D209" s="280">
        <v>262.08333333333331</v>
      </c>
      <c r="E209" s="280">
        <v>255.96666666666664</v>
      </c>
      <c r="F209" s="280">
        <v>252.23333333333335</v>
      </c>
      <c r="G209" s="280">
        <v>246.11666666666667</v>
      </c>
      <c r="H209" s="280">
        <v>265.81666666666661</v>
      </c>
      <c r="I209" s="280">
        <v>271.93333333333328</v>
      </c>
      <c r="J209" s="280">
        <v>275.66666666666657</v>
      </c>
      <c r="K209" s="245">
        <v>268.2</v>
      </c>
      <c r="L209" s="245">
        <v>258.35000000000002</v>
      </c>
      <c r="M209" s="245">
        <v>19.340820000000001</v>
      </c>
    </row>
    <row r="210" spans="1:13">
      <c r="A210" s="273">
        <v>201</v>
      </c>
      <c r="B210" s="245" t="s">
        <v>522</v>
      </c>
      <c r="C210" s="245">
        <v>1027.95</v>
      </c>
      <c r="D210" s="280">
        <v>1025.6166666666666</v>
      </c>
      <c r="E210" s="280">
        <v>1021.2333333333331</v>
      </c>
      <c r="F210" s="280">
        <v>1014.5166666666665</v>
      </c>
      <c r="G210" s="280">
        <v>1010.1333333333331</v>
      </c>
      <c r="H210" s="280">
        <v>1032.333333333333</v>
      </c>
      <c r="I210" s="280">
        <v>1036.7166666666667</v>
      </c>
      <c r="J210" s="280">
        <v>1043.4333333333332</v>
      </c>
      <c r="K210" s="245">
        <v>1030</v>
      </c>
      <c r="L210" s="245">
        <v>1018.9</v>
      </c>
      <c r="M210" s="245">
        <v>1.00206</v>
      </c>
    </row>
    <row r="211" spans="1:13">
      <c r="A211" s="273">
        <v>202</v>
      </c>
      <c r="B211" s="245" t="s">
        <v>118</v>
      </c>
      <c r="C211" s="245">
        <v>9.35</v>
      </c>
      <c r="D211" s="280">
        <v>9.1999999999999993</v>
      </c>
      <c r="E211" s="280">
        <v>8.9499999999999993</v>
      </c>
      <c r="F211" s="280">
        <v>8.5500000000000007</v>
      </c>
      <c r="G211" s="280">
        <v>8.3000000000000007</v>
      </c>
      <c r="H211" s="280">
        <v>9.5999999999999979</v>
      </c>
      <c r="I211" s="280">
        <v>9.8499999999999979</v>
      </c>
      <c r="J211" s="280">
        <v>10.249999999999996</v>
      </c>
      <c r="K211" s="245">
        <v>9.4499999999999993</v>
      </c>
      <c r="L211" s="245">
        <v>8.8000000000000007</v>
      </c>
      <c r="M211" s="245">
        <v>4335.6890299999995</v>
      </c>
    </row>
    <row r="212" spans="1:13">
      <c r="A212" s="273">
        <v>203</v>
      </c>
      <c r="B212" s="245" t="s">
        <v>195</v>
      </c>
      <c r="C212" s="245">
        <v>1111.55</v>
      </c>
      <c r="D212" s="280">
        <v>1089.05</v>
      </c>
      <c r="E212" s="280">
        <v>1059.4499999999998</v>
      </c>
      <c r="F212" s="280">
        <v>1007.3499999999999</v>
      </c>
      <c r="G212" s="280">
        <v>977.74999999999977</v>
      </c>
      <c r="H212" s="280">
        <v>1141.1499999999999</v>
      </c>
      <c r="I212" s="280">
        <v>1170.7499999999998</v>
      </c>
      <c r="J212" s="280">
        <v>1222.8499999999999</v>
      </c>
      <c r="K212" s="245">
        <v>1118.6500000000001</v>
      </c>
      <c r="L212" s="245">
        <v>1036.95</v>
      </c>
      <c r="M212" s="245">
        <v>71.374809999999997</v>
      </c>
    </row>
    <row r="213" spans="1:13">
      <c r="A213" s="273">
        <v>204</v>
      </c>
      <c r="B213" s="245" t="s">
        <v>528</v>
      </c>
      <c r="C213" s="245">
        <v>2197.4499999999998</v>
      </c>
      <c r="D213" s="280">
        <v>2202.4500000000003</v>
      </c>
      <c r="E213" s="280">
        <v>2180.0000000000005</v>
      </c>
      <c r="F213" s="280">
        <v>2162.5500000000002</v>
      </c>
      <c r="G213" s="280">
        <v>2140.1000000000004</v>
      </c>
      <c r="H213" s="280">
        <v>2219.9000000000005</v>
      </c>
      <c r="I213" s="280">
        <v>2242.3500000000004</v>
      </c>
      <c r="J213" s="280">
        <v>2259.8000000000006</v>
      </c>
      <c r="K213" s="245">
        <v>2224.9</v>
      </c>
      <c r="L213" s="245">
        <v>2185</v>
      </c>
      <c r="M213" s="245">
        <v>1.4225000000000001</v>
      </c>
    </row>
    <row r="214" spans="1:13">
      <c r="A214" s="273">
        <v>205</v>
      </c>
      <c r="B214" s="245" t="s">
        <v>196</v>
      </c>
      <c r="C214" s="280">
        <v>539.04999999999995</v>
      </c>
      <c r="D214" s="280">
        <v>542.41666666666663</v>
      </c>
      <c r="E214" s="280">
        <v>534.93333333333328</v>
      </c>
      <c r="F214" s="280">
        <v>530.81666666666661</v>
      </c>
      <c r="G214" s="280">
        <v>523.33333333333326</v>
      </c>
      <c r="H214" s="280">
        <v>546.5333333333333</v>
      </c>
      <c r="I214" s="280">
        <v>554.01666666666665</v>
      </c>
      <c r="J214" s="280">
        <v>558.13333333333333</v>
      </c>
      <c r="K214" s="280">
        <v>549.9</v>
      </c>
      <c r="L214" s="280">
        <v>538.29999999999995</v>
      </c>
      <c r="M214" s="280">
        <v>56.379910000000002</v>
      </c>
    </row>
    <row r="215" spans="1:13">
      <c r="A215" s="273">
        <v>206</v>
      </c>
      <c r="B215" s="245" t="s">
        <v>197</v>
      </c>
      <c r="C215" s="280">
        <v>13.5</v>
      </c>
      <c r="D215" s="280">
        <v>13.5</v>
      </c>
      <c r="E215" s="280">
        <v>13.4</v>
      </c>
      <c r="F215" s="280">
        <v>13.3</v>
      </c>
      <c r="G215" s="280">
        <v>13.200000000000001</v>
      </c>
      <c r="H215" s="280">
        <v>13.6</v>
      </c>
      <c r="I215" s="280">
        <v>13.700000000000001</v>
      </c>
      <c r="J215" s="280">
        <v>13.799999999999999</v>
      </c>
      <c r="K215" s="280">
        <v>13.6</v>
      </c>
      <c r="L215" s="280">
        <v>13.4</v>
      </c>
      <c r="M215" s="280">
        <v>874.13665000000003</v>
      </c>
    </row>
    <row r="216" spans="1:13">
      <c r="A216" s="273">
        <v>207</v>
      </c>
      <c r="B216" s="245" t="s">
        <v>198</v>
      </c>
      <c r="C216" s="280">
        <v>219.6</v>
      </c>
      <c r="D216" s="280">
        <v>217.6</v>
      </c>
      <c r="E216" s="280">
        <v>214.2</v>
      </c>
      <c r="F216" s="280">
        <v>208.79999999999998</v>
      </c>
      <c r="G216" s="280">
        <v>205.39999999999998</v>
      </c>
      <c r="H216" s="280">
        <v>223</v>
      </c>
      <c r="I216" s="280">
        <v>226.40000000000003</v>
      </c>
      <c r="J216" s="280">
        <v>231.8</v>
      </c>
      <c r="K216" s="280">
        <v>221</v>
      </c>
      <c r="L216" s="280">
        <v>212.2</v>
      </c>
      <c r="M216" s="280">
        <v>270.32934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07"/>
      <c r="B1" s="507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44351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04" t="s">
        <v>16</v>
      </c>
      <c r="B9" s="505" t="s">
        <v>18</v>
      </c>
      <c r="C9" s="503" t="s">
        <v>19</v>
      </c>
      <c r="D9" s="503" t="s">
        <v>20</v>
      </c>
      <c r="E9" s="503" t="s">
        <v>21</v>
      </c>
      <c r="F9" s="503"/>
      <c r="G9" s="503"/>
      <c r="H9" s="503" t="s">
        <v>22</v>
      </c>
      <c r="I9" s="503"/>
      <c r="J9" s="503"/>
      <c r="K9" s="251"/>
      <c r="L9" s="258"/>
      <c r="M9" s="259"/>
    </row>
    <row r="10" spans="1:15" ht="42.75" customHeight="1">
      <c r="A10" s="499"/>
      <c r="B10" s="501"/>
      <c r="C10" s="506" t="s">
        <v>23</v>
      </c>
      <c r="D10" s="506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5" t="s">
        <v>284</v>
      </c>
      <c r="C11" s="442">
        <v>26261.8</v>
      </c>
      <c r="D11" s="443">
        <v>26153.933333333334</v>
      </c>
      <c r="E11" s="443">
        <v>26007.866666666669</v>
      </c>
      <c r="F11" s="443">
        <v>25753.933333333334</v>
      </c>
      <c r="G11" s="443">
        <v>25607.866666666669</v>
      </c>
      <c r="H11" s="443">
        <v>26407.866666666669</v>
      </c>
      <c r="I11" s="443">
        <v>26553.933333333334</v>
      </c>
      <c r="J11" s="443">
        <v>26807.866666666669</v>
      </c>
      <c r="K11" s="442">
        <v>26300</v>
      </c>
      <c r="L11" s="442">
        <v>25900</v>
      </c>
      <c r="M11" s="442">
        <v>2.7130000000000001E-2</v>
      </c>
    </row>
    <row r="12" spans="1:15" ht="12" customHeight="1">
      <c r="A12" s="245">
        <v>2</v>
      </c>
      <c r="B12" s="445" t="s">
        <v>785</v>
      </c>
      <c r="C12" s="442">
        <v>1691.95</v>
      </c>
      <c r="D12" s="443">
        <v>1696.8</v>
      </c>
      <c r="E12" s="443">
        <v>1676.1499999999999</v>
      </c>
      <c r="F12" s="443">
        <v>1660.35</v>
      </c>
      <c r="G12" s="443">
        <v>1639.6999999999998</v>
      </c>
      <c r="H12" s="443">
        <v>1712.6</v>
      </c>
      <c r="I12" s="443">
        <v>1733.25</v>
      </c>
      <c r="J12" s="443">
        <v>1749.05</v>
      </c>
      <c r="K12" s="442">
        <v>1717.45</v>
      </c>
      <c r="L12" s="442">
        <v>1681</v>
      </c>
      <c r="M12" s="442">
        <v>1.46129</v>
      </c>
    </row>
    <row r="13" spans="1:15" ht="12" customHeight="1">
      <c r="A13" s="245">
        <v>3</v>
      </c>
      <c r="B13" s="445" t="s">
        <v>815</v>
      </c>
      <c r="C13" s="442">
        <v>1897.35</v>
      </c>
      <c r="D13" s="443">
        <v>1911.0833333333333</v>
      </c>
      <c r="E13" s="443">
        <v>1874.2166666666665</v>
      </c>
      <c r="F13" s="443">
        <v>1851.0833333333333</v>
      </c>
      <c r="G13" s="443">
        <v>1814.2166666666665</v>
      </c>
      <c r="H13" s="443">
        <v>1934.2166666666665</v>
      </c>
      <c r="I13" s="443">
        <v>1971.0833333333333</v>
      </c>
      <c r="J13" s="443">
        <v>1994.2166666666665</v>
      </c>
      <c r="K13" s="442">
        <v>1947.95</v>
      </c>
      <c r="L13" s="442">
        <v>1887.95</v>
      </c>
      <c r="M13" s="442">
        <v>0.15179999999999999</v>
      </c>
    </row>
    <row r="14" spans="1:15" ht="12" customHeight="1">
      <c r="A14" s="245">
        <v>4</v>
      </c>
      <c r="B14" s="445" t="s">
        <v>38</v>
      </c>
      <c r="C14" s="442">
        <v>2027.35</v>
      </c>
      <c r="D14" s="443">
        <v>2018.8333333333333</v>
      </c>
      <c r="E14" s="443">
        <v>2007.6666666666665</v>
      </c>
      <c r="F14" s="443">
        <v>1987.9833333333333</v>
      </c>
      <c r="G14" s="443">
        <v>1976.8166666666666</v>
      </c>
      <c r="H14" s="443">
        <v>2038.5166666666664</v>
      </c>
      <c r="I14" s="443">
        <v>2049.6833333333329</v>
      </c>
      <c r="J14" s="443">
        <v>2069.3666666666663</v>
      </c>
      <c r="K14" s="442">
        <v>2030</v>
      </c>
      <c r="L14" s="442">
        <v>1999.15</v>
      </c>
      <c r="M14" s="442">
        <v>5.7107200000000002</v>
      </c>
    </row>
    <row r="15" spans="1:15" ht="12" customHeight="1">
      <c r="A15" s="245">
        <v>5</v>
      </c>
      <c r="B15" s="445" t="s">
        <v>285</v>
      </c>
      <c r="C15" s="442">
        <v>1949.1</v>
      </c>
      <c r="D15" s="443">
        <v>1946.7333333333336</v>
      </c>
      <c r="E15" s="443">
        <v>1933.5166666666671</v>
      </c>
      <c r="F15" s="443">
        <v>1917.9333333333336</v>
      </c>
      <c r="G15" s="443">
        <v>1904.7166666666672</v>
      </c>
      <c r="H15" s="443">
        <v>1962.3166666666671</v>
      </c>
      <c r="I15" s="443">
        <v>1975.5333333333333</v>
      </c>
      <c r="J15" s="443">
        <v>1991.116666666667</v>
      </c>
      <c r="K15" s="442">
        <v>1959.95</v>
      </c>
      <c r="L15" s="442">
        <v>1931.15</v>
      </c>
      <c r="M15" s="442">
        <v>0.22917999999999999</v>
      </c>
    </row>
    <row r="16" spans="1:15" ht="12" customHeight="1">
      <c r="A16" s="245">
        <v>6</v>
      </c>
      <c r="B16" s="445" t="s">
        <v>286</v>
      </c>
      <c r="C16" s="442">
        <v>1334.35</v>
      </c>
      <c r="D16" s="443">
        <v>1324.7833333333333</v>
      </c>
      <c r="E16" s="443">
        <v>1294.5666666666666</v>
      </c>
      <c r="F16" s="443">
        <v>1254.7833333333333</v>
      </c>
      <c r="G16" s="443">
        <v>1224.5666666666666</v>
      </c>
      <c r="H16" s="443">
        <v>1364.5666666666666</v>
      </c>
      <c r="I16" s="443">
        <v>1394.7833333333333</v>
      </c>
      <c r="J16" s="443">
        <v>1434.5666666666666</v>
      </c>
      <c r="K16" s="442">
        <v>1355</v>
      </c>
      <c r="L16" s="442">
        <v>1285</v>
      </c>
      <c r="M16" s="442">
        <v>6.1368600000000004</v>
      </c>
    </row>
    <row r="17" spans="1:13" ht="12" customHeight="1">
      <c r="A17" s="245">
        <v>7</v>
      </c>
      <c r="B17" s="445" t="s">
        <v>222</v>
      </c>
      <c r="C17" s="442">
        <v>1006.7</v>
      </c>
      <c r="D17" s="443">
        <v>1009.8333333333334</v>
      </c>
      <c r="E17" s="443">
        <v>995.26666666666665</v>
      </c>
      <c r="F17" s="443">
        <v>983.83333333333326</v>
      </c>
      <c r="G17" s="443">
        <v>969.26666666666654</v>
      </c>
      <c r="H17" s="443">
        <v>1021.2666666666668</v>
      </c>
      <c r="I17" s="443">
        <v>1035.8333333333335</v>
      </c>
      <c r="J17" s="443">
        <v>1047.2666666666669</v>
      </c>
      <c r="K17" s="442">
        <v>1024.4000000000001</v>
      </c>
      <c r="L17" s="442">
        <v>998.4</v>
      </c>
      <c r="M17" s="442">
        <v>7.4813299999999998</v>
      </c>
    </row>
    <row r="18" spans="1:13" ht="12" customHeight="1">
      <c r="A18" s="245">
        <v>8</v>
      </c>
      <c r="B18" s="445" t="s">
        <v>734</v>
      </c>
      <c r="C18" s="442">
        <v>758.1</v>
      </c>
      <c r="D18" s="443">
        <v>761.13333333333333</v>
      </c>
      <c r="E18" s="443">
        <v>753.06666666666661</v>
      </c>
      <c r="F18" s="443">
        <v>748.0333333333333</v>
      </c>
      <c r="G18" s="443">
        <v>739.96666666666658</v>
      </c>
      <c r="H18" s="443">
        <v>766.16666666666663</v>
      </c>
      <c r="I18" s="443">
        <v>774.23333333333346</v>
      </c>
      <c r="J18" s="443">
        <v>779.26666666666665</v>
      </c>
      <c r="K18" s="442">
        <v>769.2</v>
      </c>
      <c r="L18" s="442">
        <v>756.1</v>
      </c>
      <c r="M18" s="442">
        <v>3.4113899999999999</v>
      </c>
    </row>
    <row r="19" spans="1:13" ht="12" customHeight="1">
      <c r="A19" s="245">
        <v>9</v>
      </c>
      <c r="B19" s="445" t="s">
        <v>735</v>
      </c>
      <c r="C19" s="442">
        <v>1673.9</v>
      </c>
      <c r="D19" s="443">
        <v>1674.3666666666668</v>
      </c>
      <c r="E19" s="443">
        <v>1664.6333333333337</v>
      </c>
      <c r="F19" s="443">
        <v>1655.3666666666668</v>
      </c>
      <c r="G19" s="443">
        <v>1645.6333333333337</v>
      </c>
      <c r="H19" s="443">
        <v>1683.6333333333337</v>
      </c>
      <c r="I19" s="443">
        <v>1693.3666666666668</v>
      </c>
      <c r="J19" s="443">
        <v>1702.6333333333337</v>
      </c>
      <c r="K19" s="442">
        <v>1684.1</v>
      </c>
      <c r="L19" s="442">
        <v>1665.1</v>
      </c>
      <c r="M19" s="442">
        <v>3.6535299999999999</v>
      </c>
    </row>
    <row r="20" spans="1:13" ht="12" customHeight="1">
      <c r="A20" s="245">
        <v>10</v>
      </c>
      <c r="B20" s="445" t="s">
        <v>287</v>
      </c>
      <c r="C20" s="442">
        <v>2304.3000000000002</v>
      </c>
      <c r="D20" s="443">
        <v>2309.3166666666671</v>
      </c>
      <c r="E20" s="443">
        <v>2289.6333333333341</v>
      </c>
      <c r="F20" s="443">
        <v>2274.9666666666672</v>
      </c>
      <c r="G20" s="443">
        <v>2255.2833333333342</v>
      </c>
      <c r="H20" s="443">
        <v>2323.983333333334</v>
      </c>
      <c r="I20" s="443">
        <v>2343.6666666666674</v>
      </c>
      <c r="J20" s="443">
        <v>2358.3333333333339</v>
      </c>
      <c r="K20" s="442">
        <v>2329</v>
      </c>
      <c r="L20" s="442">
        <v>2294.65</v>
      </c>
      <c r="M20" s="442">
        <v>0.48263</v>
      </c>
    </row>
    <row r="21" spans="1:13" ht="12" customHeight="1">
      <c r="A21" s="245">
        <v>11</v>
      </c>
      <c r="B21" s="445" t="s">
        <v>288</v>
      </c>
      <c r="C21" s="442">
        <v>15964.7</v>
      </c>
      <c r="D21" s="443">
        <v>16009.9</v>
      </c>
      <c r="E21" s="443">
        <v>15859.8</v>
      </c>
      <c r="F21" s="443">
        <v>15754.9</v>
      </c>
      <c r="G21" s="443">
        <v>15604.8</v>
      </c>
      <c r="H21" s="443">
        <v>16114.8</v>
      </c>
      <c r="I21" s="443">
        <v>16264.900000000001</v>
      </c>
      <c r="J21" s="443">
        <v>16369.8</v>
      </c>
      <c r="K21" s="442">
        <v>16160</v>
      </c>
      <c r="L21" s="442">
        <v>15905</v>
      </c>
      <c r="M21" s="442">
        <v>0.41594999999999999</v>
      </c>
    </row>
    <row r="22" spans="1:13" ht="12" customHeight="1">
      <c r="A22" s="245">
        <v>12</v>
      </c>
      <c r="B22" s="445" t="s">
        <v>40</v>
      </c>
      <c r="C22" s="442">
        <v>1583.1</v>
      </c>
      <c r="D22" s="443">
        <v>1586.6333333333332</v>
      </c>
      <c r="E22" s="443">
        <v>1549.4666666666665</v>
      </c>
      <c r="F22" s="443">
        <v>1515.8333333333333</v>
      </c>
      <c r="G22" s="443">
        <v>1478.6666666666665</v>
      </c>
      <c r="H22" s="443">
        <v>1620.2666666666664</v>
      </c>
      <c r="I22" s="443">
        <v>1657.4333333333334</v>
      </c>
      <c r="J22" s="443">
        <v>1691.0666666666664</v>
      </c>
      <c r="K22" s="442">
        <v>1623.8</v>
      </c>
      <c r="L22" s="442">
        <v>1553</v>
      </c>
      <c r="M22" s="442">
        <v>191.07244</v>
      </c>
    </row>
    <row r="23" spans="1:13">
      <c r="A23" s="245">
        <v>13</v>
      </c>
      <c r="B23" s="445" t="s">
        <v>289</v>
      </c>
      <c r="C23" s="442">
        <v>1286.9000000000001</v>
      </c>
      <c r="D23" s="443">
        <v>1297</v>
      </c>
      <c r="E23" s="443">
        <v>1271</v>
      </c>
      <c r="F23" s="443">
        <v>1255.0999999999999</v>
      </c>
      <c r="G23" s="443">
        <v>1229.0999999999999</v>
      </c>
      <c r="H23" s="443">
        <v>1312.9</v>
      </c>
      <c r="I23" s="443">
        <v>1338.9</v>
      </c>
      <c r="J23" s="443">
        <v>1354.8000000000002</v>
      </c>
      <c r="K23" s="442">
        <v>1323</v>
      </c>
      <c r="L23" s="442">
        <v>1281.0999999999999</v>
      </c>
      <c r="M23" s="442">
        <v>11.907360000000001</v>
      </c>
    </row>
    <row r="24" spans="1:13">
      <c r="A24" s="245">
        <v>14</v>
      </c>
      <c r="B24" s="445" t="s">
        <v>41</v>
      </c>
      <c r="C24" s="442">
        <v>825.3</v>
      </c>
      <c r="D24" s="443">
        <v>828.33333333333337</v>
      </c>
      <c r="E24" s="443">
        <v>807.66666666666674</v>
      </c>
      <c r="F24" s="443">
        <v>790.03333333333342</v>
      </c>
      <c r="G24" s="443">
        <v>769.36666666666679</v>
      </c>
      <c r="H24" s="443">
        <v>845.9666666666667</v>
      </c>
      <c r="I24" s="443">
        <v>866.63333333333344</v>
      </c>
      <c r="J24" s="443">
        <v>884.26666666666665</v>
      </c>
      <c r="K24" s="442">
        <v>849</v>
      </c>
      <c r="L24" s="442">
        <v>810.7</v>
      </c>
      <c r="M24" s="442">
        <v>241.05079000000001</v>
      </c>
    </row>
    <row r="25" spans="1:13">
      <c r="A25" s="245">
        <v>15</v>
      </c>
      <c r="B25" s="445" t="s">
        <v>828</v>
      </c>
      <c r="C25" s="442">
        <v>1620.4</v>
      </c>
      <c r="D25" s="443">
        <v>1610.1666666666667</v>
      </c>
      <c r="E25" s="443">
        <v>1541.3333333333335</v>
      </c>
      <c r="F25" s="443">
        <v>1462.2666666666667</v>
      </c>
      <c r="G25" s="443">
        <v>1393.4333333333334</v>
      </c>
      <c r="H25" s="443">
        <v>1689.2333333333336</v>
      </c>
      <c r="I25" s="443">
        <v>1758.0666666666671</v>
      </c>
      <c r="J25" s="443">
        <v>1837.1333333333337</v>
      </c>
      <c r="K25" s="442">
        <v>1679</v>
      </c>
      <c r="L25" s="442">
        <v>1531.1</v>
      </c>
      <c r="M25" s="442">
        <v>28.391919999999999</v>
      </c>
    </row>
    <row r="26" spans="1:13">
      <c r="A26" s="245">
        <v>16</v>
      </c>
      <c r="B26" s="445" t="s">
        <v>290</v>
      </c>
      <c r="C26" s="442">
        <v>1577.9</v>
      </c>
      <c r="D26" s="443">
        <v>1582.6333333333332</v>
      </c>
      <c r="E26" s="443">
        <v>1535.2666666666664</v>
      </c>
      <c r="F26" s="443">
        <v>1492.6333333333332</v>
      </c>
      <c r="G26" s="443">
        <v>1445.2666666666664</v>
      </c>
      <c r="H26" s="443">
        <v>1625.2666666666664</v>
      </c>
      <c r="I26" s="443">
        <v>1672.6333333333332</v>
      </c>
      <c r="J26" s="443">
        <v>1715.2666666666664</v>
      </c>
      <c r="K26" s="442">
        <v>1630</v>
      </c>
      <c r="L26" s="442">
        <v>1540</v>
      </c>
      <c r="M26" s="442">
        <v>15.193530000000001</v>
      </c>
    </row>
    <row r="27" spans="1:13">
      <c r="A27" s="245">
        <v>17</v>
      </c>
      <c r="B27" s="445" t="s">
        <v>223</v>
      </c>
      <c r="C27" s="442">
        <v>124.1</v>
      </c>
      <c r="D27" s="443">
        <v>124.46666666666665</v>
      </c>
      <c r="E27" s="443">
        <v>122.93333333333331</v>
      </c>
      <c r="F27" s="443">
        <v>121.76666666666665</v>
      </c>
      <c r="G27" s="443">
        <v>120.23333333333331</v>
      </c>
      <c r="H27" s="443">
        <v>125.63333333333331</v>
      </c>
      <c r="I27" s="443">
        <v>127.16666666666664</v>
      </c>
      <c r="J27" s="443">
        <v>128.33333333333331</v>
      </c>
      <c r="K27" s="442">
        <v>126</v>
      </c>
      <c r="L27" s="442">
        <v>123.3</v>
      </c>
      <c r="M27" s="442">
        <v>33.71895</v>
      </c>
    </row>
    <row r="28" spans="1:13">
      <c r="A28" s="245">
        <v>18</v>
      </c>
      <c r="B28" s="445" t="s">
        <v>224</v>
      </c>
      <c r="C28" s="442">
        <v>197.15</v>
      </c>
      <c r="D28" s="443">
        <v>197.78333333333333</v>
      </c>
      <c r="E28" s="443">
        <v>194.71666666666667</v>
      </c>
      <c r="F28" s="443">
        <v>192.28333333333333</v>
      </c>
      <c r="G28" s="443">
        <v>189.21666666666667</v>
      </c>
      <c r="H28" s="443">
        <v>200.21666666666667</v>
      </c>
      <c r="I28" s="443">
        <v>203.28333333333333</v>
      </c>
      <c r="J28" s="443">
        <v>205.71666666666667</v>
      </c>
      <c r="K28" s="442">
        <v>200.85</v>
      </c>
      <c r="L28" s="442">
        <v>195.35</v>
      </c>
      <c r="M28" s="442">
        <v>16.537970000000001</v>
      </c>
    </row>
    <row r="29" spans="1:13">
      <c r="A29" s="245">
        <v>19</v>
      </c>
      <c r="B29" s="445" t="s">
        <v>291</v>
      </c>
      <c r="C29" s="442">
        <v>416</v>
      </c>
      <c r="D29" s="443">
        <v>418.33333333333331</v>
      </c>
      <c r="E29" s="443">
        <v>412.66666666666663</v>
      </c>
      <c r="F29" s="443">
        <v>409.33333333333331</v>
      </c>
      <c r="G29" s="443">
        <v>403.66666666666663</v>
      </c>
      <c r="H29" s="443">
        <v>421.66666666666663</v>
      </c>
      <c r="I29" s="443">
        <v>427.33333333333326</v>
      </c>
      <c r="J29" s="443">
        <v>430.66666666666663</v>
      </c>
      <c r="K29" s="442">
        <v>424</v>
      </c>
      <c r="L29" s="442">
        <v>415</v>
      </c>
      <c r="M29" s="442">
        <v>4.0340600000000002</v>
      </c>
    </row>
    <row r="30" spans="1:13">
      <c r="A30" s="245">
        <v>20</v>
      </c>
      <c r="B30" s="445" t="s">
        <v>292</v>
      </c>
      <c r="C30" s="442">
        <v>374.75</v>
      </c>
      <c r="D30" s="443">
        <v>374.8</v>
      </c>
      <c r="E30" s="443">
        <v>368.05</v>
      </c>
      <c r="F30" s="443">
        <v>361.35</v>
      </c>
      <c r="G30" s="443">
        <v>354.6</v>
      </c>
      <c r="H30" s="443">
        <v>381.5</v>
      </c>
      <c r="I30" s="443">
        <v>388.25</v>
      </c>
      <c r="J30" s="443">
        <v>394.95</v>
      </c>
      <c r="K30" s="442">
        <v>381.55</v>
      </c>
      <c r="L30" s="442">
        <v>368.1</v>
      </c>
      <c r="M30" s="442">
        <v>12.91128</v>
      </c>
    </row>
    <row r="31" spans="1:13">
      <c r="A31" s="245">
        <v>21</v>
      </c>
      <c r="B31" s="445" t="s">
        <v>736</v>
      </c>
      <c r="C31" s="442">
        <v>5377.9</v>
      </c>
      <c r="D31" s="443">
        <v>5400.3</v>
      </c>
      <c r="E31" s="443">
        <v>5252.6</v>
      </c>
      <c r="F31" s="443">
        <v>5127.3</v>
      </c>
      <c r="G31" s="443">
        <v>4979.6000000000004</v>
      </c>
      <c r="H31" s="443">
        <v>5525.6</v>
      </c>
      <c r="I31" s="443">
        <v>5673.2999999999993</v>
      </c>
      <c r="J31" s="443">
        <v>5798.6</v>
      </c>
      <c r="K31" s="442">
        <v>5548</v>
      </c>
      <c r="L31" s="442">
        <v>5275</v>
      </c>
      <c r="M31" s="442">
        <v>1.4098299999999999</v>
      </c>
    </row>
    <row r="32" spans="1:13">
      <c r="A32" s="245">
        <v>22</v>
      </c>
      <c r="B32" s="445" t="s">
        <v>225</v>
      </c>
      <c r="C32" s="442">
        <v>1929.8</v>
      </c>
      <c r="D32" s="443">
        <v>1942.6000000000001</v>
      </c>
      <c r="E32" s="443">
        <v>1913.2000000000003</v>
      </c>
      <c r="F32" s="443">
        <v>1896.6000000000001</v>
      </c>
      <c r="G32" s="443">
        <v>1867.2000000000003</v>
      </c>
      <c r="H32" s="443">
        <v>1959.2000000000003</v>
      </c>
      <c r="I32" s="443">
        <v>1988.6000000000004</v>
      </c>
      <c r="J32" s="443">
        <v>2005.2000000000003</v>
      </c>
      <c r="K32" s="442">
        <v>1972</v>
      </c>
      <c r="L32" s="442">
        <v>1926</v>
      </c>
      <c r="M32" s="442">
        <v>0.60965000000000003</v>
      </c>
    </row>
    <row r="33" spans="1:13">
      <c r="A33" s="245">
        <v>23</v>
      </c>
      <c r="B33" s="445" t="s">
        <v>293</v>
      </c>
      <c r="C33" s="442">
        <v>2269.4</v>
      </c>
      <c r="D33" s="443">
        <v>2277.5166666666669</v>
      </c>
      <c r="E33" s="443">
        <v>2257.3333333333339</v>
      </c>
      <c r="F33" s="443">
        <v>2245.2666666666669</v>
      </c>
      <c r="G33" s="443">
        <v>2225.0833333333339</v>
      </c>
      <c r="H33" s="443">
        <v>2289.5833333333339</v>
      </c>
      <c r="I33" s="443">
        <v>2309.7666666666673</v>
      </c>
      <c r="J33" s="443">
        <v>2321.8333333333339</v>
      </c>
      <c r="K33" s="442">
        <v>2297.6999999999998</v>
      </c>
      <c r="L33" s="442">
        <v>2265.4499999999998</v>
      </c>
      <c r="M33" s="442">
        <v>8.3699999999999997E-2</v>
      </c>
    </row>
    <row r="34" spans="1:13">
      <c r="A34" s="245">
        <v>24</v>
      </c>
      <c r="B34" s="445" t="s">
        <v>737</v>
      </c>
      <c r="C34" s="442">
        <v>126.3</v>
      </c>
      <c r="D34" s="443">
        <v>126.33333333333333</v>
      </c>
      <c r="E34" s="443">
        <v>125.01666666666665</v>
      </c>
      <c r="F34" s="443">
        <v>123.73333333333332</v>
      </c>
      <c r="G34" s="443">
        <v>122.41666666666664</v>
      </c>
      <c r="H34" s="443">
        <v>127.61666666666666</v>
      </c>
      <c r="I34" s="443">
        <v>128.93333333333334</v>
      </c>
      <c r="J34" s="443">
        <v>130.21666666666667</v>
      </c>
      <c r="K34" s="442">
        <v>127.65</v>
      </c>
      <c r="L34" s="442">
        <v>125.05</v>
      </c>
      <c r="M34" s="442">
        <v>5.5825199999999997</v>
      </c>
    </row>
    <row r="35" spans="1:13">
      <c r="A35" s="245">
        <v>25</v>
      </c>
      <c r="B35" s="445" t="s">
        <v>294</v>
      </c>
      <c r="C35" s="442">
        <v>953.8</v>
      </c>
      <c r="D35" s="443">
        <v>957.48333333333323</v>
      </c>
      <c r="E35" s="443">
        <v>947.96666666666647</v>
      </c>
      <c r="F35" s="443">
        <v>942.13333333333321</v>
      </c>
      <c r="G35" s="443">
        <v>932.61666666666645</v>
      </c>
      <c r="H35" s="443">
        <v>963.31666666666649</v>
      </c>
      <c r="I35" s="443">
        <v>972.83333333333314</v>
      </c>
      <c r="J35" s="443">
        <v>978.66666666666652</v>
      </c>
      <c r="K35" s="442">
        <v>967</v>
      </c>
      <c r="L35" s="442">
        <v>951.65</v>
      </c>
      <c r="M35" s="442">
        <v>2.1472899999999999</v>
      </c>
    </row>
    <row r="36" spans="1:13">
      <c r="A36" s="245">
        <v>26</v>
      </c>
      <c r="B36" s="445" t="s">
        <v>226</v>
      </c>
      <c r="C36" s="442">
        <v>3178.45</v>
      </c>
      <c r="D36" s="443">
        <v>3170.6166666666668</v>
      </c>
      <c r="E36" s="443">
        <v>3126.2333333333336</v>
      </c>
      <c r="F36" s="443">
        <v>3074.0166666666669</v>
      </c>
      <c r="G36" s="443">
        <v>3029.6333333333337</v>
      </c>
      <c r="H36" s="443">
        <v>3222.8333333333335</v>
      </c>
      <c r="I36" s="443">
        <v>3267.2166666666667</v>
      </c>
      <c r="J36" s="443">
        <v>3319.4333333333334</v>
      </c>
      <c r="K36" s="442">
        <v>3215</v>
      </c>
      <c r="L36" s="442">
        <v>3118.4</v>
      </c>
      <c r="M36" s="442">
        <v>4.2661199999999999</v>
      </c>
    </row>
    <row r="37" spans="1:13">
      <c r="A37" s="245">
        <v>27</v>
      </c>
      <c r="B37" s="445" t="s">
        <v>738</v>
      </c>
      <c r="C37" s="442">
        <v>3592.4</v>
      </c>
      <c r="D37" s="443">
        <v>3603.25</v>
      </c>
      <c r="E37" s="443">
        <v>3564.15</v>
      </c>
      <c r="F37" s="443">
        <v>3535.9</v>
      </c>
      <c r="G37" s="443">
        <v>3496.8</v>
      </c>
      <c r="H37" s="443">
        <v>3631.5</v>
      </c>
      <c r="I37" s="443">
        <v>3670.6000000000004</v>
      </c>
      <c r="J37" s="443">
        <v>3698.85</v>
      </c>
      <c r="K37" s="442">
        <v>3642.35</v>
      </c>
      <c r="L37" s="442">
        <v>3575</v>
      </c>
      <c r="M37" s="442">
        <v>0.56598999999999999</v>
      </c>
    </row>
    <row r="38" spans="1:13">
      <c r="A38" s="245">
        <v>28</v>
      </c>
      <c r="B38" s="445" t="s">
        <v>800</v>
      </c>
      <c r="C38" s="442">
        <v>20.75</v>
      </c>
      <c r="D38" s="443">
        <v>20.916666666666668</v>
      </c>
      <c r="E38" s="443">
        <v>20.433333333333337</v>
      </c>
      <c r="F38" s="443">
        <v>20.116666666666671</v>
      </c>
      <c r="G38" s="443">
        <v>19.63333333333334</v>
      </c>
      <c r="H38" s="443">
        <v>21.233333333333334</v>
      </c>
      <c r="I38" s="443">
        <v>21.716666666666661</v>
      </c>
      <c r="J38" s="443">
        <v>22.033333333333331</v>
      </c>
      <c r="K38" s="442">
        <v>21.4</v>
      </c>
      <c r="L38" s="442">
        <v>20.6</v>
      </c>
      <c r="M38" s="442">
        <v>132.44167999999999</v>
      </c>
    </row>
    <row r="39" spans="1:13">
      <c r="A39" s="245">
        <v>29</v>
      </c>
      <c r="B39" s="445" t="s">
        <v>44</v>
      </c>
      <c r="C39" s="442">
        <v>752.8</v>
      </c>
      <c r="D39" s="443">
        <v>750.41666666666663</v>
      </c>
      <c r="E39" s="443">
        <v>743.93333333333328</v>
      </c>
      <c r="F39" s="443">
        <v>735.06666666666661</v>
      </c>
      <c r="G39" s="443">
        <v>728.58333333333326</v>
      </c>
      <c r="H39" s="443">
        <v>759.2833333333333</v>
      </c>
      <c r="I39" s="443">
        <v>765.76666666666665</v>
      </c>
      <c r="J39" s="443">
        <v>774.63333333333333</v>
      </c>
      <c r="K39" s="442">
        <v>756.9</v>
      </c>
      <c r="L39" s="442">
        <v>741.55</v>
      </c>
      <c r="M39" s="442">
        <v>27.876359999999998</v>
      </c>
    </row>
    <row r="40" spans="1:13">
      <c r="A40" s="245">
        <v>30</v>
      </c>
      <c r="B40" s="445" t="s">
        <v>296</v>
      </c>
      <c r="C40" s="442">
        <v>2788</v>
      </c>
      <c r="D40" s="443">
        <v>2776.85</v>
      </c>
      <c r="E40" s="443">
        <v>2753.7999999999997</v>
      </c>
      <c r="F40" s="443">
        <v>2719.6</v>
      </c>
      <c r="G40" s="443">
        <v>2696.5499999999997</v>
      </c>
      <c r="H40" s="443">
        <v>2811.0499999999997</v>
      </c>
      <c r="I40" s="443">
        <v>2834.1</v>
      </c>
      <c r="J40" s="443">
        <v>2868.2999999999997</v>
      </c>
      <c r="K40" s="442">
        <v>2799.9</v>
      </c>
      <c r="L40" s="442">
        <v>2742.65</v>
      </c>
      <c r="M40" s="442">
        <v>1.9942500000000001</v>
      </c>
    </row>
    <row r="41" spans="1:13">
      <c r="A41" s="245">
        <v>31</v>
      </c>
      <c r="B41" s="445" t="s">
        <v>45</v>
      </c>
      <c r="C41" s="442">
        <v>333.95</v>
      </c>
      <c r="D41" s="443">
        <v>333.78333333333336</v>
      </c>
      <c r="E41" s="443">
        <v>331.56666666666672</v>
      </c>
      <c r="F41" s="443">
        <v>329.18333333333334</v>
      </c>
      <c r="G41" s="443">
        <v>326.9666666666667</v>
      </c>
      <c r="H41" s="443">
        <v>336.16666666666674</v>
      </c>
      <c r="I41" s="443">
        <v>338.38333333333333</v>
      </c>
      <c r="J41" s="443">
        <v>340.76666666666677</v>
      </c>
      <c r="K41" s="442">
        <v>336</v>
      </c>
      <c r="L41" s="442">
        <v>331.4</v>
      </c>
      <c r="M41" s="442">
        <v>33.223660000000002</v>
      </c>
    </row>
    <row r="42" spans="1:13">
      <c r="A42" s="245">
        <v>32</v>
      </c>
      <c r="B42" s="445" t="s">
        <v>46</v>
      </c>
      <c r="C42" s="442">
        <v>3425.65</v>
      </c>
      <c r="D42" s="443">
        <v>3375.9</v>
      </c>
      <c r="E42" s="443">
        <v>3316.8</v>
      </c>
      <c r="F42" s="443">
        <v>3207.9500000000003</v>
      </c>
      <c r="G42" s="443">
        <v>3148.8500000000004</v>
      </c>
      <c r="H42" s="443">
        <v>3484.75</v>
      </c>
      <c r="I42" s="443">
        <v>3543.8499999999995</v>
      </c>
      <c r="J42" s="443">
        <v>3652.7</v>
      </c>
      <c r="K42" s="442">
        <v>3435</v>
      </c>
      <c r="L42" s="442">
        <v>3267.05</v>
      </c>
      <c r="M42" s="442">
        <v>10.982939999999999</v>
      </c>
    </row>
    <row r="43" spans="1:13">
      <c r="A43" s="245">
        <v>33</v>
      </c>
      <c r="B43" s="445" t="s">
        <v>47</v>
      </c>
      <c r="C43" s="442">
        <v>230.9</v>
      </c>
      <c r="D43" s="443">
        <v>230.85</v>
      </c>
      <c r="E43" s="443">
        <v>228.7</v>
      </c>
      <c r="F43" s="443">
        <v>226.5</v>
      </c>
      <c r="G43" s="443">
        <v>224.35</v>
      </c>
      <c r="H43" s="443">
        <v>233.04999999999998</v>
      </c>
      <c r="I43" s="443">
        <v>235.20000000000002</v>
      </c>
      <c r="J43" s="443">
        <v>237.39999999999998</v>
      </c>
      <c r="K43" s="442">
        <v>233</v>
      </c>
      <c r="L43" s="442">
        <v>228.65</v>
      </c>
      <c r="M43" s="442">
        <v>57.006160000000001</v>
      </c>
    </row>
    <row r="44" spans="1:13">
      <c r="A44" s="245">
        <v>34</v>
      </c>
      <c r="B44" s="445" t="s">
        <v>48</v>
      </c>
      <c r="C44" s="442">
        <v>124.35</v>
      </c>
      <c r="D44" s="443">
        <v>123.98333333333333</v>
      </c>
      <c r="E44" s="443">
        <v>121.96666666666667</v>
      </c>
      <c r="F44" s="443">
        <v>119.58333333333333</v>
      </c>
      <c r="G44" s="443">
        <v>117.56666666666666</v>
      </c>
      <c r="H44" s="443">
        <v>126.36666666666667</v>
      </c>
      <c r="I44" s="443">
        <v>128.38333333333335</v>
      </c>
      <c r="J44" s="443">
        <v>130.76666666666668</v>
      </c>
      <c r="K44" s="442">
        <v>126</v>
      </c>
      <c r="L44" s="442">
        <v>121.6</v>
      </c>
      <c r="M44" s="442">
        <v>163.67436000000001</v>
      </c>
    </row>
    <row r="45" spans="1:13">
      <c r="A45" s="245">
        <v>35</v>
      </c>
      <c r="B45" s="445" t="s">
        <v>297</v>
      </c>
      <c r="C45" s="442">
        <v>93.55</v>
      </c>
      <c r="D45" s="443">
        <v>93.8</v>
      </c>
      <c r="E45" s="443">
        <v>93.1</v>
      </c>
      <c r="F45" s="443">
        <v>92.649999999999991</v>
      </c>
      <c r="G45" s="443">
        <v>91.949999999999989</v>
      </c>
      <c r="H45" s="443">
        <v>94.25</v>
      </c>
      <c r="I45" s="443">
        <v>94.950000000000017</v>
      </c>
      <c r="J45" s="443">
        <v>95.4</v>
      </c>
      <c r="K45" s="442">
        <v>94.5</v>
      </c>
      <c r="L45" s="442">
        <v>93.35</v>
      </c>
      <c r="M45" s="442">
        <v>9.2849699999999995</v>
      </c>
    </row>
    <row r="46" spans="1:13">
      <c r="A46" s="245">
        <v>36</v>
      </c>
      <c r="B46" s="445" t="s">
        <v>50</v>
      </c>
      <c r="C46" s="442">
        <v>2935.35</v>
      </c>
      <c r="D46" s="443">
        <v>2927.1333333333337</v>
      </c>
      <c r="E46" s="443">
        <v>2912.2666666666673</v>
      </c>
      <c r="F46" s="443">
        <v>2889.1833333333338</v>
      </c>
      <c r="G46" s="443">
        <v>2874.3166666666675</v>
      </c>
      <c r="H46" s="443">
        <v>2950.2166666666672</v>
      </c>
      <c r="I46" s="443">
        <v>2965.083333333333</v>
      </c>
      <c r="J46" s="443">
        <v>2988.166666666667</v>
      </c>
      <c r="K46" s="442">
        <v>2942</v>
      </c>
      <c r="L46" s="442">
        <v>2904.05</v>
      </c>
      <c r="M46" s="442">
        <v>14.04434</v>
      </c>
    </row>
    <row r="47" spans="1:13">
      <c r="A47" s="245">
        <v>37</v>
      </c>
      <c r="B47" s="445" t="s">
        <v>298</v>
      </c>
      <c r="C47" s="442">
        <v>146.6</v>
      </c>
      <c r="D47" s="443">
        <v>146.13333333333333</v>
      </c>
      <c r="E47" s="443">
        <v>144.86666666666665</v>
      </c>
      <c r="F47" s="443">
        <v>143.13333333333333</v>
      </c>
      <c r="G47" s="443">
        <v>141.86666666666665</v>
      </c>
      <c r="H47" s="443">
        <v>147.86666666666665</v>
      </c>
      <c r="I47" s="443">
        <v>149.1333333333333</v>
      </c>
      <c r="J47" s="443">
        <v>150.86666666666665</v>
      </c>
      <c r="K47" s="442">
        <v>147.4</v>
      </c>
      <c r="L47" s="442">
        <v>144.4</v>
      </c>
      <c r="M47" s="442">
        <v>4.4449699999999996</v>
      </c>
    </row>
    <row r="48" spans="1:13">
      <c r="A48" s="245">
        <v>38</v>
      </c>
      <c r="B48" s="445" t="s">
        <v>299</v>
      </c>
      <c r="C48" s="442">
        <v>3764.75</v>
      </c>
      <c r="D48" s="443">
        <v>3768.2000000000003</v>
      </c>
      <c r="E48" s="443">
        <v>3748.5500000000006</v>
      </c>
      <c r="F48" s="443">
        <v>3732.3500000000004</v>
      </c>
      <c r="G48" s="443">
        <v>3712.7000000000007</v>
      </c>
      <c r="H48" s="443">
        <v>3784.4000000000005</v>
      </c>
      <c r="I48" s="443">
        <v>3804.05</v>
      </c>
      <c r="J48" s="443">
        <v>3820.2500000000005</v>
      </c>
      <c r="K48" s="442">
        <v>3787.85</v>
      </c>
      <c r="L48" s="442">
        <v>3752</v>
      </c>
      <c r="M48" s="442">
        <v>0.16434000000000001</v>
      </c>
    </row>
    <row r="49" spans="1:13">
      <c r="A49" s="245">
        <v>39</v>
      </c>
      <c r="B49" s="445" t="s">
        <v>300</v>
      </c>
      <c r="C49" s="442">
        <v>1892</v>
      </c>
      <c r="D49" s="443">
        <v>1889.8999999999999</v>
      </c>
      <c r="E49" s="443">
        <v>1870.1999999999998</v>
      </c>
      <c r="F49" s="443">
        <v>1848.3999999999999</v>
      </c>
      <c r="G49" s="443">
        <v>1828.6999999999998</v>
      </c>
      <c r="H49" s="443">
        <v>1911.6999999999998</v>
      </c>
      <c r="I49" s="443">
        <v>1931.4</v>
      </c>
      <c r="J49" s="443">
        <v>1953.1999999999998</v>
      </c>
      <c r="K49" s="442">
        <v>1909.6</v>
      </c>
      <c r="L49" s="442">
        <v>1868.1</v>
      </c>
      <c r="M49" s="442">
        <v>1.8832500000000001</v>
      </c>
    </row>
    <row r="50" spans="1:13">
      <c r="A50" s="245">
        <v>40</v>
      </c>
      <c r="B50" s="445" t="s">
        <v>301</v>
      </c>
      <c r="C50" s="442">
        <v>8555.9</v>
      </c>
      <c r="D50" s="443">
        <v>8566.3000000000011</v>
      </c>
      <c r="E50" s="443">
        <v>8502.6000000000022</v>
      </c>
      <c r="F50" s="443">
        <v>8449.3000000000011</v>
      </c>
      <c r="G50" s="443">
        <v>8385.6000000000022</v>
      </c>
      <c r="H50" s="443">
        <v>8619.6000000000022</v>
      </c>
      <c r="I50" s="443">
        <v>8683.3000000000029</v>
      </c>
      <c r="J50" s="443">
        <v>8736.6000000000022</v>
      </c>
      <c r="K50" s="442">
        <v>8630</v>
      </c>
      <c r="L50" s="442">
        <v>8513</v>
      </c>
      <c r="M50" s="442">
        <v>0.52986999999999995</v>
      </c>
    </row>
    <row r="51" spans="1:13">
      <c r="A51" s="245">
        <v>41</v>
      </c>
      <c r="B51" s="445" t="s">
        <v>52</v>
      </c>
      <c r="C51" s="442">
        <v>967.85</v>
      </c>
      <c r="D51" s="443">
        <v>967.7166666666667</v>
      </c>
      <c r="E51" s="443">
        <v>962.13333333333344</v>
      </c>
      <c r="F51" s="443">
        <v>956.41666666666674</v>
      </c>
      <c r="G51" s="443">
        <v>950.83333333333348</v>
      </c>
      <c r="H51" s="443">
        <v>973.43333333333339</v>
      </c>
      <c r="I51" s="443">
        <v>979.01666666666665</v>
      </c>
      <c r="J51" s="443">
        <v>984.73333333333335</v>
      </c>
      <c r="K51" s="442">
        <v>973.3</v>
      </c>
      <c r="L51" s="442">
        <v>962</v>
      </c>
      <c r="M51" s="442">
        <v>12.891159999999999</v>
      </c>
    </row>
    <row r="52" spans="1:13">
      <c r="A52" s="245">
        <v>42</v>
      </c>
      <c r="B52" s="445" t="s">
        <v>302</v>
      </c>
      <c r="C52" s="442">
        <v>607.35</v>
      </c>
      <c r="D52" s="443">
        <v>608.9</v>
      </c>
      <c r="E52" s="443">
        <v>601.44999999999993</v>
      </c>
      <c r="F52" s="443">
        <v>595.54999999999995</v>
      </c>
      <c r="G52" s="443">
        <v>588.09999999999991</v>
      </c>
      <c r="H52" s="443">
        <v>614.79999999999995</v>
      </c>
      <c r="I52" s="443">
        <v>622.25</v>
      </c>
      <c r="J52" s="443">
        <v>628.15</v>
      </c>
      <c r="K52" s="442">
        <v>616.35</v>
      </c>
      <c r="L52" s="442">
        <v>603</v>
      </c>
      <c r="M52" s="442">
        <v>6.10121</v>
      </c>
    </row>
    <row r="53" spans="1:13">
      <c r="A53" s="245">
        <v>43</v>
      </c>
      <c r="B53" s="445" t="s">
        <v>227</v>
      </c>
      <c r="C53" s="442">
        <v>3192.7</v>
      </c>
      <c r="D53" s="443">
        <v>3156</v>
      </c>
      <c r="E53" s="443">
        <v>3112</v>
      </c>
      <c r="F53" s="443">
        <v>3031.3</v>
      </c>
      <c r="G53" s="443">
        <v>2987.3</v>
      </c>
      <c r="H53" s="443">
        <v>3236.7</v>
      </c>
      <c r="I53" s="443">
        <v>3280.7</v>
      </c>
      <c r="J53" s="443">
        <v>3361.3999999999996</v>
      </c>
      <c r="K53" s="442">
        <v>3200</v>
      </c>
      <c r="L53" s="442">
        <v>3075.3</v>
      </c>
      <c r="M53" s="442">
        <v>8.2080500000000001</v>
      </c>
    </row>
    <row r="54" spans="1:13">
      <c r="A54" s="245">
        <v>44</v>
      </c>
      <c r="B54" s="445" t="s">
        <v>54</v>
      </c>
      <c r="C54" s="442">
        <v>750.65</v>
      </c>
      <c r="D54" s="443">
        <v>747.30000000000007</v>
      </c>
      <c r="E54" s="443">
        <v>742.35000000000014</v>
      </c>
      <c r="F54" s="443">
        <v>734.05000000000007</v>
      </c>
      <c r="G54" s="443">
        <v>729.10000000000014</v>
      </c>
      <c r="H54" s="443">
        <v>755.60000000000014</v>
      </c>
      <c r="I54" s="443">
        <v>760.55000000000018</v>
      </c>
      <c r="J54" s="443">
        <v>768.85000000000014</v>
      </c>
      <c r="K54" s="442">
        <v>752.25</v>
      </c>
      <c r="L54" s="442">
        <v>739</v>
      </c>
      <c r="M54" s="442">
        <v>81.705079999999995</v>
      </c>
    </row>
    <row r="55" spans="1:13">
      <c r="A55" s="245">
        <v>45</v>
      </c>
      <c r="B55" s="445" t="s">
        <v>303</v>
      </c>
      <c r="C55" s="442">
        <v>2526</v>
      </c>
      <c r="D55" s="443">
        <v>2529.5833333333335</v>
      </c>
      <c r="E55" s="443">
        <v>2499.7666666666669</v>
      </c>
      <c r="F55" s="443">
        <v>2473.5333333333333</v>
      </c>
      <c r="G55" s="443">
        <v>2443.7166666666667</v>
      </c>
      <c r="H55" s="443">
        <v>2555.8166666666671</v>
      </c>
      <c r="I55" s="443">
        <v>2585.6333333333337</v>
      </c>
      <c r="J55" s="443">
        <v>2611.8666666666672</v>
      </c>
      <c r="K55" s="442">
        <v>2559.4</v>
      </c>
      <c r="L55" s="442">
        <v>2503.35</v>
      </c>
      <c r="M55" s="442">
        <v>0.50648000000000004</v>
      </c>
    </row>
    <row r="56" spans="1:13">
      <c r="A56" s="245">
        <v>46</v>
      </c>
      <c r="B56" s="445" t="s">
        <v>304</v>
      </c>
      <c r="C56" s="442">
        <v>1304.55</v>
      </c>
      <c r="D56" s="443">
        <v>1309.0833333333333</v>
      </c>
      <c r="E56" s="443">
        <v>1283.4666666666665</v>
      </c>
      <c r="F56" s="443">
        <v>1262.3833333333332</v>
      </c>
      <c r="G56" s="443">
        <v>1236.7666666666664</v>
      </c>
      <c r="H56" s="443">
        <v>1330.1666666666665</v>
      </c>
      <c r="I56" s="443">
        <v>1355.7833333333333</v>
      </c>
      <c r="J56" s="443">
        <v>1376.8666666666666</v>
      </c>
      <c r="K56" s="442">
        <v>1334.7</v>
      </c>
      <c r="L56" s="442">
        <v>1288</v>
      </c>
      <c r="M56" s="442">
        <v>3.5656400000000001</v>
      </c>
    </row>
    <row r="57" spans="1:13">
      <c r="A57" s="245">
        <v>47</v>
      </c>
      <c r="B57" s="445" t="s">
        <v>305</v>
      </c>
      <c r="C57" s="442">
        <v>930.65</v>
      </c>
      <c r="D57" s="443">
        <v>932.4666666666667</v>
      </c>
      <c r="E57" s="443">
        <v>918.93333333333339</v>
      </c>
      <c r="F57" s="443">
        <v>907.2166666666667</v>
      </c>
      <c r="G57" s="443">
        <v>893.68333333333339</v>
      </c>
      <c r="H57" s="443">
        <v>944.18333333333339</v>
      </c>
      <c r="I57" s="443">
        <v>957.7166666666667</v>
      </c>
      <c r="J57" s="443">
        <v>969.43333333333339</v>
      </c>
      <c r="K57" s="442">
        <v>946</v>
      </c>
      <c r="L57" s="442">
        <v>920.75</v>
      </c>
      <c r="M57" s="442">
        <v>6.2046099999999997</v>
      </c>
    </row>
    <row r="58" spans="1:13">
      <c r="A58" s="245">
        <v>48</v>
      </c>
      <c r="B58" s="445" t="s">
        <v>55</v>
      </c>
      <c r="C58" s="442">
        <v>4273.3500000000004</v>
      </c>
      <c r="D58" s="443">
        <v>4271.7833333333338</v>
      </c>
      <c r="E58" s="443">
        <v>4243.5666666666675</v>
      </c>
      <c r="F58" s="443">
        <v>4213.7833333333338</v>
      </c>
      <c r="G58" s="443">
        <v>4185.5666666666675</v>
      </c>
      <c r="H58" s="443">
        <v>4301.5666666666675</v>
      </c>
      <c r="I58" s="443">
        <v>4329.7833333333328</v>
      </c>
      <c r="J58" s="443">
        <v>4359.5666666666675</v>
      </c>
      <c r="K58" s="442">
        <v>4300</v>
      </c>
      <c r="L58" s="442">
        <v>4242</v>
      </c>
      <c r="M58" s="442">
        <v>3.2399900000000001</v>
      </c>
    </row>
    <row r="59" spans="1:13">
      <c r="A59" s="245">
        <v>49</v>
      </c>
      <c r="B59" s="445" t="s">
        <v>306</v>
      </c>
      <c r="C59" s="442">
        <v>286</v>
      </c>
      <c r="D59" s="443">
        <v>287.09999999999997</v>
      </c>
      <c r="E59" s="443">
        <v>283.39999999999992</v>
      </c>
      <c r="F59" s="443">
        <v>280.79999999999995</v>
      </c>
      <c r="G59" s="443">
        <v>277.09999999999991</v>
      </c>
      <c r="H59" s="443">
        <v>289.69999999999993</v>
      </c>
      <c r="I59" s="443">
        <v>293.39999999999998</v>
      </c>
      <c r="J59" s="443">
        <v>295.99999999999994</v>
      </c>
      <c r="K59" s="442">
        <v>290.8</v>
      </c>
      <c r="L59" s="442">
        <v>284.5</v>
      </c>
      <c r="M59" s="442">
        <v>5.4661400000000002</v>
      </c>
    </row>
    <row r="60" spans="1:13" ht="12" customHeight="1">
      <c r="A60" s="245">
        <v>50</v>
      </c>
      <c r="B60" s="445" t="s">
        <v>307</v>
      </c>
      <c r="C60" s="442">
        <v>1069.8</v>
      </c>
      <c r="D60" s="443">
        <v>1073.4333333333334</v>
      </c>
      <c r="E60" s="443">
        <v>1062.0666666666668</v>
      </c>
      <c r="F60" s="443">
        <v>1054.3333333333335</v>
      </c>
      <c r="G60" s="443">
        <v>1042.9666666666669</v>
      </c>
      <c r="H60" s="443">
        <v>1081.1666666666667</v>
      </c>
      <c r="I60" s="443">
        <v>1092.5333333333335</v>
      </c>
      <c r="J60" s="443">
        <v>1100.2666666666667</v>
      </c>
      <c r="K60" s="442">
        <v>1084.8</v>
      </c>
      <c r="L60" s="442">
        <v>1065.7</v>
      </c>
      <c r="M60" s="442">
        <v>2.36599</v>
      </c>
    </row>
    <row r="61" spans="1:13">
      <c r="A61" s="245">
        <v>51</v>
      </c>
      <c r="B61" s="445" t="s">
        <v>58</v>
      </c>
      <c r="C61" s="442">
        <v>5901.5</v>
      </c>
      <c r="D61" s="443">
        <v>5865.55</v>
      </c>
      <c r="E61" s="443">
        <v>5816.1</v>
      </c>
      <c r="F61" s="443">
        <v>5730.7</v>
      </c>
      <c r="G61" s="443">
        <v>5681.25</v>
      </c>
      <c r="H61" s="443">
        <v>5950.9500000000007</v>
      </c>
      <c r="I61" s="443">
        <v>6000.4</v>
      </c>
      <c r="J61" s="443">
        <v>6085.8000000000011</v>
      </c>
      <c r="K61" s="442">
        <v>5915</v>
      </c>
      <c r="L61" s="442">
        <v>5780.15</v>
      </c>
      <c r="M61" s="442">
        <v>22.30378</v>
      </c>
    </row>
    <row r="62" spans="1:13">
      <c r="A62" s="245">
        <v>52</v>
      </c>
      <c r="B62" s="445" t="s">
        <v>57</v>
      </c>
      <c r="C62" s="442">
        <v>11819.85</v>
      </c>
      <c r="D62" s="443">
        <v>11841.433333333334</v>
      </c>
      <c r="E62" s="443">
        <v>11758.966666666669</v>
      </c>
      <c r="F62" s="443">
        <v>11698.083333333334</v>
      </c>
      <c r="G62" s="443">
        <v>11615.616666666669</v>
      </c>
      <c r="H62" s="443">
        <v>11902.316666666669</v>
      </c>
      <c r="I62" s="443">
        <v>11984.783333333336</v>
      </c>
      <c r="J62" s="443">
        <v>12045.66666666667</v>
      </c>
      <c r="K62" s="442">
        <v>11923.9</v>
      </c>
      <c r="L62" s="442">
        <v>11780.55</v>
      </c>
      <c r="M62" s="442">
        <v>1.83816</v>
      </c>
    </row>
    <row r="63" spans="1:13">
      <c r="A63" s="245">
        <v>53</v>
      </c>
      <c r="B63" s="445" t="s">
        <v>228</v>
      </c>
      <c r="C63" s="442">
        <v>3528.65</v>
      </c>
      <c r="D63" s="443">
        <v>3521.85</v>
      </c>
      <c r="E63" s="443">
        <v>3507.7999999999997</v>
      </c>
      <c r="F63" s="443">
        <v>3486.95</v>
      </c>
      <c r="G63" s="443">
        <v>3472.8999999999996</v>
      </c>
      <c r="H63" s="443">
        <v>3542.7</v>
      </c>
      <c r="I63" s="443">
        <v>3556.75</v>
      </c>
      <c r="J63" s="443">
        <v>3577.6</v>
      </c>
      <c r="K63" s="442">
        <v>3535.9</v>
      </c>
      <c r="L63" s="442">
        <v>3501</v>
      </c>
      <c r="M63" s="442">
        <v>0.19084000000000001</v>
      </c>
    </row>
    <row r="64" spans="1:13">
      <c r="A64" s="245">
        <v>54</v>
      </c>
      <c r="B64" s="445" t="s">
        <v>59</v>
      </c>
      <c r="C64" s="442">
        <v>2218.9</v>
      </c>
      <c r="D64" s="443">
        <v>2225.0333333333333</v>
      </c>
      <c r="E64" s="443">
        <v>2194.5166666666664</v>
      </c>
      <c r="F64" s="443">
        <v>2170.1333333333332</v>
      </c>
      <c r="G64" s="443">
        <v>2139.6166666666663</v>
      </c>
      <c r="H64" s="443">
        <v>2249.4166666666665</v>
      </c>
      <c r="I64" s="443">
        <v>2279.9333333333338</v>
      </c>
      <c r="J64" s="443">
        <v>2304.3166666666666</v>
      </c>
      <c r="K64" s="442">
        <v>2255.5500000000002</v>
      </c>
      <c r="L64" s="442">
        <v>2200.65</v>
      </c>
      <c r="M64" s="442">
        <v>2.84979</v>
      </c>
    </row>
    <row r="65" spans="1:13">
      <c r="A65" s="245">
        <v>55</v>
      </c>
      <c r="B65" s="445" t="s">
        <v>308</v>
      </c>
      <c r="C65" s="442">
        <v>137.19999999999999</v>
      </c>
      <c r="D65" s="443">
        <v>137.9</v>
      </c>
      <c r="E65" s="443">
        <v>136.4</v>
      </c>
      <c r="F65" s="443">
        <v>135.6</v>
      </c>
      <c r="G65" s="443">
        <v>134.1</v>
      </c>
      <c r="H65" s="443">
        <v>138.70000000000002</v>
      </c>
      <c r="I65" s="443">
        <v>140.20000000000002</v>
      </c>
      <c r="J65" s="443">
        <v>141.00000000000003</v>
      </c>
      <c r="K65" s="442">
        <v>139.4</v>
      </c>
      <c r="L65" s="442">
        <v>137.1</v>
      </c>
      <c r="M65" s="442">
        <v>3.1357400000000002</v>
      </c>
    </row>
    <row r="66" spans="1:13">
      <c r="A66" s="245">
        <v>56</v>
      </c>
      <c r="B66" s="445" t="s">
        <v>309</v>
      </c>
      <c r="C66" s="442">
        <v>312.85000000000002</v>
      </c>
      <c r="D66" s="443">
        <v>316.7166666666667</v>
      </c>
      <c r="E66" s="443">
        <v>307.68333333333339</v>
      </c>
      <c r="F66" s="443">
        <v>302.51666666666671</v>
      </c>
      <c r="G66" s="443">
        <v>293.48333333333341</v>
      </c>
      <c r="H66" s="443">
        <v>321.88333333333338</v>
      </c>
      <c r="I66" s="443">
        <v>330.91666666666669</v>
      </c>
      <c r="J66" s="443">
        <v>336.08333333333337</v>
      </c>
      <c r="K66" s="442">
        <v>325.75</v>
      </c>
      <c r="L66" s="442">
        <v>311.55</v>
      </c>
      <c r="M66" s="442">
        <v>29.85455</v>
      </c>
    </row>
    <row r="67" spans="1:13">
      <c r="A67" s="245">
        <v>57</v>
      </c>
      <c r="B67" s="445" t="s">
        <v>229</v>
      </c>
      <c r="C67" s="442">
        <v>317.7</v>
      </c>
      <c r="D67" s="443">
        <v>316.15000000000003</v>
      </c>
      <c r="E67" s="443">
        <v>313.55000000000007</v>
      </c>
      <c r="F67" s="443">
        <v>309.40000000000003</v>
      </c>
      <c r="G67" s="443">
        <v>306.80000000000007</v>
      </c>
      <c r="H67" s="443">
        <v>320.30000000000007</v>
      </c>
      <c r="I67" s="443">
        <v>322.90000000000009</v>
      </c>
      <c r="J67" s="443">
        <v>327.05000000000007</v>
      </c>
      <c r="K67" s="442">
        <v>318.75</v>
      </c>
      <c r="L67" s="442">
        <v>312</v>
      </c>
      <c r="M67" s="442">
        <v>59.60031</v>
      </c>
    </row>
    <row r="68" spans="1:13">
      <c r="A68" s="245">
        <v>58</v>
      </c>
      <c r="B68" s="445" t="s">
        <v>60</v>
      </c>
      <c r="C68" s="442">
        <v>81.8</v>
      </c>
      <c r="D68" s="443">
        <v>82.033333333333331</v>
      </c>
      <c r="E68" s="443">
        <v>81.266666666666666</v>
      </c>
      <c r="F68" s="443">
        <v>80.733333333333334</v>
      </c>
      <c r="G68" s="443">
        <v>79.966666666666669</v>
      </c>
      <c r="H68" s="443">
        <v>82.566666666666663</v>
      </c>
      <c r="I68" s="443">
        <v>83.333333333333314</v>
      </c>
      <c r="J68" s="443">
        <v>83.86666666666666</v>
      </c>
      <c r="K68" s="442">
        <v>82.8</v>
      </c>
      <c r="L68" s="442">
        <v>81.5</v>
      </c>
      <c r="M68" s="442">
        <v>421.58361000000002</v>
      </c>
    </row>
    <row r="69" spans="1:13">
      <c r="A69" s="245">
        <v>59</v>
      </c>
      <c r="B69" s="445" t="s">
        <v>61</v>
      </c>
      <c r="C69" s="442">
        <v>80.2</v>
      </c>
      <c r="D69" s="443">
        <v>80.116666666666674</v>
      </c>
      <c r="E69" s="443">
        <v>79.033333333333346</v>
      </c>
      <c r="F69" s="443">
        <v>77.866666666666674</v>
      </c>
      <c r="G69" s="443">
        <v>76.783333333333346</v>
      </c>
      <c r="H69" s="443">
        <v>81.283333333333346</v>
      </c>
      <c r="I69" s="443">
        <v>82.36666666666666</v>
      </c>
      <c r="J69" s="443">
        <v>83.533333333333346</v>
      </c>
      <c r="K69" s="442">
        <v>81.2</v>
      </c>
      <c r="L69" s="442">
        <v>78.95</v>
      </c>
      <c r="M69" s="442">
        <v>173.51338000000001</v>
      </c>
    </row>
    <row r="70" spans="1:13">
      <c r="A70" s="245">
        <v>60</v>
      </c>
      <c r="B70" s="445" t="s">
        <v>310</v>
      </c>
      <c r="C70" s="442">
        <v>25.7</v>
      </c>
      <c r="D70" s="443">
        <v>25.933333333333334</v>
      </c>
      <c r="E70" s="443">
        <v>25.316666666666666</v>
      </c>
      <c r="F70" s="443">
        <v>24.933333333333334</v>
      </c>
      <c r="G70" s="443">
        <v>24.316666666666666</v>
      </c>
      <c r="H70" s="443">
        <v>26.316666666666666</v>
      </c>
      <c r="I70" s="443">
        <v>26.933333333333334</v>
      </c>
      <c r="J70" s="443">
        <v>27.316666666666666</v>
      </c>
      <c r="K70" s="442">
        <v>26.55</v>
      </c>
      <c r="L70" s="442">
        <v>25.55</v>
      </c>
      <c r="M70" s="442">
        <v>163.48795000000001</v>
      </c>
    </row>
    <row r="71" spans="1:13">
      <c r="A71" s="245">
        <v>61</v>
      </c>
      <c r="B71" s="445" t="s">
        <v>62</v>
      </c>
      <c r="C71" s="442">
        <v>1550.7</v>
      </c>
      <c r="D71" s="443">
        <v>1553.5500000000002</v>
      </c>
      <c r="E71" s="443">
        <v>1542.2000000000003</v>
      </c>
      <c r="F71" s="443">
        <v>1533.7</v>
      </c>
      <c r="G71" s="443">
        <v>1522.3500000000001</v>
      </c>
      <c r="H71" s="443">
        <v>1562.0500000000004</v>
      </c>
      <c r="I71" s="443">
        <v>1573.4000000000003</v>
      </c>
      <c r="J71" s="443">
        <v>1581.9000000000005</v>
      </c>
      <c r="K71" s="442">
        <v>1564.9</v>
      </c>
      <c r="L71" s="442">
        <v>1545.05</v>
      </c>
      <c r="M71" s="442">
        <v>2.5119099999999999</v>
      </c>
    </row>
    <row r="72" spans="1:13">
      <c r="A72" s="245">
        <v>62</v>
      </c>
      <c r="B72" s="445" t="s">
        <v>311</v>
      </c>
      <c r="C72" s="442">
        <v>5299.1</v>
      </c>
      <c r="D72" s="443">
        <v>5306.3666666666668</v>
      </c>
      <c r="E72" s="443">
        <v>5277.7333333333336</v>
      </c>
      <c r="F72" s="443">
        <v>5256.3666666666668</v>
      </c>
      <c r="G72" s="443">
        <v>5227.7333333333336</v>
      </c>
      <c r="H72" s="443">
        <v>5327.7333333333336</v>
      </c>
      <c r="I72" s="443">
        <v>5356.3666666666668</v>
      </c>
      <c r="J72" s="443">
        <v>5377.7333333333336</v>
      </c>
      <c r="K72" s="442">
        <v>5335</v>
      </c>
      <c r="L72" s="442">
        <v>5285</v>
      </c>
      <c r="M72" s="442">
        <v>0.10342999999999999</v>
      </c>
    </row>
    <row r="73" spans="1:13">
      <c r="A73" s="245">
        <v>63</v>
      </c>
      <c r="B73" s="445" t="s">
        <v>65</v>
      </c>
      <c r="C73" s="442">
        <v>800.55</v>
      </c>
      <c r="D73" s="443">
        <v>795.63333333333333</v>
      </c>
      <c r="E73" s="443">
        <v>789.01666666666665</v>
      </c>
      <c r="F73" s="443">
        <v>777.48333333333335</v>
      </c>
      <c r="G73" s="443">
        <v>770.86666666666667</v>
      </c>
      <c r="H73" s="443">
        <v>807.16666666666663</v>
      </c>
      <c r="I73" s="443">
        <v>813.78333333333319</v>
      </c>
      <c r="J73" s="443">
        <v>825.31666666666661</v>
      </c>
      <c r="K73" s="442">
        <v>802.25</v>
      </c>
      <c r="L73" s="442">
        <v>784.1</v>
      </c>
      <c r="M73" s="442">
        <v>17.13175</v>
      </c>
    </row>
    <row r="74" spans="1:13">
      <c r="A74" s="245">
        <v>64</v>
      </c>
      <c r="B74" s="445" t="s">
        <v>312</v>
      </c>
      <c r="C74" s="442">
        <v>368.2</v>
      </c>
      <c r="D74" s="443">
        <v>368.06666666666666</v>
      </c>
      <c r="E74" s="443">
        <v>366.13333333333333</v>
      </c>
      <c r="F74" s="443">
        <v>364.06666666666666</v>
      </c>
      <c r="G74" s="443">
        <v>362.13333333333333</v>
      </c>
      <c r="H74" s="443">
        <v>370.13333333333333</v>
      </c>
      <c r="I74" s="443">
        <v>372.06666666666661</v>
      </c>
      <c r="J74" s="443">
        <v>374.13333333333333</v>
      </c>
      <c r="K74" s="442">
        <v>370</v>
      </c>
      <c r="L74" s="442">
        <v>366</v>
      </c>
      <c r="M74" s="442">
        <v>1.08839</v>
      </c>
    </row>
    <row r="75" spans="1:13">
      <c r="A75" s="245">
        <v>65</v>
      </c>
      <c r="B75" s="445" t="s">
        <v>64</v>
      </c>
      <c r="C75" s="442">
        <v>151.19999999999999</v>
      </c>
      <c r="D75" s="443">
        <v>150.78333333333333</v>
      </c>
      <c r="E75" s="443">
        <v>149.61666666666667</v>
      </c>
      <c r="F75" s="443">
        <v>148.03333333333333</v>
      </c>
      <c r="G75" s="443">
        <v>146.86666666666667</v>
      </c>
      <c r="H75" s="443">
        <v>152.36666666666667</v>
      </c>
      <c r="I75" s="443">
        <v>153.53333333333336</v>
      </c>
      <c r="J75" s="443">
        <v>155.11666666666667</v>
      </c>
      <c r="K75" s="442">
        <v>151.94999999999999</v>
      </c>
      <c r="L75" s="442">
        <v>149.19999999999999</v>
      </c>
      <c r="M75" s="442">
        <v>89.307659999999998</v>
      </c>
    </row>
    <row r="76" spans="1:13" s="13" customFormat="1">
      <c r="A76" s="245">
        <v>66</v>
      </c>
      <c r="B76" s="445" t="s">
        <v>66</v>
      </c>
      <c r="C76" s="442">
        <v>695.9</v>
      </c>
      <c r="D76" s="443">
        <v>694.43333333333339</v>
      </c>
      <c r="E76" s="443">
        <v>683.96666666666681</v>
      </c>
      <c r="F76" s="443">
        <v>672.03333333333342</v>
      </c>
      <c r="G76" s="443">
        <v>661.56666666666683</v>
      </c>
      <c r="H76" s="443">
        <v>706.36666666666679</v>
      </c>
      <c r="I76" s="443">
        <v>716.83333333333348</v>
      </c>
      <c r="J76" s="443">
        <v>728.76666666666677</v>
      </c>
      <c r="K76" s="442">
        <v>704.9</v>
      </c>
      <c r="L76" s="442">
        <v>682.5</v>
      </c>
      <c r="M76" s="442">
        <v>36.874310000000001</v>
      </c>
    </row>
    <row r="77" spans="1:13" s="13" customFormat="1">
      <c r="A77" s="245">
        <v>67</v>
      </c>
      <c r="B77" s="445" t="s">
        <v>69</v>
      </c>
      <c r="C77" s="442">
        <v>72.349999999999994</v>
      </c>
      <c r="D77" s="443">
        <v>72.63333333333334</v>
      </c>
      <c r="E77" s="443">
        <v>71.816666666666677</v>
      </c>
      <c r="F77" s="443">
        <v>71.283333333333331</v>
      </c>
      <c r="G77" s="443">
        <v>70.466666666666669</v>
      </c>
      <c r="H77" s="443">
        <v>73.166666666666686</v>
      </c>
      <c r="I77" s="443">
        <v>73.983333333333348</v>
      </c>
      <c r="J77" s="443">
        <v>74.516666666666694</v>
      </c>
      <c r="K77" s="442">
        <v>73.45</v>
      </c>
      <c r="L77" s="442">
        <v>72.099999999999994</v>
      </c>
      <c r="M77" s="442">
        <v>363.04244999999997</v>
      </c>
    </row>
    <row r="78" spans="1:13" s="13" customFormat="1">
      <c r="A78" s="245">
        <v>68</v>
      </c>
      <c r="B78" s="445" t="s">
        <v>73</v>
      </c>
      <c r="C78" s="442">
        <v>473.9</v>
      </c>
      <c r="D78" s="443">
        <v>475.13333333333338</v>
      </c>
      <c r="E78" s="443">
        <v>471.86666666666679</v>
      </c>
      <c r="F78" s="443">
        <v>469.83333333333343</v>
      </c>
      <c r="G78" s="443">
        <v>466.56666666666683</v>
      </c>
      <c r="H78" s="443">
        <v>477.16666666666674</v>
      </c>
      <c r="I78" s="443">
        <v>480.43333333333328</v>
      </c>
      <c r="J78" s="443">
        <v>482.4666666666667</v>
      </c>
      <c r="K78" s="442">
        <v>478.4</v>
      </c>
      <c r="L78" s="442">
        <v>473.1</v>
      </c>
      <c r="M78" s="442">
        <v>60.922620000000002</v>
      </c>
    </row>
    <row r="79" spans="1:13" s="13" customFormat="1">
      <c r="A79" s="245">
        <v>69</v>
      </c>
      <c r="B79" s="445" t="s">
        <v>739</v>
      </c>
      <c r="C79" s="442">
        <v>12959.3</v>
      </c>
      <c r="D79" s="443">
        <v>13004.449999999999</v>
      </c>
      <c r="E79" s="443">
        <v>12809.899999999998</v>
      </c>
      <c r="F79" s="443">
        <v>12660.499999999998</v>
      </c>
      <c r="G79" s="443">
        <v>12465.949999999997</v>
      </c>
      <c r="H79" s="443">
        <v>13153.849999999999</v>
      </c>
      <c r="I79" s="443">
        <v>13348.399999999998</v>
      </c>
      <c r="J79" s="443">
        <v>13497.8</v>
      </c>
      <c r="K79" s="442">
        <v>13199</v>
      </c>
      <c r="L79" s="442">
        <v>12855.05</v>
      </c>
      <c r="M79" s="442">
        <v>3.4959999999999998E-2</v>
      </c>
    </row>
    <row r="80" spans="1:13" s="13" customFormat="1">
      <c r="A80" s="245">
        <v>70</v>
      </c>
      <c r="B80" s="445" t="s">
        <v>68</v>
      </c>
      <c r="C80" s="442">
        <v>532.04999999999995</v>
      </c>
      <c r="D80" s="443">
        <v>531.31666666666661</v>
      </c>
      <c r="E80" s="443">
        <v>529.23333333333323</v>
      </c>
      <c r="F80" s="443">
        <v>526.41666666666663</v>
      </c>
      <c r="G80" s="443">
        <v>524.33333333333326</v>
      </c>
      <c r="H80" s="443">
        <v>534.13333333333321</v>
      </c>
      <c r="I80" s="443">
        <v>536.2166666666667</v>
      </c>
      <c r="J80" s="443">
        <v>539.03333333333319</v>
      </c>
      <c r="K80" s="442">
        <v>533.4</v>
      </c>
      <c r="L80" s="442">
        <v>528.5</v>
      </c>
      <c r="M80" s="442">
        <v>61.741030000000002</v>
      </c>
    </row>
    <row r="81" spans="1:13" s="13" customFormat="1">
      <c r="A81" s="245">
        <v>71</v>
      </c>
      <c r="B81" s="445" t="s">
        <v>70</v>
      </c>
      <c r="C81" s="442">
        <v>385.1</v>
      </c>
      <c r="D81" s="443">
        <v>385.26666666666671</v>
      </c>
      <c r="E81" s="443">
        <v>382.68333333333339</v>
      </c>
      <c r="F81" s="443">
        <v>380.26666666666671</v>
      </c>
      <c r="G81" s="443">
        <v>377.68333333333339</v>
      </c>
      <c r="H81" s="443">
        <v>387.68333333333339</v>
      </c>
      <c r="I81" s="443">
        <v>390.26666666666677</v>
      </c>
      <c r="J81" s="443">
        <v>392.68333333333339</v>
      </c>
      <c r="K81" s="442">
        <v>387.85</v>
      </c>
      <c r="L81" s="442">
        <v>382.85</v>
      </c>
      <c r="M81" s="442">
        <v>28.9695</v>
      </c>
    </row>
    <row r="82" spans="1:13" s="13" customFormat="1">
      <c r="A82" s="245">
        <v>72</v>
      </c>
      <c r="B82" s="445" t="s">
        <v>313</v>
      </c>
      <c r="C82" s="442">
        <v>1257.8</v>
      </c>
      <c r="D82" s="443">
        <v>1253.6000000000001</v>
      </c>
      <c r="E82" s="443">
        <v>1244.2000000000003</v>
      </c>
      <c r="F82" s="443">
        <v>1230.6000000000001</v>
      </c>
      <c r="G82" s="443">
        <v>1221.2000000000003</v>
      </c>
      <c r="H82" s="443">
        <v>1267.2000000000003</v>
      </c>
      <c r="I82" s="443">
        <v>1276.6000000000004</v>
      </c>
      <c r="J82" s="443">
        <v>1290.2000000000003</v>
      </c>
      <c r="K82" s="442">
        <v>1263</v>
      </c>
      <c r="L82" s="442">
        <v>1240</v>
      </c>
      <c r="M82" s="442">
        <v>1.35782</v>
      </c>
    </row>
    <row r="83" spans="1:13" s="13" customFormat="1">
      <c r="A83" s="245">
        <v>73</v>
      </c>
      <c r="B83" s="445" t="s">
        <v>314</v>
      </c>
      <c r="C83" s="442">
        <v>327.9</v>
      </c>
      <c r="D83" s="443">
        <v>325.23333333333335</v>
      </c>
      <c r="E83" s="443">
        <v>316.9666666666667</v>
      </c>
      <c r="F83" s="443">
        <v>306.03333333333336</v>
      </c>
      <c r="G83" s="443">
        <v>297.76666666666671</v>
      </c>
      <c r="H83" s="443">
        <v>336.16666666666669</v>
      </c>
      <c r="I83" s="443">
        <v>344.43333333333334</v>
      </c>
      <c r="J83" s="443">
        <v>355.36666666666667</v>
      </c>
      <c r="K83" s="442">
        <v>333.5</v>
      </c>
      <c r="L83" s="442">
        <v>314.3</v>
      </c>
      <c r="M83" s="442">
        <v>22.85539</v>
      </c>
    </row>
    <row r="84" spans="1:13" s="13" customFormat="1">
      <c r="A84" s="245">
        <v>74</v>
      </c>
      <c r="B84" s="445" t="s">
        <v>315</v>
      </c>
      <c r="C84" s="442">
        <v>111.15</v>
      </c>
      <c r="D84" s="443">
        <v>110.83333333333333</v>
      </c>
      <c r="E84" s="443">
        <v>108.26666666666665</v>
      </c>
      <c r="F84" s="443">
        <v>105.38333333333333</v>
      </c>
      <c r="G84" s="443">
        <v>102.81666666666665</v>
      </c>
      <c r="H84" s="443">
        <v>113.71666666666665</v>
      </c>
      <c r="I84" s="443">
        <v>116.28333333333335</v>
      </c>
      <c r="J84" s="443">
        <v>119.16666666666666</v>
      </c>
      <c r="K84" s="442">
        <v>113.4</v>
      </c>
      <c r="L84" s="442">
        <v>107.95</v>
      </c>
      <c r="M84" s="442">
        <v>11.38715</v>
      </c>
    </row>
    <row r="85" spans="1:13" s="13" customFormat="1">
      <c r="A85" s="245">
        <v>75</v>
      </c>
      <c r="B85" s="445" t="s">
        <v>316</v>
      </c>
      <c r="C85" s="442">
        <v>6060.05</v>
      </c>
      <c r="D85" s="443">
        <v>6069.6833333333334</v>
      </c>
      <c r="E85" s="443">
        <v>6020.3666666666668</v>
      </c>
      <c r="F85" s="443">
        <v>5980.6833333333334</v>
      </c>
      <c r="G85" s="443">
        <v>5931.3666666666668</v>
      </c>
      <c r="H85" s="443">
        <v>6109.3666666666668</v>
      </c>
      <c r="I85" s="443">
        <v>6158.6833333333343</v>
      </c>
      <c r="J85" s="443">
        <v>6198.3666666666668</v>
      </c>
      <c r="K85" s="442">
        <v>6119</v>
      </c>
      <c r="L85" s="442">
        <v>6030</v>
      </c>
      <c r="M85" s="442">
        <v>0.17279</v>
      </c>
    </row>
    <row r="86" spans="1:13" s="13" customFormat="1">
      <c r="A86" s="245">
        <v>76</v>
      </c>
      <c r="B86" s="445" t="s">
        <v>317</v>
      </c>
      <c r="C86" s="442">
        <v>837.85</v>
      </c>
      <c r="D86" s="443">
        <v>833.66666666666663</v>
      </c>
      <c r="E86" s="443">
        <v>821.33333333333326</v>
      </c>
      <c r="F86" s="443">
        <v>804.81666666666661</v>
      </c>
      <c r="G86" s="443">
        <v>792.48333333333323</v>
      </c>
      <c r="H86" s="443">
        <v>850.18333333333328</v>
      </c>
      <c r="I86" s="443">
        <v>862.51666666666654</v>
      </c>
      <c r="J86" s="443">
        <v>879.0333333333333</v>
      </c>
      <c r="K86" s="442">
        <v>846</v>
      </c>
      <c r="L86" s="442">
        <v>817.15</v>
      </c>
      <c r="M86" s="442">
        <v>1.5101</v>
      </c>
    </row>
    <row r="87" spans="1:13" s="13" customFormat="1">
      <c r="A87" s="245">
        <v>77</v>
      </c>
      <c r="B87" s="445" t="s">
        <v>230</v>
      </c>
      <c r="C87" s="442">
        <v>1292.55</v>
      </c>
      <c r="D87" s="443">
        <v>1301.3666666666666</v>
      </c>
      <c r="E87" s="443">
        <v>1281.1833333333332</v>
      </c>
      <c r="F87" s="443">
        <v>1269.8166666666666</v>
      </c>
      <c r="G87" s="443">
        <v>1249.6333333333332</v>
      </c>
      <c r="H87" s="443">
        <v>1312.7333333333331</v>
      </c>
      <c r="I87" s="443">
        <v>1332.9166666666665</v>
      </c>
      <c r="J87" s="443">
        <v>1344.2833333333331</v>
      </c>
      <c r="K87" s="442">
        <v>1321.55</v>
      </c>
      <c r="L87" s="442">
        <v>1290</v>
      </c>
      <c r="M87" s="442">
        <v>0.64107000000000003</v>
      </c>
    </row>
    <row r="88" spans="1:13" s="13" customFormat="1">
      <c r="A88" s="245">
        <v>78</v>
      </c>
      <c r="B88" s="445" t="s">
        <v>318</v>
      </c>
      <c r="C88" s="442">
        <v>82.6</v>
      </c>
      <c r="D88" s="443">
        <v>83.350000000000009</v>
      </c>
      <c r="E88" s="443">
        <v>81.300000000000011</v>
      </c>
      <c r="F88" s="443">
        <v>80</v>
      </c>
      <c r="G88" s="443">
        <v>77.95</v>
      </c>
      <c r="H88" s="443">
        <v>84.65000000000002</v>
      </c>
      <c r="I88" s="443">
        <v>86.7</v>
      </c>
      <c r="J88" s="443">
        <v>88.000000000000028</v>
      </c>
      <c r="K88" s="442">
        <v>85.4</v>
      </c>
      <c r="L88" s="442">
        <v>82.05</v>
      </c>
      <c r="M88" s="442">
        <v>56.46172</v>
      </c>
    </row>
    <row r="89" spans="1:13" s="13" customFormat="1">
      <c r="A89" s="245">
        <v>79</v>
      </c>
      <c r="B89" s="445" t="s">
        <v>71</v>
      </c>
      <c r="C89" s="442">
        <v>15552.05</v>
      </c>
      <c r="D89" s="443">
        <v>15514.65</v>
      </c>
      <c r="E89" s="443">
        <v>15338.4</v>
      </c>
      <c r="F89" s="443">
        <v>15124.75</v>
      </c>
      <c r="G89" s="443">
        <v>14948.5</v>
      </c>
      <c r="H89" s="443">
        <v>15728.3</v>
      </c>
      <c r="I89" s="443">
        <v>15904.55</v>
      </c>
      <c r="J89" s="443">
        <v>16118.199999999999</v>
      </c>
      <c r="K89" s="442">
        <v>15690.9</v>
      </c>
      <c r="L89" s="442">
        <v>15301</v>
      </c>
      <c r="M89" s="442">
        <v>0.65871000000000002</v>
      </c>
    </row>
    <row r="90" spans="1:13" s="13" customFormat="1">
      <c r="A90" s="245">
        <v>80</v>
      </c>
      <c r="B90" s="445" t="s">
        <v>319</v>
      </c>
      <c r="C90" s="442">
        <v>269.35000000000002</v>
      </c>
      <c r="D90" s="443">
        <v>271.41666666666669</v>
      </c>
      <c r="E90" s="443">
        <v>265.93333333333339</v>
      </c>
      <c r="F90" s="443">
        <v>262.51666666666671</v>
      </c>
      <c r="G90" s="443">
        <v>257.03333333333342</v>
      </c>
      <c r="H90" s="443">
        <v>274.83333333333337</v>
      </c>
      <c r="I90" s="443">
        <v>280.31666666666661</v>
      </c>
      <c r="J90" s="443">
        <v>283.73333333333335</v>
      </c>
      <c r="K90" s="442">
        <v>276.89999999999998</v>
      </c>
      <c r="L90" s="442">
        <v>268</v>
      </c>
      <c r="M90" s="442">
        <v>6.0964099999999997</v>
      </c>
    </row>
    <row r="91" spans="1:13" s="13" customFormat="1">
      <c r="A91" s="245">
        <v>81</v>
      </c>
      <c r="B91" s="445" t="s">
        <v>74</v>
      </c>
      <c r="C91" s="442">
        <v>3496.25</v>
      </c>
      <c r="D91" s="443">
        <v>3487.7166666666667</v>
      </c>
      <c r="E91" s="443">
        <v>3475.9333333333334</v>
      </c>
      <c r="F91" s="443">
        <v>3455.6166666666668</v>
      </c>
      <c r="G91" s="443">
        <v>3443.8333333333335</v>
      </c>
      <c r="H91" s="443">
        <v>3508.0333333333333</v>
      </c>
      <c r="I91" s="443">
        <v>3519.8166666666671</v>
      </c>
      <c r="J91" s="443">
        <v>3540.1333333333332</v>
      </c>
      <c r="K91" s="442">
        <v>3499.5</v>
      </c>
      <c r="L91" s="442">
        <v>3467.4</v>
      </c>
      <c r="M91" s="442">
        <v>3.8089599999999999</v>
      </c>
    </row>
    <row r="92" spans="1:13" s="13" customFormat="1">
      <c r="A92" s="245">
        <v>82</v>
      </c>
      <c r="B92" s="445" t="s">
        <v>320</v>
      </c>
      <c r="C92" s="442">
        <v>569.35</v>
      </c>
      <c r="D92" s="443">
        <v>572.93333333333328</v>
      </c>
      <c r="E92" s="443">
        <v>561.86666666666656</v>
      </c>
      <c r="F92" s="443">
        <v>554.38333333333333</v>
      </c>
      <c r="G92" s="443">
        <v>543.31666666666661</v>
      </c>
      <c r="H92" s="443">
        <v>580.41666666666652</v>
      </c>
      <c r="I92" s="443">
        <v>591.48333333333335</v>
      </c>
      <c r="J92" s="443">
        <v>598.96666666666647</v>
      </c>
      <c r="K92" s="442">
        <v>584</v>
      </c>
      <c r="L92" s="442">
        <v>565.45000000000005</v>
      </c>
      <c r="M92" s="442">
        <v>2.6825199999999998</v>
      </c>
    </row>
    <row r="93" spans="1:13" s="13" customFormat="1">
      <c r="A93" s="245">
        <v>83</v>
      </c>
      <c r="B93" s="445" t="s">
        <v>321</v>
      </c>
      <c r="C93" s="442">
        <v>371.15</v>
      </c>
      <c r="D93" s="443">
        <v>369.31666666666666</v>
      </c>
      <c r="E93" s="443">
        <v>363.08333333333331</v>
      </c>
      <c r="F93" s="443">
        <v>355.01666666666665</v>
      </c>
      <c r="G93" s="443">
        <v>348.7833333333333</v>
      </c>
      <c r="H93" s="443">
        <v>377.38333333333333</v>
      </c>
      <c r="I93" s="443">
        <v>383.61666666666667</v>
      </c>
      <c r="J93" s="443">
        <v>391.68333333333334</v>
      </c>
      <c r="K93" s="442">
        <v>375.55</v>
      </c>
      <c r="L93" s="442">
        <v>361.25</v>
      </c>
      <c r="M93" s="442">
        <v>7.7903799999999999</v>
      </c>
    </row>
    <row r="94" spans="1:13" s="13" customFormat="1">
      <c r="A94" s="245">
        <v>84</v>
      </c>
      <c r="B94" s="445" t="s">
        <v>80</v>
      </c>
      <c r="C94" s="442">
        <v>691.3</v>
      </c>
      <c r="D94" s="443">
        <v>693.5</v>
      </c>
      <c r="E94" s="443">
        <v>682.35</v>
      </c>
      <c r="F94" s="443">
        <v>673.4</v>
      </c>
      <c r="G94" s="443">
        <v>662.25</v>
      </c>
      <c r="H94" s="443">
        <v>702.45</v>
      </c>
      <c r="I94" s="443">
        <v>713.60000000000014</v>
      </c>
      <c r="J94" s="443">
        <v>722.55000000000007</v>
      </c>
      <c r="K94" s="442">
        <v>704.65</v>
      </c>
      <c r="L94" s="442">
        <v>684.55</v>
      </c>
      <c r="M94" s="442">
        <v>4.66683</v>
      </c>
    </row>
    <row r="95" spans="1:13" s="13" customFormat="1">
      <c r="A95" s="245">
        <v>85</v>
      </c>
      <c r="B95" s="445" t="s">
        <v>322</v>
      </c>
      <c r="C95" s="442">
        <v>2042.8</v>
      </c>
      <c r="D95" s="443">
        <v>2078.9333333333334</v>
      </c>
      <c r="E95" s="443">
        <v>1988.8666666666668</v>
      </c>
      <c r="F95" s="443">
        <v>1934.9333333333334</v>
      </c>
      <c r="G95" s="443">
        <v>1844.8666666666668</v>
      </c>
      <c r="H95" s="443">
        <v>2132.8666666666668</v>
      </c>
      <c r="I95" s="443">
        <v>2222.9333333333334</v>
      </c>
      <c r="J95" s="443">
        <v>2276.8666666666668</v>
      </c>
      <c r="K95" s="442">
        <v>2169</v>
      </c>
      <c r="L95" s="442">
        <v>2025</v>
      </c>
      <c r="M95" s="442">
        <v>3.6324100000000001</v>
      </c>
    </row>
    <row r="96" spans="1:13" s="13" customFormat="1">
      <c r="A96" s="245">
        <v>86</v>
      </c>
      <c r="B96" s="445" t="s">
        <v>783</v>
      </c>
      <c r="C96" s="442">
        <v>327.8</v>
      </c>
      <c r="D96" s="443">
        <v>327.73333333333335</v>
      </c>
      <c r="E96" s="443">
        <v>324.06666666666672</v>
      </c>
      <c r="F96" s="443">
        <v>320.33333333333337</v>
      </c>
      <c r="G96" s="443">
        <v>316.66666666666674</v>
      </c>
      <c r="H96" s="443">
        <v>331.4666666666667</v>
      </c>
      <c r="I96" s="443">
        <v>335.13333333333333</v>
      </c>
      <c r="J96" s="443">
        <v>338.86666666666667</v>
      </c>
      <c r="K96" s="442">
        <v>331.4</v>
      </c>
      <c r="L96" s="442">
        <v>324</v>
      </c>
      <c r="M96" s="442">
        <v>9.6746400000000001</v>
      </c>
    </row>
    <row r="97" spans="1:13" s="13" customFormat="1">
      <c r="A97" s="245">
        <v>87</v>
      </c>
      <c r="B97" s="445" t="s">
        <v>75</v>
      </c>
      <c r="C97" s="442">
        <v>634.4</v>
      </c>
      <c r="D97" s="443">
        <v>634.63333333333333</v>
      </c>
      <c r="E97" s="443">
        <v>627.81666666666661</v>
      </c>
      <c r="F97" s="443">
        <v>621.23333333333323</v>
      </c>
      <c r="G97" s="443">
        <v>614.41666666666652</v>
      </c>
      <c r="H97" s="443">
        <v>641.2166666666667</v>
      </c>
      <c r="I97" s="443">
        <v>648.03333333333353</v>
      </c>
      <c r="J97" s="443">
        <v>654.61666666666679</v>
      </c>
      <c r="K97" s="442">
        <v>641.45000000000005</v>
      </c>
      <c r="L97" s="442">
        <v>628.04999999999995</v>
      </c>
      <c r="M97" s="442">
        <v>45.24635</v>
      </c>
    </row>
    <row r="98" spans="1:13" s="13" customFormat="1">
      <c r="A98" s="245">
        <v>88</v>
      </c>
      <c r="B98" s="445" t="s">
        <v>323</v>
      </c>
      <c r="C98" s="442">
        <v>542.1</v>
      </c>
      <c r="D98" s="443">
        <v>549.2166666666667</v>
      </c>
      <c r="E98" s="443">
        <v>533.48333333333335</v>
      </c>
      <c r="F98" s="443">
        <v>524.86666666666667</v>
      </c>
      <c r="G98" s="443">
        <v>509.13333333333333</v>
      </c>
      <c r="H98" s="443">
        <v>557.83333333333337</v>
      </c>
      <c r="I98" s="443">
        <v>573.56666666666672</v>
      </c>
      <c r="J98" s="443">
        <v>582.18333333333339</v>
      </c>
      <c r="K98" s="442">
        <v>564.95000000000005</v>
      </c>
      <c r="L98" s="442">
        <v>540.6</v>
      </c>
      <c r="M98" s="442">
        <v>9.3764800000000008</v>
      </c>
    </row>
    <row r="99" spans="1:13" s="13" customFormat="1">
      <c r="A99" s="245">
        <v>89</v>
      </c>
      <c r="B99" s="445" t="s">
        <v>76</v>
      </c>
      <c r="C99" s="442">
        <v>163.25</v>
      </c>
      <c r="D99" s="443">
        <v>163.88333333333333</v>
      </c>
      <c r="E99" s="443">
        <v>162.01666666666665</v>
      </c>
      <c r="F99" s="443">
        <v>160.78333333333333</v>
      </c>
      <c r="G99" s="443">
        <v>158.91666666666666</v>
      </c>
      <c r="H99" s="443">
        <v>165.11666666666665</v>
      </c>
      <c r="I99" s="443">
        <v>166.98333333333332</v>
      </c>
      <c r="J99" s="443">
        <v>168.21666666666664</v>
      </c>
      <c r="K99" s="442">
        <v>165.75</v>
      </c>
      <c r="L99" s="442">
        <v>162.65</v>
      </c>
      <c r="M99" s="442">
        <v>164.79664</v>
      </c>
    </row>
    <row r="100" spans="1:13" s="13" customFormat="1">
      <c r="A100" s="245">
        <v>90</v>
      </c>
      <c r="B100" s="445" t="s">
        <v>324</v>
      </c>
      <c r="C100" s="442">
        <v>598.04999999999995</v>
      </c>
      <c r="D100" s="443">
        <v>596.30000000000007</v>
      </c>
      <c r="E100" s="443">
        <v>587.85000000000014</v>
      </c>
      <c r="F100" s="443">
        <v>577.65000000000009</v>
      </c>
      <c r="G100" s="443">
        <v>569.20000000000016</v>
      </c>
      <c r="H100" s="443">
        <v>606.50000000000011</v>
      </c>
      <c r="I100" s="443">
        <v>614.95000000000016</v>
      </c>
      <c r="J100" s="443">
        <v>625.15000000000009</v>
      </c>
      <c r="K100" s="442">
        <v>604.75</v>
      </c>
      <c r="L100" s="442">
        <v>586.1</v>
      </c>
      <c r="M100" s="442">
        <v>1.2950999999999999</v>
      </c>
    </row>
    <row r="101" spans="1:13">
      <c r="A101" s="245">
        <v>91</v>
      </c>
      <c r="B101" s="445" t="s">
        <v>325</v>
      </c>
      <c r="C101" s="442">
        <v>511.45</v>
      </c>
      <c r="D101" s="443">
        <v>516.2833333333333</v>
      </c>
      <c r="E101" s="443">
        <v>503.16666666666663</v>
      </c>
      <c r="F101" s="443">
        <v>494.88333333333333</v>
      </c>
      <c r="G101" s="443">
        <v>481.76666666666665</v>
      </c>
      <c r="H101" s="443">
        <v>524.56666666666661</v>
      </c>
      <c r="I101" s="443">
        <v>537.68333333333339</v>
      </c>
      <c r="J101" s="443">
        <v>545.96666666666658</v>
      </c>
      <c r="K101" s="442">
        <v>529.4</v>
      </c>
      <c r="L101" s="442">
        <v>508</v>
      </c>
      <c r="M101" s="442">
        <v>0.57484000000000002</v>
      </c>
    </row>
    <row r="102" spans="1:13">
      <c r="A102" s="245">
        <v>92</v>
      </c>
      <c r="B102" s="445" t="s">
        <v>326</v>
      </c>
      <c r="C102" s="442">
        <v>584.79999999999995</v>
      </c>
      <c r="D102" s="443">
        <v>588.85</v>
      </c>
      <c r="E102" s="443">
        <v>578.95000000000005</v>
      </c>
      <c r="F102" s="443">
        <v>573.1</v>
      </c>
      <c r="G102" s="443">
        <v>563.20000000000005</v>
      </c>
      <c r="H102" s="443">
        <v>594.70000000000005</v>
      </c>
      <c r="I102" s="443">
        <v>604.59999999999991</v>
      </c>
      <c r="J102" s="443">
        <v>610.45000000000005</v>
      </c>
      <c r="K102" s="442">
        <v>598.75</v>
      </c>
      <c r="L102" s="442">
        <v>583</v>
      </c>
      <c r="M102" s="442">
        <v>1.28826</v>
      </c>
    </row>
    <row r="103" spans="1:13">
      <c r="A103" s="245">
        <v>93</v>
      </c>
      <c r="B103" s="445" t="s">
        <v>77</v>
      </c>
      <c r="C103" s="442">
        <v>133.94999999999999</v>
      </c>
      <c r="D103" s="443">
        <v>133.41666666666666</v>
      </c>
      <c r="E103" s="443">
        <v>131.93333333333331</v>
      </c>
      <c r="F103" s="443">
        <v>129.91666666666666</v>
      </c>
      <c r="G103" s="443">
        <v>128.43333333333331</v>
      </c>
      <c r="H103" s="443">
        <v>135.43333333333331</v>
      </c>
      <c r="I103" s="443">
        <v>136.91666666666666</v>
      </c>
      <c r="J103" s="443">
        <v>138.93333333333331</v>
      </c>
      <c r="K103" s="442">
        <v>134.9</v>
      </c>
      <c r="L103" s="442">
        <v>131.4</v>
      </c>
      <c r="M103" s="442">
        <v>17.13148</v>
      </c>
    </row>
    <row r="104" spans="1:13">
      <c r="A104" s="245">
        <v>94</v>
      </c>
      <c r="B104" s="445" t="s">
        <v>327</v>
      </c>
      <c r="C104" s="442">
        <v>1341.85</v>
      </c>
      <c r="D104" s="443">
        <v>1342.1833333333334</v>
      </c>
      <c r="E104" s="443">
        <v>1334.6666666666667</v>
      </c>
      <c r="F104" s="443">
        <v>1327.4833333333333</v>
      </c>
      <c r="G104" s="443">
        <v>1319.9666666666667</v>
      </c>
      <c r="H104" s="443">
        <v>1349.3666666666668</v>
      </c>
      <c r="I104" s="443">
        <v>1356.8833333333332</v>
      </c>
      <c r="J104" s="443">
        <v>1364.0666666666668</v>
      </c>
      <c r="K104" s="442">
        <v>1349.7</v>
      </c>
      <c r="L104" s="442">
        <v>1335</v>
      </c>
      <c r="M104" s="442">
        <v>1.88293</v>
      </c>
    </row>
    <row r="105" spans="1:13">
      <c r="A105" s="245">
        <v>95</v>
      </c>
      <c r="B105" s="445" t="s">
        <v>328</v>
      </c>
      <c r="C105" s="442">
        <v>20.75</v>
      </c>
      <c r="D105" s="443">
        <v>20.583333333333332</v>
      </c>
      <c r="E105" s="443">
        <v>19.866666666666664</v>
      </c>
      <c r="F105" s="443">
        <v>18.983333333333331</v>
      </c>
      <c r="G105" s="443">
        <v>18.266666666666662</v>
      </c>
      <c r="H105" s="443">
        <v>21.466666666666665</v>
      </c>
      <c r="I105" s="443">
        <v>22.183333333333334</v>
      </c>
      <c r="J105" s="443">
        <v>23.066666666666666</v>
      </c>
      <c r="K105" s="442">
        <v>21.3</v>
      </c>
      <c r="L105" s="442">
        <v>19.7</v>
      </c>
      <c r="M105" s="442">
        <v>346.77605</v>
      </c>
    </row>
    <row r="106" spans="1:13">
      <c r="A106" s="245">
        <v>96</v>
      </c>
      <c r="B106" s="445" t="s">
        <v>329</v>
      </c>
      <c r="C106" s="442">
        <v>967</v>
      </c>
      <c r="D106" s="443">
        <v>967.93333333333339</v>
      </c>
      <c r="E106" s="443">
        <v>959.06666666666683</v>
      </c>
      <c r="F106" s="443">
        <v>951.13333333333344</v>
      </c>
      <c r="G106" s="443">
        <v>942.26666666666688</v>
      </c>
      <c r="H106" s="443">
        <v>975.86666666666679</v>
      </c>
      <c r="I106" s="443">
        <v>984.73333333333335</v>
      </c>
      <c r="J106" s="443">
        <v>992.66666666666674</v>
      </c>
      <c r="K106" s="442">
        <v>976.8</v>
      </c>
      <c r="L106" s="442">
        <v>960</v>
      </c>
      <c r="M106" s="442">
        <v>4.2785000000000002</v>
      </c>
    </row>
    <row r="107" spans="1:13">
      <c r="A107" s="245">
        <v>97</v>
      </c>
      <c r="B107" s="445" t="s">
        <v>330</v>
      </c>
      <c r="C107" s="442">
        <v>411.25</v>
      </c>
      <c r="D107" s="443">
        <v>409.38333333333338</v>
      </c>
      <c r="E107" s="443">
        <v>403.76666666666677</v>
      </c>
      <c r="F107" s="443">
        <v>396.28333333333336</v>
      </c>
      <c r="G107" s="443">
        <v>390.66666666666674</v>
      </c>
      <c r="H107" s="443">
        <v>416.86666666666679</v>
      </c>
      <c r="I107" s="443">
        <v>422.48333333333346</v>
      </c>
      <c r="J107" s="443">
        <v>429.96666666666681</v>
      </c>
      <c r="K107" s="442">
        <v>415</v>
      </c>
      <c r="L107" s="442">
        <v>401.9</v>
      </c>
      <c r="M107" s="442">
        <v>1.5358099999999999</v>
      </c>
    </row>
    <row r="108" spans="1:13">
      <c r="A108" s="245">
        <v>98</v>
      </c>
      <c r="B108" s="445" t="s">
        <v>79</v>
      </c>
      <c r="C108" s="442">
        <v>504.5</v>
      </c>
      <c r="D108" s="443">
        <v>507.2</v>
      </c>
      <c r="E108" s="443">
        <v>499.6</v>
      </c>
      <c r="F108" s="443">
        <v>494.70000000000005</v>
      </c>
      <c r="G108" s="443">
        <v>487.10000000000008</v>
      </c>
      <c r="H108" s="443">
        <v>512.09999999999991</v>
      </c>
      <c r="I108" s="443">
        <v>519.70000000000005</v>
      </c>
      <c r="J108" s="443">
        <v>524.59999999999991</v>
      </c>
      <c r="K108" s="442">
        <v>514.79999999999995</v>
      </c>
      <c r="L108" s="442">
        <v>502.3</v>
      </c>
      <c r="M108" s="442">
        <v>4.3159099999999997</v>
      </c>
    </row>
    <row r="109" spans="1:13">
      <c r="A109" s="245">
        <v>99</v>
      </c>
      <c r="B109" s="445" t="s">
        <v>331</v>
      </c>
      <c r="C109" s="442">
        <v>4054.55</v>
      </c>
      <c r="D109" s="443">
        <v>4046.6333333333332</v>
      </c>
      <c r="E109" s="443">
        <v>3994.2666666666664</v>
      </c>
      <c r="F109" s="443">
        <v>3933.9833333333331</v>
      </c>
      <c r="G109" s="443">
        <v>3881.6166666666663</v>
      </c>
      <c r="H109" s="443">
        <v>4106.9166666666661</v>
      </c>
      <c r="I109" s="443">
        <v>4159.2833333333328</v>
      </c>
      <c r="J109" s="443">
        <v>4219.5666666666666</v>
      </c>
      <c r="K109" s="442">
        <v>4099</v>
      </c>
      <c r="L109" s="442">
        <v>3986.35</v>
      </c>
      <c r="M109" s="442">
        <v>4.453E-2</v>
      </c>
    </row>
    <row r="110" spans="1:13">
      <c r="A110" s="245">
        <v>100</v>
      </c>
      <c r="B110" s="445" t="s">
        <v>332</v>
      </c>
      <c r="C110" s="442">
        <v>187.45</v>
      </c>
      <c r="D110" s="443">
        <v>187.51666666666665</v>
      </c>
      <c r="E110" s="443">
        <v>183.43333333333331</v>
      </c>
      <c r="F110" s="443">
        <v>179.41666666666666</v>
      </c>
      <c r="G110" s="443">
        <v>175.33333333333331</v>
      </c>
      <c r="H110" s="443">
        <v>191.5333333333333</v>
      </c>
      <c r="I110" s="443">
        <v>195.61666666666667</v>
      </c>
      <c r="J110" s="443">
        <v>199.6333333333333</v>
      </c>
      <c r="K110" s="442">
        <v>191.6</v>
      </c>
      <c r="L110" s="442">
        <v>183.5</v>
      </c>
      <c r="M110" s="442">
        <v>7.4442899999999996</v>
      </c>
    </row>
    <row r="111" spans="1:13">
      <c r="A111" s="245">
        <v>101</v>
      </c>
      <c r="B111" s="445" t="s">
        <v>333</v>
      </c>
      <c r="C111" s="442">
        <v>287.75</v>
      </c>
      <c r="D111" s="443">
        <v>287.7</v>
      </c>
      <c r="E111" s="443">
        <v>283.25</v>
      </c>
      <c r="F111" s="443">
        <v>278.75</v>
      </c>
      <c r="G111" s="443">
        <v>274.3</v>
      </c>
      <c r="H111" s="443">
        <v>292.2</v>
      </c>
      <c r="I111" s="443">
        <v>296.64999999999992</v>
      </c>
      <c r="J111" s="443">
        <v>301.14999999999998</v>
      </c>
      <c r="K111" s="442">
        <v>292.14999999999998</v>
      </c>
      <c r="L111" s="442">
        <v>283.2</v>
      </c>
      <c r="M111" s="442">
        <v>10.1503</v>
      </c>
    </row>
    <row r="112" spans="1:13">
      <c r="A112" s="245">
        <v>102</v>
      </c>
      <c r="B112" s="445" t="s">
        <v>334</v>
      </c>
      <c r="C112" s="442">
        <v>133.69999999999999</v>
      </c>
      <c r="D112" s="443">
        <v>134.33333333333334</v>
      </c>
      <c r="E112" s="443">
        <v>131.91666666666669</v>
      </c>
      <c r="F112" s="443">
        <v>130.13333333333335</v>
      </c>
      <c r="G112" s="443">
        <v>127.7166666666667</v>
      </c>
      <c r="H112" s="443">
        <v>136.11666666666667</v>
      </c>
      <c r="I112" s="443">
        <v>138.53333333333336</v>
      </c>
      <c r="J112" s="443">
        <v>140.31666666666666</v>
      </c>
      <c r="K112" s="442">
        <v>136.75</v>
      </c>
      <c r="L112" s="442">
        <v>132.55000000000001</v>
      </c>
      <c r="M112" s="442">
        <v>10.408899999999999</v>
      </c>
    </row>
    <row r="113" spans="1:13">
      <c r="A113" s="245">
        <v>103</v>
      </c>
      <c r="B113" s="445" t="s">
        <v>335</v>
      </c>
      <c r="C113" s="442">
        <v>674.15</v>
      </c>
      <c r="D113" s="443">
        <v>670.03333333333342</v>
      </c>
      <c r="E113" s="443">
        <v>664.06666666666683</v>
      </c>
      <c r="F113" s="443">
        <v>653.98333333333346</v>
      </c>
      <c r="G113" s="443">
        <v>648.01666666666688</v>
      </c>
      <c r="H113" s="443">
        <v>680.11666666666679</v>
      </c>
      <c r="I113" s="443">
        <v>686.08333333333326</v>
      </c>
      <c r="J113" s="443">
        <v>696.16666666666674</v>
      </c>
      <c r="K113" s="442">
        <v>676</v>
      </c>
      <c r="L113" s="442">
        <v>659.95</v>
      </c>
      <c r="M113" s="442">
        <v>1.88791</v>
      </c>
    </row>
    <row r="114" spans="1:13">
      <c r="A114" s="245">
        <v>104</v>
      </c>
      <c r="B114" s="445" t="s">
        <v>81</v>
      </c>
      <c r="C114" s="442">
        <v>569.65</v>
      </c>
      <c r="D114" s="443">
        <v>567.30000000000007</v>
      </c>
      <c r="E114" s="443">
        <v>560.45000000000016</v>
      </c>
      <c r="F114" s="443">
        <v>551.25000000000011</v>
      </c>
      <c r="G114" s="443">
        <v>544.4000000000002</v>
      </c>
      <c r="H114" s="443">
        <v>576.50000000000011</v>
      </c>
      <c r="I114" s="443">
        <v>583.35</v>
      </c>
      <c r="J114" s="443">
        <v>592.55000000000007</v>
      </c>
      <c r="K114" s="442">
        <v>574.15</v>
      </c>
      <c r="L114" s="442">
        <v>558.1</v>
      </c>
      <c r="M114" s="442">
        <v>41.600969999999997</v>
      </c>
    </row>
    <row r="115" spans="1:13">
      <c r="A115" s="245">
        <v>105</v>
      </c>
      <c r="B115" s="445" t="s">
        <v>82</v>
      </c>
      <c r="C115" s="442">
        <v>948.25</v>
      </c>
      <c r="D115" s="443">
        <v>951.31666666666661</v>
      </c>
      <c r="E115" s="443">
        <v>942.93333333333317</v>
      </c>
      <c r="F115" s="443">
        <v>937.61666666666656</v>
      </c>
      <c r="G115" s="443">
        <v>929.23333333333312</v>
      </c>
      <c r="H115" s="443">
        <v>956.63333333333321</v>
      </c>
      <c r="I115" s="443">
        <v>965.01666666666665</v>
      </c>
      <c r="J115" s="443">
        <v>970.33333333333326</v>
      </c>
      <c r="K115" s="442">
        <v>959.7</v>
      </c>
      <c r="L115" s="442">
        <v>946</v>
      </c>
      <c r="M115" s="442">
        <v>22.586950000000002</v>
      </c>
    </row>
    <row r="116" spans="1:13">
      <c r="A116" s="245">
        <v>106</v>
      </c>
      <c r="B116" s="445" t="s">
        <v>231</v>
      </c>
      <c r="C116" s="442">
        <v>167.25</v>
      </c>
      <c r="D116" s="443">
        <v>168</v>
      </c>
      <c r="E116" s="443">
        <v>166.15</v>
      </c>
      <c r="F116" s="443">
        <v>165.05</v>
      </c>
      <c r="G116" s="443">
        <v>163.20000000000002</v>
      </c>
      <c r="H116" s="443">
        <v>169.1</v>
      </c>
      <c r="I116" s="443">
        <v>170.95000000000002</v>
      </c>
      <c r="J116" s="443">
        <v>172.04999999999998</v>
      </c>
      <c r="K116" s="442">
        <v>169.85</v>
      </c>
      <c r="L116" s="442">
        <v>166.9</v>
      </c>
      <c r="M116" s="442">
        <v>16.810459999999999</v>
      </c>
    </row>
    <row r="117" spans="1:13">
      <c r="A117" s="245">
        <v>107</v>
      </c>
      <c r="B117" s="445" t="s">
        <v>83</v>
      </c>
      <c r="C117" s="442">
        <v>149.05000000000001</v>
      </c>
      <c r="D117" s="443">
        <v>149.35000000000002</v>
      </c>
      <c r="E117" s="443">
        <v>148.30000000000004</v>
      </c>
      <c r="F117" s="443">
        <v>147.55000000000001</v>
      </c>
      <c r="G117" s="443">
        <v>146.50000000000003</v>
      </c>
      <c r="H117" s="443">
        <v>150.10000000000005</v>
      </c>
      <c r="I117" s="443">
        <v>151.15</v>
      </c>
      <c r="J117" s="443">
        <v>151.90000000000006</v>
      </c>
      <c r="K117" s="442">
        <v>150.4</v>
      </c>
      <c r="L117" s="442">
        <v>148.6</v>
      </c>
      <c r="M117" s="442">
        <v>92.827740000000006</v>
      </c>
    </row>
    <row r="118" spans="1:13">
      <c r="A118" s="245">
        <v>108</v>
      </c>
      <c r="B118" s="445" t="s">
        <v>336</v>
      </c>
      <c r="C118" s="442">
        <v>383.8</v>
      </c>
      <c r="D118" s="443">
        <v>385.95</v>
      </c>
      <c r="E118" s="443">
        <v>376.34999999999997</v>
      </c>
      <c r="F118" s="443">
        <v>368.9</v>
      </c>
      <c r="G118" s="443">
        <v>359.29999999999995</v>
      </c>
      <c r="H118" s="443">
        <v>393.4</v>
      </c>
      <c r="I118" s="443">
        <v>403</v>
      </c>
      <c r="J118" s="443">
        <v>410.45</v>
      </c>
      <c r="K118" s="442">
        <v>395.55</v>
      </c>
      <c r="L118" s="442">
        <v>378.5</v>
      </c>
      <c r="M118" s="442">
        <v>9.6634899999999995</v>
      </c>
    </row>
    <row r="119" spans="1:13">
      <c r="A119" s="245">
        <v>109</v>
      </c>
      <c r="B119" s="445" t="s">
        <v>821</v>
      </c>
      <c r="C119" s="442">
        <v>3644.45</v>
      </c>
      <c r="D119" s="443">
        <v>3621.3333333333335</v>
      </c>
      <c r="E119" s="443">
        <v>3583.1166666666668</v>
      </c>
      <c r="F119" s="443">
        <v>3521.7833333333333</v>
      </c>
      <c r="G119" s="443">
        <v>3483.5666666666666</v>
      </c>
      <c r="H119" s="443">
        <v>3682.666666666667</v>
      </c>
      <c r="I119" s="443">
        <v>3720.8833333333332</v>
      </c>
      <c r="J119" s="443">
        <v>3782.2166666666672</v>
      </c>
      <c r="K119" s="442">
        <v>3659.55</v>
      </c>
      <c r="L119" s="442">
        <v>3560</v>
      </c>
      <c r="M119" s="442">
        <v>5.18452</v>
      </c>
    </row>
    <row r="120" spans="1:13">
      <c r="A120" s="245">
        <v>110</v>
      </c>
      <c r="B120" s="445" t="s">
        <v>84</v>
      </c>
      <c r="C120" s="442">
        <v>1714.4</v>
      </c>
      <c r="D120" s="443">
        <v>1717.8833333333332</v>
      </c>
      <c r="E120" s="443">
        <v>1702.5166666666664</v>
      </c>
      <c r="F120" s="443">
        <v>1690.6333333333332</v>
      </c>
      <c r="G120" s="443">
        <v>1675.2666666666664</v>
      </c>
      <c r="H120" s="443">
        <v>1729.7666666666664</v>
      </c>
      <c r="I120" s="443">
        <v>1745.1333333333332</v>
      </c>
      <c r="J120" s="443">
        <v>1757.0166666666664</v>
      </c>
      <c r="K120" s="442">
        <v>1733.25</v>
      </c>
      <c r="L120" s="442">
        <v>1706</v>
      </c>
      <c r="M120" s="442">
        <v>3.10067</v>
      </c>
    </row>
    <row r="121" spans="1:13">
      <c r="A121" s="245">
        <v>111</v>
      </c>
      <c r="B121" s="445" t="s">
        <v>85</v>
      </c>
      <c r="C121" s="442">
        <v>707.8</v>
      </c>
      <c r="D121" s="443">
        <v>704.26666666666677</v>
      </c>
      <c r="E121" s="443">
        <v>696.53333333333353</v>
      </c>
      <c r="F121" s="443">
        <v>685.26666666666677</v>
      </c>
      <c r="G121" s="443">
        <v>677.53333333333353</v>
      </c>
      <c r="H121" s="443">
        <v>715.53333333333353</v>
      </c>
      <c r="I121" s="443">
        <v>723.26666666666688</v>
      </c>
      <c r="J121" s="443">
        <v>734.53333333333353</v>
      </c>
      <c r="K121" s="442">
        <v>712</v>
      </c>
      <c r="L121" s="442">
        <v>693</v>
      </c>
      <c r="M121" s="442">
        <v>29.276520000000001</v>
      </c>
    </row>
    <row r="122" spans="1:13">
      <c r="A122" s="245">
        <v>112</v>
      </c>
      <c r="B122" s="445" t="s">
        <v>232</v>
      </c>
      <c r="C122" s="442">
        <v>810.5</v>
      </c>
      <c r="D122" s="443">
        <v>805.35</v>
      </c>
      <c r="E122" s="443">
        <v>795.30000000000007</v>
      </c>
      <c r="F122" s="443">
        <v>780.1</v>
      </c>
      <c r="G122" s="443">
        <v>770.05000000000007</v>
      </c>
      <c r="H122" s="443">
        <v>820.55000000000007</v>
      </c>
      <c r="I122" s="443">
        <v>830.6</v>
      </c>
      <c r="J122" s="443">
        <v>845.80000000000007</v>
      </c>
      <c r="K122" s="442">
        <v>815.4</v>
      </c>
      <c r="L122" s="442">
        <v>790.15</v>
      </c>
      <c r="M122" s="442">
        <v>3.5956700000000001</v>
      </c>
    </row>
    <row r="123" spans="1:13">
      <c r="A123" s="245">
        <v>113</v>
      </c>
      <c r="B123" s="445" t="s">
        <v>337</v>
      </c>
      <c r="C123" s="442">
        <v>690</v>
      </c>
      <c r="D123" s="443">
        <v>677.0333333333333</v>
      </c>
      <c r="E123" s="443">
        <v>654.06666666666661</v>
      </c>
      <c r="F123" s="443">
        <v>618.13333333333333</v>
      </c>
      <c r="G123" s="443">
        <v>595.16666666666663</v>
      </c>
      <c r="H123" s="443">
        <v>712.96666666666658</v>
      </c>
      <c r="I123" s="443">
        <v>735.93333333333328</v>
      </c>
      <c r="J123" s="443">
        <v>771.86666666666656</v>
      </c>
      <c r="K123" s="442">
        <v>700</v>
      </c>
      <c r="L123" s="442">
        <v>641.1</v>
      </c>
      <c r="M123" s="442">
        <v>7.5195600000000002</v>
      </c>
    </row>
    <row r="124" spans="1:13">
      <c r="A124" s="245">
        <v>114</v>
      </c>
      <c r="B124" s="445" t="s">
        <v>233</v>
      </c>
      <c r="C124" s="442">
        <v>410</v>
      </c>
      <c r="D124" s="443">
        <v>408.36666666666662</v>
      </c>
      <c r="E124" s="443">
        <v>401.28333333333325</v>
      </c>
      <c r="F124" s="443">
        <v>392.56666666666661</v>
      </c>
      <c r="G124" s="443">
        <v>385.48333333333323</v>
      </c>
      <c r="H124" s="443">
        <v>417.08333333333326</v>
      </c>
      <c r="I124" s="443">
        <v>424.16666666666663</v>
      </c>
      <c r="J124" s="443">
        <v>432.88333333333327</v>
      </c>
      <c r="K124" s="442">
        <v>415.45</v>
      </c>
      <c r="L124" s="442">
        <v>399.65</v>
      </c>
      <c r="M124" s="442">
        <v>27.657409999999999</v>
      </c>
    </row>
    <row r="125" spans="1:13">
      <c r="A125" s="245">
        <v>115</v>
      </c>
      <c r="B125" s="445" t="s">
        <v>86</v>
      </c>
      <c r="C125" s="442">
        <v>809.05</v>
      </c>
      <c r="D125" s="443">
        <v>805.33333333333337</v>
      </c>
      <c r="E125" s="443">
        <v>795.86666666666679</v>
      </c>
      <c r="F125" s="443">
        <v>782.68333333333339</v>
      </c>
      <c r="G125" s="443">
        <v>773.21666666666681</v>
      </c>
      <c r="H125" s="443">
        <v>818.51666666666677</v>
      </c>
      <c r="I125" s="443">
        <v>827.98333333333323</v>
      </c>
      <c r="J125" s="443">
        <v>841.16666666666674</v>
      </c>
      <c r="K125" s="442">
        <v>814.8</v>
      </c>
      <c r="L125" s="442">
        <v>792.15</v>
      </c>
      <c r="M125" s="442">
        <v>18.025569999999998</v>
      </c>
    </row>
    <row r="126" spans="1:13">
      <c r="A126" s="245">
        <v>116</v>
      </c>
      <c r="B126" s="445" t="s">
        <v>338</v>
      </c>
      <c r="C126" s="442">
        <v>803.1</v>
      </c>
      <c r="D126" s="443">
        <v>803.16666666666663</v>
      </c>
      <c r="E126" s="443">
        <v>798.43333333333328</v>
      </c>
      <c r="F126" s="443">
        <v>793.76666666666665</v>
      </c>
      <c r="G126" s="443">
        <v>789.0333333333333</v>
      </c>
      <c r="H126" s="443">
        <v>807.83333333333326</v>
      </c>
      <c r="I126" s="443">
        <v>812.56666666666661</v>
      </c>
      <c r="J126" s="443">
        <v>817.23333333333323</v>
      </c>
      <c r="K126" s="442">
        <v>807.9</v>
      </c>
      <c r="L126" s="442">
        <v>798.5</v>
      </c>
      <c r="M126" s="442">
        <v>2.9515899999999999</v>
      </c>
    </row>
    <row r="127" spans="1:13">
      <c r="A127" s="245">
        <v>117</v>
      </c>
      <c r="B127" s="445" t="s">
        <v>339</v>
      </c>
      <c r="C127" s="442">
        <v>94</v>
      </c>
      <c r="D127" s="443">
        <v>94.383333333333326</v>
      </c>
      <c r="E127" s="443">
        <v>92.766666666666652</v>
      </c>
      <c r="F127" s="443">
        <v>91.533333333333331</v>
      </c>
      <c r="G127" s="443">
        <v>89.916666666666657</v>
      </c>
      <c r="H127" s="443">
        <v>95.616666666666646</v>
      </c>
      <c r="I127" s="443">
        <v>97.23333333333332</v>
      </c>
      <c r="J127" s="443">
        <v>98.46666666666664</v>
      </c>
      <c r="K127" s="442">
        <v>96</v>
      </c>
      <c r="L127" s="442">
        <v>93.15</v>
      </c>
      <c r="M127" s="442">
        <v>3.1890900000000002</v>
      </c>
    </row>
    <row r="128" spans="1:13">
      <c r="A128" s="245">
        <v>118</v>
      </c>
      <c r="B128" s="445" t="s">
        <v>340</v>
      </c>
      <c r="C128" s="442">
        <v>104.2</v>
      </c>
      <c r="D128" s="443">
        <v>104.48333333333333</v>
      </c>
      <c r="E128" s="443">
        <v>103.71666666666667</v>
      </c>
      <c r="F128" s="443">
        <v>103.23333333333333</v>
      </c>
      <c r="G128" s="443">
        <v>102.46666666666667</v>
      </c>
      <c r="H128" s="443">
        <v>104.96666666666667</v>
      </c>
      <c r="I128" s="443">
        <v>105.73333333333335</v>
      </c>
      <c r="J128" s="443">
        <v>106.21666666666667</v>
      </c>
      <c r="K128" s="442">
        <v>105.25</v>
      </c>
      <c r="L128" s="442">
        <v>104</v>
      </c>
      <c r="M128" s="442">
        <v>16.501760000000001</v>
      </c>
    </row>
    <row r="129" spans="1:13">
      <c r="A129" s="245">
        <v>119</v>
      </c>
      <c r="B129" s="445" t="s">
        <v>341</v>
      </c>
      <c r="C129" s="442">
        <v>721.35</v>
      </c>
      <c r="D129" s="443">
        <v>721.63333333333321</v>
      </c>
      <c r="E129" s="443">
        <v>709.26666666666642</v>
      </c>
      <c r="F129" s="443">
        <v>697.18333333333317</v>
      </c>
      <c r="G129" s="443">
        <v>684.81666666666638</v>
      </c>
      <c r="H129" s="443">
        <v>733.71666666666647</v>
      </c>
      <c r="I129" s="443">
        <v>746.08333333333326</v>
      </c>
      <c r="J129" s="443">
        <v>758.16666666666652</v>
      </c>
      <c r="K129" s="442">
        <v>734</v>
      </c>
      <c r="L129" s="442">
        <v>709.55</v>
      </c>
      <c r="M129" s="442">
        <v>4.9474200000000002</v>
      </c>
    </row>
    <row r="130" spans="1:13">
      <c r="A130" s="245">
        <v>120</v>
      </c>
      <c r="B130" s="445" t="s">
        <v>92</v>
      </c>
      <c r="C130" s="442">
        <v>297.64999999999998</v>
      </c>
      <c r="D130" s="443">
        <v>297.55</v>
      </c>
      <c r="E130" s="443">
        <v>292.10000000000002</v>
      </c>
      <c r="F130" s="443">
        <v>286.55</v>
      </c>
      <c r="G130" s="443">
        <v>281.10000000000002</v>
      </c>
      <c r="H130" s="443">
        <v>303.10000000000002</v>
      </c>
      <c r="I130" s="443">
        <v>308.54999999999995</v>
      </c>
      <c r="J130" s="443">
        <v>314.10000000000002</v>
      </c>
      <c r="K130" s="442">
        <v>303</v>
      </c>
      <c r="L130" s="442">
        <v>292</v>
      </c>
      <c r="M130" s="442">
        <v>127.95761</v>
      </c>
    </row>
    <row r="131" spans="1:13">
      <c r="A131" s="245">
        <v>121</v>
      </c>
      <c r="B131" s="445" t="s">
        <v>87</v>
      </c>
      <c r="C131" s="442">
        <v>540.79999999999995</v>
      </c>
      <c r="D131" s="443">
        <v>538.86666666666667</v>
      </c>
      <c r="E131" s="443">
        <v>535.93333333333339</v>
      </c>
      <c r="F131" s="443">
        <v>531.06666666666672</v>
      </c>
      <c r="G131" s="443">
        <v>528.13333333333344</v>
      </c>
      <c r="H131" s="443">
        <v>543.73333333333335</v>
      </c>
      <c r="I131" s="443">
        <v>546.66666666666652</v>
      </c>
      <c r="J131" s="443">
        <v>551.5333333333333</v>
      </c>
      <c r="K131" s="442">
        <v>541.79999999999995</v>
      </c>
      <c r="L131" s="442">
        <v>534</v>
      </c>
      <c r="M131" s="442">
        <v>20.707920000000001</v>
      </c>
    </row>
    <row r="132" spans="1:13">
      <c r="A132" s="245">
        <v>122</v>
      </c>
      <c r="B132" s="445" t="s">
        <v>234</v>
      </c>
      <c r="C132" s="442">
        <v>1788.1</v>
      </c>
      <c r="D132" s="443">
        <v>1799.3333333333333</v>
      </c>
      <c r="E132" s="443">
        <v>1771.1166666666666</v>
      </c>
      <c r="F132" s="443">
        <v>1754.1333333333332</v>
      </c>
      <c r="G132" s="443">
        <v>1725.9166666666665</v>
      </c>
      <c r="H132" s="443">
        <v>1816.3166666666666</v>
      </c>
      <c r="I132" s="443">
        <v>1844.5333333333333</v>
      </c>
      <c r="J132" s="443">
        <v>1861.5166666666667</v>
      </c>
      <c r="K132" s="442">
        <v>1827.55</v>
      </c>
      <c r="L132" s="442">
        <v>1782.35</v>
      </c>
      <c r="M132" s="442">
        <v>0.78073000000000004</v>
      </c>
    </row>
    <row r="133" spans="1:13">
      <c r="A133" s="245">
        <v>123</v>
      </c>
      <c r="B133" s="445" t="s">
        <v>342</v>
      </c>
      <c r="C133" s="442">
        <v>1740.25</v>
      </c>
      <c r="D133" s="443">
        <v>1750.9333333333332</v>
      </c>
      <c r="E133" s="443">
        <v>1721.9166666666663</v>
      </c>
      <c r="F133" s="443">
        <v>1703.583333333333</v>
      </c>
      <c r="G133" s="443">
        <v>1674.5666666666662</v>
      </c>
      <c r="H133" s="443">
        <v>1769.2666666666664</v>
      </c>
      <c r="I133" s="443">
        <v>1798.2833333333333</v>
      </c>
      <c r="J133" s="443">
        <v>1816.6166666666666</v>
      </c>
      <c r="K133" s="442">
        <v>1779.95</v>
      </c>
      <c r="L133" s="442">
        <v>1732.6</v>
      </c>
      <c r="M133" s="442">
        <v>12.04687</v>
      </c>
    </row>
    <row r="134" spans="1:13">
      <c r="A134" s="245">
        <v>124</v>
      </c>
      <c r="B134" s="445" t="s">
        <v>343</v>
      </c>
      <c r="C134" s="442">
        <v>177.7</v>
      </c>
      <c r="D134" s="443">
        <v>178.18333333333331</v>
      </c>
      <c r="E134" s="443">
        <v>175.86666666666662</v>
      </c>
      <c r="F134" s="443">
        <v>174.0333333333333</v>
      </c>
      <c r="G134" s="443">
        <v>171.71666666666661</v>
      </c>
      <c r="H134" s="443">
        <v>180.01666666666662</v>
      </c>
      <c r="I134" s="443">
        <v>182.33333333333329</v>
      </c>
      <c r="J134" s="443">
        <v>184.16666666666663</v>
      </c>
      <c r="K134" s="442">
        <v>180.5</v>
      </c>
      <c r="L134" s="442">
        <v>176.35</v>
      </c>
      <c r="M134" s="442">
        <v>32.60454</v>
      </c>
    </row>
    <row r="135" spans="1:13">
      <c r="A135" s="245">
        <v>125</v>
      </c>
      <c r="B135" s="445" t="s">
        <v>830</v>
      </c>
      <c r="C135" s="442">
        <v>177.35</v>
      </c>
      <c r="D135" s="443">
        <v>174.56666666666669</v>
      </c>
      <c r="E135" s="443">
        <v>171.78333333333339</v>
      </c>
      <c r="F135" s="443">
        <v>166.2166666666667</v>
      </c>
      <c r="G135" s="443">
        <v>163.43333333333339</v>
      </c>
      <c r="H135" s="443">
        <v>180.13333333333338</v>
      </c>
      <c r="I135" s="443">
        <v>182.91666666666669</v>
      </c>
      <c r="J135" s="443">
        <v>188.48333333333338</v>
      </c>
      <c r="K135" s="442">
        <v>177.35</v>
      </c>
      <c r="L135" s="442">
        <v>169</v>
      </c>
      <c r="M135" s="442">
        <v>16.132760000000001</v>
      </c>
    </row>
    <row r="136" spans="1:13">
      <c r="A136" s="245">
        <v>126</v>
      </c>
      <c r="B136" s="445" t="s">
        <v>740</v>
      </c>
      <c r="C136" s="442">
        <v>942.25</v>
      </c>
      <c r="D136" s="443">
        <v>944.7166666666667</v>
      </c>
      <c r="E136" s="443">
        <v>932.68333333333339</v>
      </c>
      <c r="F136" s="443">
        <v>923.11666666666667</v>
      </c>
      <c r="G136" s="443">
        <v>911.08333333333337</v>
      </c>
      <c r="H136" s="443">
        <v>954.28333333333342</v>
      </c>
      <c r="I136" s="443">
        <v>966.31666666666672</v>
      </c>
      <c r="J136" s="443">
        <v>975.88333333333344</v>
      </c>
      <c r="K136" s="442">
        <v>956.75</v>
      </c>
      <c r="L136" s="442">
        <v>935.15</v>
      </c>
      <c r="M136" s="442">
        <v>1.74196</v>
      </c>
    </row>
    <row r="137" spans="1:13">
      <c r="A137" s="245">
        <v>127</v>
      </c>
      <c r="B137" s="445" t="s">
        <v>345</v>
      </c>
      <c r="C137" s="442">
        <v>562.95000000000005</v>
      </c>
      <c r="D137" s="443">
        <v>561.13333333333333</v>
      </c>
      <c r="E137" s="443">
        <v>552.81666666666661</v>
      </c>
      <c r="F137" s="443">
        <v>542.68333333333328</v>
      </c>
      <c r="G137" s="443">
        <v>534.36666666666656</v>
      </c>
      <c r="H137" s="443">
        <v>571.26666666666665</v>
      </c>
      <c r="I137" s="443">
        <v>579.58333333333348</v>
      </c>
      <c r="J137" s="443">
        <v>589.7166666666667</v>
      </c>
      <c r="K137" s="442">
        <v>569.45000000000005</v>
      </c>
      <c r="L137" s="442">
        <v>551</v>
      </c>
      <c r="M137" s="442">
        <v>8.2547999999999995</v>
      </c>
    </row>
    <row r="138" spans="1:13">
      <c r="A138" s="245">
        <v>128</v>
      </c>
      <c r="B138" s="445" t="s">
        <v>89</v>
      </c>
      <c r="C138" s="442">
        <v>15.25</v>
      </c>
      <c r="D138" s="443">
        <v>15.299999999999999</v>
      </c>
      <c r="E138" s="443">
        <v>15.099999999999998</v>
      </c>
      <c r="F138" s="443">
        <v>14.95</v>
      </c>
      <c r="G138" s="443">
        <v>14.749999999999998</v>
      </c>
      <c r="H138" s="443">
        <v>15.449999999999998</v>
      </c>
      <c r="I138" s="443">
        <v>15.649999999999997</v>
      </c>
      <c r="J138" s="443">
        <v>15.799999999999997</v>
      </c>
      <c r="K138" s="442">
        <v>15.5</v>
      </c>
      <c r="L138" s="442">
        <v>15.15</v>
      </c>
      <c r="M138" s="442">
        <v>105.87501</v>
      </c>
    </row>
    <row r="139" spans="1:13">
      <c r="A139" s="245">
        <v>129</v>
      </c>
      <c r="B139" s="445" t="s">
        <v>346</v>
      </c>
      <c r="C139" s="442">
        <v>211</v>
      </c>
      <c r="D139" s="443">
        <v>210.95000000000002</v>
      </c>
      <c r="E139" s="443">
        <v>207.10000000000002</v>
      </c>
      <c r="F139" s="443">
        <v>203.20000000000002</v>
      </c>
      <c r="G139" s="443">
        <v>199.35000000000002</v>
      </c>
      <c r="H139" s="443">
        <v>214.85000000000002</v>
      </c>
      <c r="I139" s="443">
        <v>218.7</v>
      </c>
      <c r="J139" s="443">
        <v>222.60000000000002</v>
      </c>
      <c r="K139" s="442">
        <v>214.8</v>
      </c>
      <c r="L139" s="442">
        <v>207.05</v>
      </c>
      <c r="M139" s="442">
        <v>10.06813</v>
      </c>
    </row>
    <row r="140" spans="1:13">
      <c r="A140" s="245">
        <v>130</v>
      </c>
      <c r="B140" s="445" t="s">
        <v>90</v>
      </c>
      <c r="C140" s="442">
        <v>4232.2</v>
      </c>
      <c r="D140" s="443">
        <v>4228.0666666666666</v>
      </c>
      <c r="E140" s="443">
        <v>4212.1333333333332</v>
      </c>
      <c r="F140" s="443">
        <v>4192.0666666666666</v>
      </c>
      <c r="G140" s="443">
        <v>4176.1333333333332</v>
      </c>
      <c r="H140" s="443">
        <v>4248.1333333333332</v>
      </c>
      <c r="I140" s="443">
        <v>4264.0666666666657</v>
      </c>
      <c r="J140" s="443">
        <v>4284.1333333333332</v>
      </c>
      <c r="K140" s="442">
        <v>4244</v>
      </c>
      <c r="L140" s="442">
        <v>4208</v>
      </c>
      <c r="M140" s="442">
        <v>3.8291499999999998</v>
      </c>
    </row>
    <row r="141" spans="1:13">
      <c r="A141" s="245">
        <v>131</v>
      </c>
      <c r="B141" s="445" t="s">
        <v>347</v>
      </c>
      <c r="C141" s="442">
        <v>4324.25</v>
      </c>
      <c r="D141" s="443">
        <v>4322.5</v>
      </c>
      <c r="E141" s="443">
        <v>4270</v>
      </c>
      <c r="F141" s="443">
        <v>4215.75</v>
      </c>
      <c r="G141" s="443">
        <v>4163.25</v>
      </c>
      <c r="H141" s="443">
        <v>4376.75</v>
      </c>
      <c r="I141" s="443">
        <v>4429.25</v>
      </c>
      <c r="J141" s="443">
        <v>4483.5</v>
      </c>
      <c r="K141" s="442">
        <v>4375</v>
      </c>
      <c r="L141" s="442">
        <v>4268.25</v>
      </c>
      <c r="M141" s="442">
        <v>3.38124</v>
      </c>
    </row>
    <row r="142" spans="1:13">
      <c r="A142" s="245">
        <v>132</v>
      </c>
      <c r="B142" s="445" t="s">
        <v>348</v>
      </c>
      <c r="C142" s="442">
        <v>2899.1</v>
      </c>
      <c r="D142" s="443">
        <v>2905.7166666666672</v>
      </c>
      <c r="E142" s="443">
        <v>2883.4333333333343</v>
      </c>
      <c r="F142" s="443">
        <v>2867.7666666666673</v>
      </c>
      <c r="G142" s="443">
        <v>2845.4833333333345</v>
      </c>
      <c r="H142" s="443">
        <v>2921.3833333333341</v>
      </c>
      <c r="I142" s="443">
        <v>2943.666666666667</v>
      </c>
      <c r="J142" s="443">
        <v>2959.3333333333339</v>
      </c>
      <c r="K142" s="442">
        <v>2928</v>
      </c>
      <c r="L142" s="442">
        <v>2890.05</v>
      </c>
      <c r="M142" s="442">
        <v>1.1049899999999999</v>
      </c>
    </row>
    <row r="143" spans="1:13">
      <c r="A143" s="245">
        <v>133</v>
      </c>
      <c r="B143" s="445" t="s">
        <v>93</v>
      </c>
      <c r="C143" s="442">
        <v>5282.55</v>
      </c>
      <c r="D143" s="443">
        <v>5296.5166666666664</v>
      </c>
      <c r="E143" s="443">
        <v>5253.0333333333328</v>
      </c>
      <c r="F143" s="443">
        <v>5223.5166666666664</v>
      </c>
      <c r="G143" s="443">
        <v>5180.0333333333328</v>
      </c>
      <c r="H143" s="443">
        <v>5326.0333333333328</v>
      </c>
      <c r="I143" s="443">
        <v>5369.5166666666664</v>
      </c>
      <c r="J143" s="443">
        <v>5399.0333333333328</v>
      </c>
      <c r="K143" s="442">
        <v>5340</v>
      </c>
      <c r="L143" s="442">
        <v>5267</v>
      </c>
      <c r="M143" s="442">
        <v>5.6671800000000001</v>
      </c>
    </row>
    <row r="144" spans="1:13">
      <c r="A144" s="245">
        <v>134</v>
      </c>
      <c r="B144" s="445" t="s">
        <v>349</v>
      </c>
      <c r="C144" s="442">
        <v>423.1</v>
      </c>
      <c r="D144" s="443">
        <v>423.43333333333339</v>
      </c>
      <c r="E144" s="443">
        <v>419.06666666666678</v>
      </c>
      <c r="F144" s="443">
        <v>415.03333333333336</v>
      </c>
      <c r="G144" s="443">
        <v>410.66666666666674</v>
      </c>
      <c r="H144" s="443">
        <v>427.46666666666681</v>
      </c>
      <c r="I144" s="443">
        <v>431.83333333333337</v>
      </c>
      <c r="J144" s="443">
        <v>435.86666666666684</v>
      </c>
      <c r="K144" s="442">
        <v>427.8</v>
      </c>
      <c r="L144" s="442">
        <v>419.4</v>
      </c>
      <c r="M144" s="442">
        <v>4.6464800000000004</v>
      </c>
    </row>
    <row r="145" spans="1:13">
      <c r="A145" s="245">
        <v>135</v>
      </c>
      <c r="B145" s="445" t="s">
        <v>350</v>
      </c>
      <c r="C145" s="442">
        <v>110.55</v>
      </c>
      <c r="D145" s="443">
        <v>110.18333333333334</v>
      </c>
      <c r="E145" s="443">
        <v>109.16666666666667</v>
      </c>
      <c r="F145" s="443">
        <v>107.78333333333333</v>
      </c>
      <c r="G145" s="443">
        <v>106.76666666666667</v>
      </c>
      <c r="H145" s="443">
        <v>111.56666666666668</v>
      </c>
      <c r="I145" s="443">
        <v>112.58333333333333</v>
      </c>
      <c r="J145" s="443">
        <v>113.96666666666668</v>
      </c>
      <c r="K145" s="442">
        <v>111.2</v>
      </c>
      <c r="L145" s="442">
        <v>108.8</v>
      </c>
      <c r="M145" s="442">
        <v>8.0385899999999992</v>
      </c>
    </row>
    <row r="146" spans="1:13">
      <c r="A146" s="245">
        <v>136</v>
      </c>
      <c r="B146" s="445" t="s">
        <v>831</v>
      </c>
      <c r="C146" s="442">
        <v>250.4</v>
      </c>
      <c r="D146" s="443">
        <v>250.46666666666667</v>
      </c>
      <c r="E146" s="443">
        <v>247.93333333333334</v>
      </c>
      <c r="F146" s="443">
        <v>245.46666666666667</v>
      </c>
      <c r="G146" s="443">
        <v>242.93333333333334</v>
      </c>
      <c r="H146" s="443">
        <v>252.93333333333334</v>
      </c>
      <c r="I146" s="443">
        <v>255.4666666666667</v>
      </c>
      <c r="J146" s="443">
        <v>257.93333333333334</v>
      </c>
      <c r="K146" s="442">
        <v>253</v>
      </c>
      <c r="L146" s="442">
        <v>248</v>
      </c>
      <c r="M146" s="442">
        <v>5.3129099999999996</v>
      </c>
    </row>
    <row r="147" spans="1:13">
      <c r="A147" s="245">
        <v>137</v>
      </c>
      <c r="B147" s="445" t="s">
        <v>742</v>
      </c>
      <c r="C147" s="442">
        <v>1812</v>
      </c>
      <c r="D147" s="443">
        <v>1824.6833333333334</v>
      </c>
      <c r="E147" s="443">
        <v>1794.3666666666668</v>
      </c>
      <c r="F147" s="443">
        <v>1776.7333333333333</v>
      </c>
      <c r="G147" s="443">
        <v>1746.4166666666667</v>
      </c>
      <c r="H147" s="443">
        <v>1842.3166666666668</v>
      </c>
      <c r="I147" s="443">
        <v>1872.6333333333334</v>
      </c>
      <c r="J147" s="443">
        <v>1890.2666666666669</v>
      </c>
      <c r="K147" s="442">
        <v>1855</v>
      </c>
      <c r="L147" s="442">
        <v>1807.05</v>
      </c>
      <c r="M147" s="442">
        <v>0.12758</v>
      </c>
    </row>
    <row r="148" spans="1:13">
      <c r="A148" s="245">
        <v>138</v>
      </c>
      <c r="B148" s="445" t="s">
        <v>235</v>
      </c>
      <c r="C148" s="442">
        <v>67.45</v>
      </c>
      <c r="D148" s="443">
        <v>66.61666666666666</v>
      </c>
      <c r="E148" s="443">
        <v>65.683333333333323</v>
      </c>
      <c r="F148" s="443">
        <v>63.916666666666657</v>
      </c>
      <c r="G148" s="443">
        <v>62.98333333333332</v>
      </c>
      <c r="H148" s="443">
        <v>68.383333333333326</v>
      </c>
      <c r="I148" s="443">
        <v>69.316666666666663</v>
      </c>
      <c r="J148" s="443">
        <v>71.083333333333329</v>
      </c>
      <c r="K148" s="442">
        <v>67.55</v>
      </c>
      <c r="L148" s="442">
        <v>64.849999999999994</v>
      </c>
      <c r="M148" s="442">
        <v>31.886939999999999</v>
      </c>
    </row>
    <row r="149" spans="1:13">
      <c r="A149" s="245">
        <v>139</v>
      </c>
      <c r="B149" s="445" t="s">
        <v>94</v>
      </c>
      <c r="C149" s="442">
        <v>2767.75</v>
      </c>
      <c r="D149" s="443">
        <v>2740.1</v>
      </c>
      <c r="E149" s="443">
        <v>2705.7</v>
      </c>
      <c r="F149" s="443">
        <v>2643.65</v>
      </c>
      <c r="G149" s="443">
        <v>2609.25</v>
      </c>
      <c r="H149" s="443">
        <v>2802.1499999999996</v>
      </c>
      <c r="I149" s="443">
        <v>2836.55</v>
      </c>
      <c r="J149" s="443">
        <v>2898.5999999999995</v>
      </c>
      <c r="K149" s="442">
        <v>2774.5</v>
      </c>
      <c r="L149" s="442">
        <v>2678.05</v>
      </c>
      <c r="M149" s="442">
        <v>12.65747</v>
      </c>
    </row>
    <row r="150" spans="1:13">
      <c r="A150" s="245">
        <v>140</v>
      </c>
      <c r="B150" s="445" t="s">
        <v>351</v>
      </c>
      <c r="C150" s="442">
        <v>211.3</v>
      </c>
      <c r="D150" s="443">
        <v>209.71666666666667</v>
      </c>
      <c r="E150" s="443">
        <v>206.18333333333334</v>
      </c>
      <c r="F150" s="443">
        <v>201.06666666666666</v>
      </c>
      <c r="G150" s="443">
        <v>197.53333333333333</v>
      </c>
      <c r="H150" s="443">
        <v>214.83333333333334</v>
      </c>
      <c r="I150" s="443">
        <v>218.3666666666667</v>
      </c>
      <c r="J150" s="443">
        <v>223.48333333333335</v>
      </c>
      <c r="K150" s="442">
        <v>213.25</v>
      </c>
      <c r="L150" s="442">
        <v>204.6</v>
      </c>
      <c r="M150" s="442">
        <v>1.26498</v>
      </c>
    </row>
    <row r="151" spans="1:13">
      <c r="A151" s="245">
        <v>141</v>
      </c>
      <c r="B151" s="445" t="s">
        <v>236</v>
      </c>
      <c r="C151" s="442">
        <v>548.6</v>
      </c>
      <c r="D151" s="443">
        <v>540.04999999999995</v>
      </c>
      <c r="E151" s="443">
        <v>530.09999999999991</v>
      </c>
      <c r="F151" s="443">
        <v>511.59999999999991</v>
      </c>
      <c r="G151" s="443">
        <v>501.64999999999986</v>
      </c>
      <c r="H151" s="443">
        <v>558.54999999999995</v>
      </c>
      <c r="I151" s="443">
        <v>568.5</v>
      </c>
      <c r="J151" s="443">
        <v>587</v>
      </c>
      <c r="K151" s="442">
        <v>550</v>
      </c>
      <c r="L151" s="442">
        <v>521.54999999999995</v>
      </c>
      <c r="M151" s="442">
        <v>7.3300099999999997</v>
      </c>
    </row>
    <row r="152" spans="1:13">
      <c r="A152" s="245">
        <v>142</v>
      </c>
      <c r="B152" s="445" t="s">
        <v>237</v>
      </c>
      <c r="C152" s="442">
        <v>1501.7</v>
      </c>
      <c r="D152" s="443">
        <v>1499.7333333333333</v>
      </c>
      <c r="E152" s="443">
        <v>1474.4666666666667</v>
      </c>
      <c r="F152" s="443">
        <v>1447.2333333333333</v>
      </c>
      <c r="G152" s="443">
        <v>1421.9666666666667</v>
      </c>
      <c r="H152" s="443">
        <v>1526.9666666666667</v>
      </c>
      <c r="I152" s="443">
        <v>1552.2333333333336</v>
      </c>
      <c r="J152" s="443">
        <v>1579.4666666666667</v>
      </c>
      <c r="K152" s="442">
        <v>1525</v>
      </c>
      <c r="L152" s="442">
        <v>1472.5</v>
      </c>
      <c r="M152" s="442">
        <v>0.67362999999999995</v>
      </c>
    </row>
    <row r="153" spans="1:13">
      <c r="A153" s="245">
        <v>143</v>
      </c>
      <c r="B153" s="445" t="s">
        <v>238</v>
      </c>
      <c r="C153" s="442">
        <v>84.9</v>
      </c>
      <c r="D153" s="443">
        <v>85.149999999999991</v>
      </c>
      <c r="E153" s="443">
        <v>84.249999999999986</v>
      </c>
      <c r="F153" s="443">
        <v>83.6</v>
      </c>
      <c r="G153" s="443">
        <v>82.699999999999989</v>
      </c>
      <c r="H153" s="443">
        <v>85.799999999999983</v>
      </c>
      <c r="I153" s="443">
        <v>86.699999999999989</v>
      </c>
      <c r="J153" s="443">
        <v>87.34999999999998</v>
      </c>
      <c r="K153" s="442">
        <v>86.05</v>
      </c>
      <c r="L153" s="442">
        <v>84.5</v>
      </c>
      <c r="M153" s="442">
        <v>27.706440000000001</v>
      </c>
    </row>
    <row r="154" spans="1:13">
      <c r="A154" s="245">
        <v>144</v>
      </c>
      <c r="B154" s="445" t="s">
        <v>95</v>
      </c>
      <c r="C154" s="442">
        <v>90.25</v>
      </c>
      <c r="D154" s="443">
        <v>90.016666666666666</v>
      </c>
      <c r="E154" s="443">
        <v>88.383333333333326</v>
      </c>
      <c r="F154" s="443">
        <v>86.516666666666666</v>
      </c>
      <c r="G154" s="443">
        <v>84.883333333333326</v>
      </c>
      <c r="H154" s="443">
        <v>91.883333333333326</v>
      </c>
      <c r="I154" s="443">
        <v>93.51666666666668</v>
      </c>
      <c r="J154" s="443">
        <v>95.383333333333326</v>
      </c>
      <c r="K154" s="442">
        <v>91.65</v>
      </c>
      <c r="L154" s="442">
        <v>88.15</v>
      </c>
      <c r="M154" s="442">
        <v>27.289269999999998</v>
      </c>
    </row>
    <row r="155" spans="1:13">
      <c r="A155" s="245">
        <v>145</v>
      </c>
      <c r="B155" s="445" t="s">
        <v>352</v>
      </c>
      <c r="C155" s="442">
        <v>697.55</v>
      </c>
      <c r="D155" s="443">
        <v>698.30000000000007</v>
      </c>
      <c r="E155" s="443">
        <v>692.25000000000011</v>
      </c>
      <c r="F155" s="443">
        <v>686.95</v>
      </c>
      <c r="G155" s="443">
        <v>680.90000000000009</v>
      </c>
      <c r="H155" s="443">
        <v>703.60000000000014</v>
      </c>
      <c r="I155" s="443">
        <v>709.65000000000009</v>
      </c>
      <c r="J155" s="443">
        <v>714.95000000000016</v>
      </c>
      <c r="K155" s="442">
        <v>704.35</v>
      </c>
      <c r="L155" s="442">
        <v>693</v>
      </c>
      <c r="M155" s="442">
        <v>0.70106999999999997</v>
      </c>
    </row>
    <row r="156" spans="1:13">
      <c r="A156" s="245">
        <v>146</v>
      </c>
      <c r="B156" s="445" t="s">
        <v>96</v>
      </c>
      <c r="C156" s="442">
        <v>1216.05</v>
      </c>
      <c r="D156" s="443">
        <v>1199.6000000000001</v>
      </c>
      <c r="E156" s="443">
        <v>1179.2000000000003</v>
      </c>
      <c r="F156" s="443">
        <v>1142.3500000000001</v>
      </c>
      <c r="G156" s="443">
        <v>1121.9500000000003</v>
      </c>
      <c r="H156" s="443">
        <v>1236.4500000000003</v>
      </c>
      <c r="I156" s="443">
        <v>1256.8500000000004</v>
      </c>
      <c r="J156" s="443">
        <v>1293.7000000000003</v>
      </c>
      <c r="K156" s="442">
        <v>1220</v>
      </c>
      <c r="L156" s="442">
        <v>1162.75</v>
      </c>
      <c r="M156" s="442">
        <v>49.520870000000002</v>
      </c>
    </row>
    <row r="157" spans="1:13">
      <c r="A157" s="245">
        <v>147</v>
      </c>
      <c r="B157" s="445" t="s">
        <v>97</v>
      </c>
      <c r="C157" s="442">
        <v>192.85</v>
      </c>
      <c r="D157" s="443">
        <v>193.23333333333335</v>
      </c>
      <c r="E157" s="443">
        <v>191.91666666666669</v>
      </c>
      <c r="F157" s="443">
        <v>190.98333333333335</v>
      </c>
      <c r="G157" s="443">
        <v>189.66666666666669</v>
      </c>
      <c r="H157" s="443">
        <v>194.16666666666669</v>
      </c>
      <c r="I157" s="443">
        <v>195.48333333333335</v>
      </c>
      <c r="J157" s="443">
        <v>196.41666666666669</v>
      </c>
      <c r="K157" s="442">
        <v>194.55</v>
      </c>
      <c r="L157" s="442">
        <v>192.3</v>
      </c>
      <c r="M157" s="442">
        <v>24.303930000000001</v>
      </c>
    </row>
    <row r="158" spans="1:13">
      <c r="A158" s="245">
        <v>148</v>
      </c>
      <c r="B158" s="445" t="s">
        <v>354</v>
      </c>
      <c r="C158" s="442">
        <v>336.95</v>
      </c>
      <c r="D158" s="443">
        <v>338.3</v>
      </c>
      <c r="E158" s="443">
        <v>334.65000000000003</v>
      </c>
      <c r="F158" s="443">
        <v>332.35</v>
      </c>
      <c r="G158" s="443">
        <v>328.70000000000005</v>
      </c>
      <c r="H158" s="443">
        <v>340.6</v>
      </c>
      <c r="I158" s="443">
        <v>344.25</v>
      </c>
      <c r="J158" s="443">
        <v>346.55</v>
      </c>
      <c r="K158" s="442">
        <v>341.95</v>
      </c>
      <c r="L158" s="442">
        <v>336</v>
      </c>
      <c r="M158" s="442">
        <v>3.5864600000000002</v>
      </c>
    </row>
    <row r="159" spans="1:13">
      <c r="A159" s="245">
        <v>149</v>
      </c>
      <c r="B159" s="445" t="s">
        <v>98</v>
      </c>
      <c r="C159" s="442">
        <v>88</v>
      </c>
      <c r="D159" s="443">
        <v>88.333333333333329</v>
      </c>
      <c r="E159" s="443">
        <v>87.416666666666657</v>
      </c>
      <c r="F159" s="443">
        <v>86.833333333333329</v>
      </c>
      <c r="G159" s="443">
        <v>85.916666666666657</v>
      </c>
      <c r="H159" s="443">
        <v>88.916666666666657</v>
      </c>
      <c r="I159" s="443">
        <v>89.833333333333314</v>
      </c>
      <c r="J159" s="443">
        <v>90.416666666666657</v>
      </c>
      <c r="K159" s="442">
        <v>89.25</v>
      </c>
      <c r="L159" s="442">
        <v>87.75</v>
      </c>
      <c r="M159" s="442">
        <v>181.96232000000001</v>
      </c>
    </row>
    <row r="160" spans="1:13">
      <c r="A160" s="245">
        <v>150</v>
      </c>
      <c r="B160" s="445" t="s">
        <v>355</v>
      </c>
      <c r="C160" s="442">
        <v>2988</v>
      </c>
      <c r="D160" s="443">
        <v>3014.3333333333335</v>
      </c>
      <c r="E160" s="443">
        <v>2948.666666666667</v>
      </c>
      <c r="F160" s="443">
        <v>2909.3333333333335</v>
      </c>
      <c r="G160" s="443">
        <v>2843.666666666667</v>
      </c>
      <c r="H160" s="443">
        <v>3053.666666666667</v>
      </c>
      <c r="I160" s="443">
        <v>3119.3333333333339</v>
      </c>
      <c r="J160" s="443">
        <v>3158.666666666667</v>
      </c>
      <c r="K160" s="442">
        <v>3080</v>
      </c>
      <c r="L160" s="442">
        <v>2975</v>
      </c>
      <c r="M160" s="442">
        <v>0.58640000000000003</v>
      </c>
    </row>
    <row r="161" spans="1:13">
      <c r="A161" s="245">
        <v>151</v>
      </c>
      <c r="B161" s="445" t="s">
        <v>356</v>
      </c>
      <c r="C161" s="442">
        <v>457.25</v>
      </c>
      <c r="D161" s="443">
        <v>459.2166666666667</v>
      </c>
      <c r="E161" s="443">
        <v>453.03333333333342</v>
      </c>
      <c r="F161" s="443">
        <v>448.81666666666672</v>
      </c>
      <c r="G161" s="443">
        <v>442.63333333333344</v>
      </c>
      <c r="H161" s="443">
        <v>463.43333333333339</v>
      </c>
      <c r="I161" s="443">
        <v>469.61666666666667</v>
      </c>
      <c r="J161" s="443">
        <v>473.83333333333337</v>
      </c>
      <c r="K161" s="442">
        <v>465.4</v>
      </c>
      <c r="L161" s="442">
        <v>455</v>
      </c>
      <c r="M161" s="442">
        <v>4.5146100000000002</v>
      </c>
    </row>
    <row r="162" spans="1:13">
      <c r="A162" s="245">
        <v>152</v>
      </c>
      <c r="B162" s="445" t="s">
        <v>357</v>
      </c>
      <c r="C162" s="442">
        <v>169.7</v>
      </c>
      <c r="D162" s="443">
        <v>170.73333333333335</v>
      </c>
      <c r="E162" s="443">
        <v>167.9666666666667</v>
      </c>
      <c r="F162" s="443">
        <v>166.23333333333335</v>
      </c>
      <c r="G162" s="443">
        <v>163.4666666666667</v>
      </c>
      <c r="H162" s="443">
        <v>172.4666666666667</v>
      </c>
      <c r="I162" s="443">
        <v>175.23333333333335</v>
      </c>
      <c r="J162" s="443">
        <v>176.9666666666667</v>
      </c>
      <c r="K162" s="442">
        <v>173.5</v>
      </c>
      <c r="L162" s="442">
        <v>169</v>
      </c>
      <c r="M162" s="442">
        <v>6.2928499999999996</v>
      </c>
    </row>
    <row r="163" spans="1:13">
      <c r="A163" s="245">
        <v>153</v>
      </c>
      <c r="B163" s="445" t="s">
        <v>358</v>
      </c>
      <c r="C163" s="442">
        <v>148.69999999999999</v>
      </c>
      <c r="D163" s="443">
        <v>148.63333333333335</v>
      </c>
      <c r="E163" s="443">
        <v>146.6166666666667</v>
      </c>
      <c r="F163" s="443">
        <v>144.53333333333336</v>
      </c>
      <c r="G163" s="443">
        <v>142.51666666666671</v>
      </c>
      <c r="H163" s="443">
        <v>150.7166666666667</v>
      </c>
      <c r="I163" s="443">
        <v>152.73333333333335</v>
      </c>
      <c r="J163" s="443">
        <v>154.81666666666669</v>
      </c>
      <c r="K163" s="442">
        <v>150.65</v>
      </c>
      <c r="L163" s="442">
        <v>146.55000000000001</v>
      </c>
      <c r="M163" s="442">
        <v>40.02684</v>
      </c>
    </row>
    <row r="164" spans="1:13">
      <c r="A164" s="245">
        <v>154</v>
      </c>
      <c r="B164" s="445" t="s">
        <v>359</v>
      </c>
      <c r="C164" s="442">
        <v>227.25</v>
      </c>
      <c r="D164" s="443">
        <v>227.85</v>
      </c>
      <c r="E164" s="443">
        <v>225</v>
      </c>
      <c r="F164" s="443">
        <v>222.75</v>
      </c>
      <c r="G164" s="443">
        <v>219.9</v>
      </c>
      <c r="H164" s="443">
        <v>230.1</v>
      </c>
      <c r="I164" s="443">
        <v>232.94999999999996</v>
      </c>
      <c r="J164" s="443">
        <v>235.2</v>
      </c>
      <c r="K164" s="442">
        <v>230.7</v>
      </c>
      <c r="L164" s="442">
        <v>225.6</v>
      </c>
      <c r="M164" s="442">
        <v>33.779380000000003</v>
      </c>
    </row>
    <row r="165" spans="1:13">
      <c r="A165" s="245">
        <v>155</v>
      </c>
      <c r="B165" s="445" t="s">
        <v>239</v>
      </c>
      <c r="C165" s="442">
        <v>7.8</v>
      </c>
      <c r="D165" s="443">
        <v>7.7166666666666659</v>
      </c>
      <c r="E165" s="443">
        <v>7.4333333333333318</v>
      </c>
      <c r="F165" s="443">
        <v>7.0666666666666655</v>
      </c>
      <c r="G165" s="443">
        <v>6.7833333333333314</v>
      </c>
      <c r="H165" s="443">
        <v>8.0833333333333321</v>
      </c>
      <c r="I165" s="443">
        <v>8.3666666666666654</v>
      </c>
      <c r="J165" s="443">
        <v>8.7333333333333325</v>
      </c>
      <c r="K165" s="442">
        <v>8</v>
      </c>
      <c r="L165" s="442">
        <v>7.35</v>
      </c>
      <c r="M165" s="442">
        <v>423.33587</v>
      </c>
    </row>
    <row r="166" spans="1:13">
      <c r="A166" s="245">
        <v>156</v>
      </c>
      <c r="B166" s="445" t="s">
        <v>240</v>
      </c>
      <c r="C166" s="442">
        <v>52.5</v>
      </c>
      <c r="D166" s="443">
        <v>51.699999999999996</v>
      </c>
      <c r="E166" s="443">
        <v>50.899999999999991</v>
      </c>
      <c r="F166" s="443">
        <v>49.3</v>
      </c>
      <c r="G166" s="443">
        <v>48.499999999999993</v>
      </c>
      <c r="H166" s="443">
        <v>53.29999999999999</v>
      </c>
      <c r="I166" s="443">
        <v>54.099999999999987</v>
      </c>
      <c r="J166" s="443">
        <v>55.699999999999989</v>
      </c>
      <c r="K166" s="442">
        <v>52.5</v>
      </c>
      <c r="L166" s="442">
        <v>50.1</v>
      </c>
      <c r="M166" s="442">
        <v>29.436029999999999</v>
      </c>
    </row>
    <row r="167" spans="1:13">
      <c r="A167" s="245">
        <v>157</v>
      </c>
      <c r="B167" s="445" t="s">
        <v>99</v>
      </c>
      <c r="C167" s="442">
        <v>161.05000000000001</v>
      </c>
      <c r="D167" s="443">
        <v>160.66666666666666</v>
      </c>
      <c r="E167" s="443">
        <v>159.08333333333331</v>
      </c>
      <c r="F167" s="443">
        <v>157.11666666666665</v>
      </c>
      <c r="G167" s="443">
        <v>155.5333333333333</v>
      </c>
      <c r="H167" s="443">
        <v>162.63333333333333</v>
      </c>
      <c r="I167" s="443">
        <v>164.21666666666664</v>
      </c>
      <c r="J167" s="443">
        <v>166.18333333333334</v>
      </c>
      <c r="K167" s="442">
        <v>162.25</v>
      </c>
      <c r="L167" s="442">
        <v>158.69999999999999</v>
      </c>
      <c r="M167" s="442">
        <v>117.43382</v>
      </c>
    </row>
    <row r="168" spans="1:13">
      <c r="A168" s="245">
        <v>158</v>
      </c>
      <c r="B168" s="445" t="s">
        <v>360</v>
      </c>
      <c r="C168" s="442">
        <v>292.2</v>
      </c>
      <c r="D168" s="443">
        <v>292.2166666666667</v>
      </c>
      <c r="E168" s="443">
        <v>289.43333333333339</v>
      </c>
      <c r="F168" s="443">
        <v>286.66666666666669</v>
      </c>
      <c r="G168" s="443">
        <v>283.88333333333338</v>
      </c>
      <c r="H168" s="443">
        <v>294.98333333333341</v>
      </c>
      <c r="I168" s="443">
        <v>297.76666666666671</v>
      </c>
      <c r="J168" s="443">
        <v>300.53333333333342</v>
      </c>
      <c r="K168" s="442">
        <v>295</v>
      </c>
      <c r="L168" s="442">
        <v>289.45</v>
      </c>
      <c r="M168" s="442">
        <v>1.97261</v>
      </c>
    </row>
    <row r="169" spans="1:13">
      <c r="A169" s="245">
        <v>159</v>
      </c>
      <c r="B169" s="445" t="s">
        <v>361</v>
      </c>
      <c r="C169" s="442">
        <v>267</v>
      </c>
      <c r="D169" s="443">
        <v>265.86666666666667</v>
      </c>
      <c r="E169" s="443">
        <v>263.38333333333333</v>
      </c>
      <c r="F169" s="443">
        <v>259.76666666666665</v>
      </c>
      <c r="G169" s="443">
        <v>257.2833333333333</v>
      </c>
      <c r="H169" s="443">
        <v>269.48333333333335</v>
      </c>
      <c r="I169" s="443">
        <v>271.9666666666667</v>
      </c>
      <c r="J169" s="443">
        <v>275.58333333333337</v>
      </c>
      <c r="K169" s="442">
        <v>268.35000000000002</v>
      </c>
      <c r="L169" s="442">
        <v>262.25</v>
      </c>
      <c r="M169" s="442">
        <v>3.16764</v>
      </c>
    </row>
    <row r="170" spans="1:13">
      <c r="A170" s="245">
        <v>160</v>
      </c>
      <c r="B170" s="445" t="s">
        <v>744</v>
      </c>
      <c r="C170" s="442">
        <v>4911.05</v>
      </c>
      <c r="D170" s="443">
        <v>4912.0166666666664</v>
      </c>
      <c r="E170" s="443">
        <v>4864.0333333333328</v>
      </c>
      <c r="F170" s="443">
        <v>4817.0166666666664</v>
      </c>
      <c r="G170" s="443">
        <v>4769.0333333333328</v>
      </c>
      <c r="H170" s="443">
        <v>4959.0333333333328</v>
      </c>
      <c r="I170" s="443">
        <v>5007.0166666666664</v>
      </c>
      <c r="J170" s="443">
        <v>5054.0333333333328</v>
      </c>
      <c r="K170" s="442">
        <v>4960</v>
      </c>
      <c r="L170" s="442">
        <v>4865</v>
      </c>
      <c r="M170" s="442">
        <v>0.56437000000000004</v>
      </c>
    </row>
    <row r="171" spans="1:13">
      <c r="A171" s="245">
        <v>161</v>
      </c>
      <c r="B171" s="445" t="s">
        <v>102</v>
      </c>
      <c r="C171" s="442">
        <v>26.15</v>
      </c>
      <c r="D171" s="443">
        <v>26.283333333333331</v>
      </c>
      <c r="E171" s="443">
        <v>25.916666666666664</v>
      </c>
      <c r="F171" s="443">
        <v>25.683333333333334</v>
      </c>
      <c r="G171" s="443">
        <v>25.316666666666666</v>
      </c>
      <c r="H171" s="443">
        <v>26.516666666666662</v>
      </c>
      <c r="I171" s="443">
        <v>26.883333333333329</v>
      </c>
      <c r="J171" s="443">
        <v>27.11666666666666</v>
      </c>
      <c r="K171" s="442">
        <v>26.65</v>
      </c>
      <c r="L171" s="442">
        <v>26.05</v>
      </c>
      <c r="M171" s="442">
        <v>98.602239999999995</v>
      </c>
    </row>
    <row r="172" spans="1:13">
      <c r="A172" s="245">
        <v>162</v>
      </c>
      <c r="B172" s="445" t="s">
        <v>362</v>
      </c>
      <c r="C172" s="442">
        <v>2985.75</v>
      </c>
      <c r="D172" s="443">
        <v>2985.5833333333335</v>
      </c>
      <c r="E172" s="443">
        <v>2971.166666666667</v>
      </c>
      <c r="F172" s="443">
        <v>2956.5833333333335</v>
      </c>
      <c r="G172" s="443">
        <v>2942.166666666667</v>
      </c>
      <c r="H172" s="443">
        <v>3000.166666666667</v>
      </c>
      <c r="I172" s="443">
        <v>3014.5833333333339</v>
      </c>
      <c r="J172" s="443">
        <v>3029.166666666667</v>
      </c>
      <c r="K172" s="442">
        <v>3000</v>
      </c>
      <c r="L172" s="442">
        <v>2971</v>
      </c>
      <c r="M172" s="442">
        <v>0.21551000000000001</v>
      </c>
    </row>
    <row r="173" spans="1:13">
      <c r="A173" s="245">
        <v>163</v>
      </c>
      <c r="B173" s="445" t="s">
        <v>745</v>
      </c>
      <c r="C173" s="442">
        <v>185.7</v>
      </c>
      <c r="D173" s="443">
        <v>186.76666666666665</v>
      </c>
      <c r="E173" s="443">
        <v>181.0333333333333</v>
      </c>
      <c r="F173" s="443">
        <v>176.36666666666665</v>
      </c>
      <c r="G173" s="443">
        <v>170.6333333333333</v>
      </c>
      <c r="H173" s="443">
        <v>191.43333333333331</v>
      </c>
      <c r="I173" s="443">
        <v>197.16666666666666</v>
      </c>
      <c r="J173" s="443">
        <v>201.83333333333331</v>
      </c>
      <c r="K173" s="442">
        <v>192.5</v>
      </c>
      <c r="L173" s="442">
        <v>182.1</v>
      </c>
      <c r="M173" s="442">
        <v>11.399380000000001</v>
      </c>
    </row>
    <row r="174" spans="1:13">
      <c r="A174" s="245">
        <v>164</v>
      </c>
      <c r="B174" s="445" t="s">
        <v>363</v>
      </c>
      <c r="C174" s="442">
        <v>2861.6</v>
      </c>
      <c r="D174" s="443">
        <v>2862.1</v>
      </c>
      <c r="E174" s="443">
        <v>2828.35</v>
      </c>
      <c r="F174" s="443">
        <v>2795.1</v>
      </c>
      <c r="G174" s="443">
        <v>2761.35</v>
      </c>
      <c r="H174" s="443">
        <v>2895.35</v>
      </c>
      <c r="I174" s="443">
        <v>2929.1</v>
      </c>
      <c r="J174" s="443">
        <v>2962.35</v>
      </c>
      <c r="K174" s="442">
        <v>2895.85</v>
      </c>
      <c r="L174" s="442">
        <v>2828.85</v>
      </c>
      <c r="M174" s="442">
        <v>0.30071999999999999</v>
      </c>
    </row>
    <row r="175" spans="1:13">
      <c r="A175" s="245">
        <v>165</v>
      </c>
      <c r="B175" s="445" t="s">
        <v>241</v>
      </c>
      <c r="C175" s="442">
        <v>200</v>
      </c>
      <c r="D175" s="443">
        <v>201.18333333333331</v>
      </c>
      <c r="E175" s="443">
        <v>196.91666666666663</v>
      </c>
      <c r="F175" s="443">
        <v>193.83333333333331</v>
      </c>
      <c r="G175" s="443">
        <v>189.56666666666663</v>
      </c>
      <c r="H175" s="443">
        <v>204.26666666666662</v>
      </c>
      <c r="I175" s="443">
        <v>208.53333333333333</v>
      </c>
      <c r="J175" s="443">
        <v>211.61666666666662</v>
      </c>
      <c r="K175" s="442">
        <v>205.45</v>
      </c>
      <c r="L175" s="442">
        <v>198.1</v>
      </c>
      <c r="M175" s="442">
        <v>25.629570000000001</v>
      </c>
    </row>
    <row r="176" spans="1:13">
      <c r="A176" s="245">
        <v>166</v>
      </c>
      <c r="B176" s="445" t="s">
        <v>364</v>
      </c>
      <c r="C176" s="442">
        <v>5623.95</v>
      </c>
      <c r="D176" s="443">
        <v>5622.9833333333336</v>
      </c>
      <c r="E176" s="443">
        <v>5600.9666666666672</v>
      </c>
      <c r="F176" s="443">
        <v>5577.9833333333336</v>
      </c>
      <c r="G176" s="443">
        <v>5555.9666666666672</v>
      </c>
      <c r="H176" s="443">
        <v>5645.9666666666672</v>
      </c>
      <c r="I176" s="443">
        <v>5667.9833333333336</v>
      </c>
      <c r="J176" s="443">
        <v>5690.9666666666672</v>
      </c>
      <c r="K176" s="442">
        <v>5645</v>
      </c>
      <c r="L176" s="442">
        <v>5600</v>
      </c>
      <c r="M176" s="442">
        <v>9.9449999999999997E-2</v>
      </c>
    </row>
    <row r="177" spans="1:13">
      <c r="A177" s="245">
        <v>167</v>
      </c>
      <c r="B177" s="445" t="s">
        <v>365</v>
      </c>
      <c r="C177" s="442">
        <v>1520.65</v>
      </c>
      <c r="D177" s="443">
        <v>1519.5166666666664</v>
      </c>
      <c r="E177" s="443">
        <v>1506.2333333333329</v>
      </c>
      <c r="F177" s="443">
        <v>1491.8166666666664</v>
      </c>
      <c r="G177" s="443">
        <v>1478.5333333333328</v>
      </c>
      <c r="H177" s="443">
        <v>1533.9333333333329</v>
      </c>
      <c r="I177" s="443">
        <v>1547.2166666666667</v>
      </c>
      <c r="J177" s="443">
        <v>1561.633333333333</v>
      </c>
      <c r="K177" s="442">
        <v>1532.8</v>
      </c>
      <c r="L177" s="442">
        <v>1505.1</v>
      </c>
      <c r="M177" s="442">
        <v>0.33190999999999998</v>
      </c>
    </row>
    <row r="178" spans="1:13">
      <c r="A178" s="245">
        <v>168</v>
      </c>
      <c r="B178" s="445" t="s">
        <v>100</v>
      </c>
      <c r="C178" s="442">
        <v>616.45000000000005</v>
      </c>
      <c r="D178" s="443">
        <v>618.2166666666667</v>
      </c>
      <c r="E178" s="443">
        <v>611.73333333333335</v>
      </c>
      <c r="F178" s="443">
        <v>607.01666666666665</v>
      </c>
      <c r="G178" s="443">
        <v>600.5333333333333</v>
      </c>
      <c r="H178" s="443">
        <v>622.93333333333339</v>
      </c>
      <c r="I178" s="443">
        <v>629.41666666666674</v>
      </c>
      <c r="J178" s="443">
        <v>634.13333333333344</v>
      </c>
      <c r="K178" s="442">
        <v>624.70000000000005</v>
      </c>
      <c r="L178" s="442">
        <v>613.5</v>
      </c>
      <c r="M178" s="442">
        <v>23.185549999999999</v>
      </c>
    </row>
    <row r="179" spans="1:13">
      <c r="A179" s="245">
        <v>169</v>
      </c>
      <c r="B179" s="445" t="s">
        <v>366</v>
      </c>
      <c r="C179" s="442">
        <v>913.3</v>
      </c>
      <c r="D179" s="443">
        <v>911.31666666666661</v>
      </c>
      <c r="E179" s="443">
        <v>904.03333333333319</v>
      </c>
      <c r="F179" s="443">
        <v>894.76666666666654</v>
      </c>
      <c r="G179" s="443">
        <v>887.48333333333312</v>
      </c>
      <c r="H179" s="443">
        <v>920.58333333333326</v>
      </c>
      <c r="I179" s="443">
        <v>927.86666666666656</v>
      </c>
      <c r="J179" s="443">
        <v>937.13333333333333</v>
      </c>
      <c r="K179" s="442">
        <v>918.6</v>
      </c>
      <c r="L179" s="442">
        <v>902.05</v>
      </c>
      <c r="M179" s="442">
        <v>1.5510200000000001</v>
      </c>
    </row>
    <row r="180" spans="1:13">
      <c r="A180" s="245">
        <v>170</v>
      </c>
      <c r="B180" s="445" t="s">
        <v>242</v>
      </c>
      <c r="C180" s="442">
        <v>563.45000000000005</v>
      </c>
      <c r="D180" s="443">
        <v>562.01666666666677</v>
      </c>
      <c r="E180" s="443">
        <v>557.03333333333353</v>
      </c>
      <c r="F180" s="443">
        <v>550.61666666666679</v>
      </c>
      <c r="G180" s="443">
        <v>545.63333333333355</v>
      </c>
      <c r="H180" s="443">
        <v>568.43333333333351</v>
      </c>
      <c r="I180" s="443">
        <v>573.41666666666686</v>
      </c>
      <c r="J180" s="443">
        <v>579.83333333333348</v>
      </c>
      <c r="K180" s="442">
        <v>567</v>
      </c>
      <c r="L180" s="442">
        <v>555.6</v>
      </c>
      <c r="M180" s="442">
        <v>1.6323799999999999</v>
      </c>
    </row>
    <row r="181" spans="1:13">
      <c r="A181" s="245">
        <v>171</v>
      </c>
      <c r="B181" s="445" t="s">
        <v>103</v>
      </c>
      <c r="C181" s="442">
        <v>864.35</v>
      </c>
      <c r="D181" s="443">
        <v>859.94999999999993</v>
      </c>
      <c r="E181" s="443">
        <v>854.39999999999986</v>
      </c>
      <c r="F181" s="443">
        <v>844.44999999999993</v>
      </c>
      <c r="G181" s="443">
        <v>838.89999999999986</v>
      </c>
      <c r="H181" s="443">
        <v>869.89999999999986</v>
      </c>
      <c r="I181" s="443">
        <v>875.44999999999982</v>
      </c>
      <c r="J181" s="443">
        <v>885.39999999999986</v>
      </c>
      <c r="K181" s="442">
        <v>865.5</v>
      </c>
      <c r="L181" s="442">
        <v>850</v>
      </c>
      <c r="M181" s="442">
        <v>8.5801700000000007</v>
      </c>
    </row>
    <row r="182" spans="1:13">
      <c r="A182" s="245">
        <v>172</v>
      </c>
      <c r="B182" s="445" t="s">
        <v>243</v>
      </c>
      <c r="C182" s="442">
        <v>527.1</v>
      </c>
      <c r="D182" s="443">
        <v>528.35</v>
      </c>
      <c r="E182" s="443">
        <v>523.75</v>
      </c>
      <c r="F182" s="443">
        <v>520.4</v>
      </c>
      <c r="G182" s="443">
        <v>515.79999999999995</v>
      </c>
      <c r="H182" s="443">
        <v>531.70000000000005</v>
      </c>
      <c r="I182" s="443">
        <v>536.30000000000018</v>
      </c>
      <c r="J182" s="443">
        <v>539.65000000000009</v>
      </c>
      <c r="K182" s="442">
        <v>532.95000000000005</v>
      </c>
      <c r="L182" s="442">
        <v>525</v>
      </c>
      <c r="M182" s="442">
        <v>1.2518899999999999</v>
      </c>
    </row>
    <row r="183" spans="1:13">
      <c r="A183" s="245">
        <v>173</v>
      </c>
      <c r="B183" s="445" t="s">
        <v>244</v>
      </c>
      <c r="C183" s="442">
        <v>1406.6</v>
      </c>
      <c r="D183" s="443">
        <v>1409.4833333333336</v>
      </c>
      <c r="E183" s="443">
        <v>1389.2666666666671</v>
      </c>
      <c r="F183" s="443">
        <v>1371.9333333333336</v>
      </c>
      <c r="G183" s="443">
        <v>1351.7166666666672</v>
      </c>
      <c r="H183" s="443">
        <v>1426.8166666666671</v>
      </c>
      <c r="I183" s="443">
        <v>1447.0333333333333</v>
      </c>
      <c r="J183" s="443">
        <v>1464.366666666667</v>
      </c>
      <c r="K183" s="442">
        <v>1429.7</v>
      </c>
      <c r="L183" s="442">
        <v>1392.15</v>
      </c>
      <c r="M183" s="442">
        <v>16.38946</v>
      </c>
    </row>
    <row r="184" spans="1:13">
      <c r="A184" s="245">
        <v>174</v>
      </c>
      <c r="B184" s="445" t="s">
        <v>367</v>
      </c>
      <c r="C184" s="442">
        <v>323.35000000000002</v>
      </c>
      <c r="D184" s="443">
        <v>321.55</v>
      </c>
      <c r="E184" s="443">
        <v>317.20000000000005</v>
      </c>
      <c r="F184" s="443">
        <v>311.05</v>
      </c>
      <c r="G184" s="443">
        <v>306.70000000000005</v>
      </c>
      <c r="H184" s="443">
        <v>327.70000000000005</v>
      </c>
      <c r="I184" s="443">
        <v>332.05000000000007</v>
      </c>
      <c r="J184" s="443">
        <v>338.20000000000005</v>
      </c>
      <c r="K184" s="442">
        <v>325.89999999999998</v>
      </c>
      <c r="L184" s="442">
        <v>315.39999999999998</v>
      </c>
      <c r="M184" s="442">
        <v>50.062980000000003</v>
      </c>
    </row>
    <row r="185" spans="1:13">
      <c r="A185" s="245">
        <v>175</v>
      </c>
      <c r="B185" s="445" t="s">
        <v>245</v>
      </c>
      <c r="C185" s="442">
        <v>761.85</v>
      </c>
      <c r="D185" s="443">
        <v>764.93333333333339</v>
      </c>
      <c r="E185" s="443">
        <v>748.96666666666681</v>
      </c>
      <c r="F185" s="443">
        <v>736.08333333333337</v>
      </c>
      <c r="G185" s="443">
        <v>720.11666666666679</v>
      </c>
      <c r="H185" s="443">
        <v>777.81666666666683</v>
      </c>
      <c r="I185" s="443">
        <v>793.78333333333353</v>
      </c>
      <c r="J185" s="443">
        <v>806.66666666666686</v>
      </c>
      <c r="K185" s="442">
        <v>780.9</v>
      </c>
      <c r="L185" s="442">
        <v>752.05</v>
      </c>
      <c r="M185" s="442">
        <v>20.398330000000001</v>
      </c>
    </row>
    <row r="186" spans="1:13">
      <c r="A186" s="245">
        <v>176</v>
      </c>
      <c r="B186" s="445" t="s">
        <v>104</v>
      </c>
      <c r="C186" s="442">
        <v>1458.75</v>
      </c>
      <c r="D186" s="443">
        <v>1452.9333333333334</v>
      </c>
      <c r="E186" s="443">
        <v>1441.8666666666668</v>
      </c>
      <c r="F186" s="443">
        <v>1424.9833333333333</v>
      </c>
      <c r="G186" s="443">
        <v>1413.9166666666667</v>
      </c>
      <c r="H186" s="443">
        <v>1469.8166666666668</v>
      </c>
      <c r="I186" s="443">
        <v>1480.8833333333334</v>
      </c>
      <c r="J186" s="443">
        <v>1497.7666666666669</v>
      </c>
      <c r="K186" s="442">
        <v>1464</v>
      </c>
      <c r="L186" s="442">
        <v>1436.05</v>
      </c>
      <c r="M186" s="442">
        <v>10.067629999999999</v>
      </c>
    </row>
    <row r="187" spans="1:13">
      <c r="A187" s="245">
        <v>177</v>
      </c>
      <c r="B187" s="445" t="s">
        <v>368</v>
      </c>
      <c r="C187" s="442">
        <v>431.05</v>
      </c>
      <c r="D187" s="443">
        <v>430.68333333333334</v>
      </c>
      <c r="E187" s="443">
        <v>416.36666666666667</v>
      </c>
      <c r="F187" s="443">
        <v>401.68333333333334</v>
      </c>
      <c r="G187" s="443">
        <v>387.36666666666667</v>
      </c>
      <c r="H187" s="443">
        <v>445.36666666666667</v>
      </c>
      <c r="I187" s="443">
        <v>459.68333333333339</v>
      </c>
      <c r="J187" s="443">
        <v>474.36666666666667</v>
      </c>
      <c r="K187" s="442">
        <v>445</v>
      </c>
      <c r="L187" s="442">
        <v>416</v>
      </c>
      <c r="M187" s="442">
        <v>6.0230399999999999</v>
      </c>
    </row>
    <row r="188" spans="1:13">
      <c r="A188" s="245">
        <v>178</v>
      </c>
      <c r="B188" s="445" t="s">
        <v>369</v>
      </c>
      <c r="C188" s="442">
        <v>128</v>
      </c>
      <c r="D188" s="443">
        <v>128.08333333333334</v>
      </c>
      <c r="E188" s="443">
        <v>127.16666666666669</v>
      </c>
      <c r="F188" s="443">
        <v>126.33333333333334</v>
      </c>
      <c r="G188" s="443">
        <v>125.41666666666669</v>
      </c>
      <c r="H188" s="443">
        <v>128.91666666666669</v>
      </c>
      <c r="I188" s="443">
        <v>129.83333333333337</v>
      </c>
      <c r="J188" s="443">
        <v>130.66666666666669</v>
      </c>
      <c r="K188" s="442">
        <v>129</v>
      </c>
      <c r="L188" s="442">
        <v>127.25</v>
      </c>
      <c r="M188" s="442">
        <v>6.4256599999999997</v>
      </c>
    </row>
    <row r="189" spans="1:13">
      <c r="A189" s="245">
        <v>179</v>
      </c>
      <c r="B189" s="445" t="s">
        <v>370</v>
      </c>
      <c r="C189" s="442">
        <v>1204.45</v>
      </c>
      <c r="D189" s="443">
        <v>1209.5833333333333</v>
      </c>
      <c r="E189" s="443">
        <v>1189.8666666666666</v>
      </c>
      <c r="F189" s="443">
        <v>1175.2833333333333</v>
      </c>
      <c r="G189" s="443">
        <v>1155.5666666666666</v>
      </c>
      <c r="H189" s="443">
        <v>1224.1666666666665</v>
      </c>
      <c r="I189" s="443">
        <v>1243.8833333333332</v>
      </c>
      <c r="J189" s="443">
        <v>1258.4666666666665</v>
      </c>
      <c r="K189" s="442">
        <v>1229.3</v>
      </c>
      <c r="L189" s="442">
        <v>1195</v>
      </c>
      <c r="M189" s="442">
        <v>0.68147000000000002</v>
      </c>
    </row>
    <row r="190" spans="1:13">
      <c r="A190" s="245">
        <v>180</v>
      </c>
      <c r="B190" s="445" t="s">
        <v>371</v>
      </c>
      <c r="C190" s="442">
        <v>407.05</v>
      </c>
      <c r="D190" s="443">
        <v>410.5</v>
      </c>
      <c r="E190" s="443">
        <v>401.3</v>
      </c>
      <c r="F190" s="443">
        <v>395.55</v>
      </c>
      <c r="G190" s="443">
        <v>386.35</v>
      </c>
      <c r="H190" s="443">
        <v>416.25</v>
      </c>
      <c r="I190" s="443">
        <v>425.45000000000005</v>
      </c>
      <c r="J190" s="443">
        <v>431.2</v>
      </c>
      <c r="K190" s="442">
        <v>419.7</v>
      </c>
      <c r="L190" s="442">
        <v>404.75</v>
      </c>
      <c r="M190" s="442">
        <v>4.4523700000000002</v>
      </c>
    </row>
    <row r="191" spans="1:13">
      <c r="A191" s="245">
        <v>181</v>
      </c>
      <c r="B191" s="445" t="s">
        <v>743</v>
      </c>
      <c r="C191" s="442">
        <v>164</v>
      </c>
      <c r="D191" s="443">
        <v>165.36666666666667</v>
      </c>
      <c r="E191" s="443">
        <v>161.73333333333335</v>
      </c>
      <c r="F191" s="443">
        <v>159.46666666666667</v>
      </c>
      <c r="G191" s="443">
        <v>155.83333333333334</v>
      </c>
      <c r="H191" s="443">
        <v>167.63333333333335</v>
      </c>
      <c r="I191" s="443">
        <v>171.26666666666668</v>
      </c>
      <c r="J191" s="443">
        <v>173.53333333333336</v>
      </c>
      <c r="K191" s="442">
        <v>169</v>
      </c>
      <c r="L191" s="442">
        <v>163.1</v>
      </c>
      <c r="M191" s="442">
        <v>4.1701499999999996</v>
      </c>
    </row>
    <row r="192" spans="1:13">
      <c r="A192" s="245">
        <v>182</v>
      </c>
      <c r="B192" s="445" t="s">
        <v>773</v>
      </c>
      <c r="C192" s="442">
        <v>1004.5</v>
      </c>
      <c r="D192" s="443">
        <v>1001.5</v>
      </c>
      <c r="E192" s="443">
        <v>943</v>
      </c>
      <c r="F192" s="443">
        <v>881.5</v>
      </c>
      <c r="G192" s="443">
        <v>823</v>
      </c>
      <c r="H192" s="443">
        <v>1063</v>
      </c>
      <c r="I192" s="443">
        <v>1121.5</v>
      </c>
      <c r="J192" s="443">
        <v>1183</v>
      </c>
      <c r="K192" s="442">
        <v>1060</v>
      </c>
      <c r="L192" s="442">
        <v>940</v>
      </c>
      <c r="M192" s="442">
        <v>17.755700000000001</v>
      </c>
    </row>
    <row r="193" spans="1:13">
      <c r="A193" s="245">
        <v>183</v>
      </c>
      <c r="B193" s="445" t="s">
        <v>372</v>
      </c>
      <c r="C193" s="442">
        <v>580.75</v>
      </c>
      <c r="D193" s="443">
        <v>575.06666666666672</v>
      </c>
      <c r="E193" s="443">
        <v>566.13333333333344</v>
      </c>
      <c r="F193" s="443">
        <v>551.51666666666677</v>
      </c>
      <c r="G193" s="443">
        <v>542.58333333333348</v>
      </c>
      <c r="H193" s="443">
        <v>589.68333333333339</v>
      </c>
      <c r="I193" s="443">
        <v>598.61666666666656</v>
      </c>
      <c r="J193" s="443">
        <v>613.23333333333335</v>
      </c>
      <c r="K193" s="442">
        <v>584</v>
      </c>
      <c r="L193" s="442">
        <v>560.45000000000005</v>
      </c>
      <c r="M193" s="442">
        <v>39.259059999999998</v>
      </c>
    </row>
    <row r="194" spans="1:13">
      <c r="A194" s="245">
        <v>184</v>
      </c>
      <c r="B194" s="445" t="s">
        <v>373</v>
      </c>
      <c r="C194" s="442">
        <v>73.45</v>
      </c>
      <c r="D194" s="443">
        <v>73.75</v>
      </c>
      <c r="E194" s="443">
        <v>72.3</v>
      </c>
      <c r="F194" s="443">
        <v>71.149999999999991</v>
      </c>
      <c r="G194" s="443">
        <v>69.699999999999989</v>
      </c>
      <c r="H194" s="443">
        <v>74.900000000000006</v>
      </c>
      <c r="I194" s="443">
        <v>76.349999999999994</v>
      </c>
      <c r="J194" s="443">
        <v>77.500000000000014</v>
      </c>
      <c r="K194" s="442">
        <v>75.2</v>
      </c>
      <c r="L194" s="442">
        <v>72.599999999999994</v>
      </c>
      <c r="M194" s="442">
        <v>17.048559999999998</v>
      </c>
    </row>
    <row r="195" spans="1:13">
      <c r="A195" s="245">
        <v>185</v>
      </c>
      <c r="B195" s="445" t="s">
        <v>374</v>
      </c>
      <c r="C195" s="442">
        <v>387.3</v>
      </c>
      <c r="D195" s="443">
        <v>383.9666666666667</v>
      </c>
      <c r="E195" s="443">
        <v>377.03333333333342</v>
      </c>
      <c r="F195" s="443">
        <v>366.76666666666671</v>
      </c>
      <c r="G195" s="443">
        <v>359.83333333333343</v>
      </c>
      <c r="H195" s="443">
        <v>394.23333333333341</v>
      </c>
      <c r="I195" s="443">
        <v>401.16666666666669</v>
      </c>
      <c r="J195" s="443">
        <v>411.43333333333339</v>
      </c>
      <c r="K195" s="442">
        <v>390.9</v>
      </c>
      <c r="L195" s="442">
        <v>373.7</v>
      </c>
      <c r="M195" s="442">
        <v>7.7382</v>
      </c>
    </row>
    <row r="196" spans="1:13">
      <c r="A196" s="245">
        <v>186</v>
      </c>
      <c r="B196" s="445" t="s">
        <v>375</v>
      </c>
      <c r="C196" s="442">
        <v>105</v>
      </c>
      <c r="D196" s="443">
        <v>105.48333333333333</v>
      </c>
      <c r="E196" s="443">
        <v>103.51666666666667</v>
      </c>
      <c r="F196" s="443">
        <v>102.03333333333333</v>
      </c>
      <c r="G196" s="443">
        <v>100.06666666666666</v>
      </c>
      <c r="H196" s="443">
        <v>106.96666666666667</v>
      </c>
      <c r="I196" s="443">
        <v>108.93333333333334</v>
      </c>
      <c r="J196" s="443">
        <v>110.41666666666667</v>
      </c>
      <c r="K196" s="442">
        <v>107.45</v>
      </c>
      <c r="L196" s="442">
        <v>104</v>
      </c>
      <c r="M196" s="442">
        <v>10.82011</v>
      </c>
    </row>
    <row r="197" spans="1:13">
      <c r="A197" s="245">
        <v>187</v>
      </c>
      <c r="B197" s="445" t="s">
        <v>376</v>
      </c>
      <c r="C197" s="442">
        <v>109</v>
      </c>
      <c r="D197" s="443">
        <v>107.58333333333333</v>
      </c>
      <c r="E197" s="443">
        <v>105.41666666666666</v>
      </c>
      <c r="F197" s="443">
        <v>101.83333333333333</v>
      </c>
      <c r="G197" s="443">
        <v>99.666666666666657</v>
      </c>
      <c r="H197" s="443">
        <v>111.16666666666666</v>
      </c>
      <c r="I197" s="443">
        <v>113.33333333333331</v>
      </c>
      <c r="J197" s="443">
        <v>116.91666666666666</v>
      </c>
      <c r="K197" s="442">
        <v>109.75</v>
      </c>
      <c r="L197" s="442">
        <v>104</v>
      </c>
      <c r="M197" s="442">
        <v>52.71123</v>
      </c>
    </row>
    <row r="198" spans="1:13">
      <c r="A198" s="245">
        <v>188</v>
      </c>
      <c r="B198" s="445" t="s">
        <v>246</v>
      </c>
      <c r="C198" s="442">
        <v>286.64999999999998</v>
      </c>
      <c r="D198" s="443">
        <v>285.63333333333327</v>
      </c>
      <c r="E198" s="443">
        <v>282.06666666666655</v>
      </c>
      <c r="F198" s="443">
        <v>277.48333333333329</v>
      </c>
      <c r="G198" s="443">
        <v>273.91666666666657</v>
      </c>
      <c r="H198" s="443">
        <v>290.21666666666653</v>
      </c>
      <c r="I198" s="443">
        <v>293.78333333333325</v>
      </c>
      <c r="J198" s="443">
        <v>298.3666666666665</v>
      </c>
      <c r="K198" s="442">
        <v>289.2</v>
      </c>
      <c r="L198" s="442">
        <v>281.05</v>
      </c>
      <c r="M198" s="442">
        <v>25.964479999999998</v>
      </c>
    </row>
    <row r="199" spans="1:13">
      <c r="A199" s="245">
        <v>189</v>
      </c>
      <c r="B199" s="445" t="s">
        <v>377</v>
      </c>
      <c r="C199" s="442">
        <v>699.05</v>
      </c>
      <c r="D199" s="443">
        <v>702.01666666666677</v>
      </c>
      <c r="E199" s="443">
        <v>695.03333333333353</v>
      </c>
      <c r="F199" s="443">
        <v>691.01666666666677</v>
      </c>
      <c r="G199" s="443">
        <v>684.03333333333353</v>
      </c>
      <c r="H199" s="443">
        <v>706.03333333333353</v>
      </c>
      <c r="I199" s="443">
        <v>713.01666666666688</v>
      </c>
      <c r="J199" s="443">
        <v>717.03333333333353</v>
      </c>
      <c r="K199" s="442">
        <v>709</v>
      </c>
      <c r="L199" s="442">
        <v>698</v>
      </c>
      <c r="M199" s="442">
        <v>0.43389</v>
      </c>
    </row>
    <row r="200" spans="1:13">
      <c r="A200" s="245">
        <v>190</v>
      </c>
      <c r="B200" s="445" t="s">
        <v>247</v>
      </c>
      <c r="C200" s="442">
        <v>2215.3000000000002</v>
      </c>
      <c r="D200" s="443">
        <v>2183.8833333333332</v>
      </c>
      <c r="E200" s="443">
        <v>2131.7666666666664</v>
      </c>
      <c r="F200" s="443">
        <v>2048.2333333333331</v>
      </c>
      <c r="G200" s="443">
        <v>1996.1166666666663</v>
      </c>
      <c r="H200" s="443">
        <v>2267.4166666666665</v>
      </c>
      <c r="I200" s="443">
        <v>2319.5333333333333</v>
      </c>
      <c r="J200" s="443">
        <v>2403.0666666666666</v>
      </c>
      <c r="K200" s="442">
        <v>2236</v>
      </c>
      <c r="L200" s="442">
        <v>2100.35</v>
      </c>
      <c r="M200" s="442">
        <v>9.0419699999999992</v>
      </c>
    </row>
    <row r="201" spans="1:13">
      <c r="A201" s="245">
        <v>191</v>
      </c>
      <c r="B201" s="445" t="s">
        <v>107</v>
      </c>
      <c r="C201" s="442">
        <v>939.45</v>
      </c>
      <c r="D201" s="443">
        <v>942.08333333333337</v>
      </c>
      <c r="E201" s="443">
        <v>934.36666666666679</v>
      </c>
      <c r="F201" s="443">
        <v>929.28333333333342</v>
      </c>
      <c r="G201" s="443">
        <v>921.56666666666683</v>
      </c>
      <c r="H201" s="443">
        <v>947.16666666666674</v>
      </c>
      <c r="I201" s="443">
        <v>954.88333333333321</v>
      </c>
      <c r="J201" s="443">
        <v>959.9666666666667</v>
      </c>
      <c r="K201" s="442">
        <v>949.8</v>
      </c>
      <c r="L201" s="442">
        <v>937</v>
      </c>
      <c r="M201" s="442">
        <v>41.642400000000002</v>
      </c>
    </row>
    <row r="202" spans="1:13">
      <c r="A202" s="245">
        <v>192</v>
      </c>
      <c r="B202" s="445" t="s">
        <v>248</v>
      </c>
      <c r="C202" s="442">
        <v>3051.1</v>
      </c>
      <c r="D202" s="443">
        <v>3049.0500000000006</v>
      </c>
      <c r="E202" s="443">
        <v>3018.1000000000013</v>
      </c>
      <c r="F202" s="443">
        <v>2985.1000000000008</v>
      </c>
      <c r="G202" s="443">
        <v>2954.1500000000015</v>
      </c>
      <c r="H202" s="443">
        <v>3082.0500000000011</v>
      </c>
      <c r="I202" s="443">
        <v>3113.0000000000009</v>
      </c>
      <c r="J202" s="443">
        <v>3146.0000000000009</v>
      </c>
      <c r="K202" s="442">
        <v>3080</v>
      </c>
      <c r="L202" s="442">
        <v>3016.05</v>
      </c>
      <c r="M202" s="442">
        <v>2.9056700000000002</v>
      </c>
    </row>
    <row r="203" spans="1:13">
      <c r="A203" s="245">
        <v>193</v>
      </c>
      <c r="B203" s="445" t="s">
        <v>109</v>
      </c>
      <c r="C203" s="442">
        <v>1520.55</v>
      </c>
      <c r="D203" s="443">
        <v>1511.0833333333333</v>
      </c>
      <c r="E203" s="443">
        <v>1497.2166666666665</v>
      </c>
      <c r="F203" s="443">
        <v>1473.8833333333332</v>
      </c>
      <c r="G203" s="443">
        <v>1460.0166666666664</v>
      </c>
      <c r="H203" s="443">
        <v>1534.4166666666665</v>
      </c>
      <c r="I203" s="443">
        <v>1548.2833333333333</v>
      </c>
      <c r="J203" s="443">
        <v>1571.6166666666666</v>
      </c>
      <c r="K203" s="442">
        <v>1524.95</v>
      </c>
      <c r="L203" s="442">
        <v>1487.75</v>
      </c>
      <c r="M203" s="442">
        <v>51.436300000000003</v>
      </c>
    </row>
    <row r="204" spans="1:13">
      <c r="A204" s="245">
        <v>194</v>
      </c>
      <c r="B204" s="445" t="s">
        <v>249</v>
      </c>
      <c r="C204" s="442">
        <v>678.45</v>
      </c>
      <c r="D204" s="443">
        <v>679.44999999999993</v>
      </c>
      <c r="E204" s="443">
        <v>675.59999999999991</v>
      </c>
      <c r="F204" s="443">
        <v>672.75</v>
      </c>
      <c r="G204" s="443">
        <v>668.9</v>
      </c>
      <c r="H204" s="443">
        <v>682.29999999999984</v>
      </c>
      <c r="I204" s="443">
        <v>686.15</v>
      </c>
      <c r="J204" s="443">
        <v>688.99999999999977</v>
      </c>
      <c r="K204" s="442">
        <v>683.3</v>
      </c>
      <c r="L204" s="442">
        <v>676.6</v>
      </c>
      <c r="M204" s="442">
        <v>28.615629999999999</v>
      </c>
    </row>
    <row r="205" spans="1:13">
      <c r="A205" s="245">
        <v>195</v>
      </c>
      <c r="B205" s="445" t="s">
        <v>382</v>
      </c>
      <c r="C205" s="442">
        <v>46.15</v>
      </c>
      <c r="D205" s="443">
        <v>46.016666666666673</v>
      </c>
      <c r="E205" s="443">
        <v>44.933333333333344</v>
      </c>
      <c r="F205" s="443">
        <v>43.716666666666669</v>
      </c>
      <c r="G205" s="443">
        <v>42.63333333333334</v>
      </c>
      <c r="H205" s="443">
        <v>47.233333333333348</v>
      </c>
      <c r="I205" s="443">
        <v>48.316666666666677</v>
      </c>
      <c r="J205" s="443">
        <v>49.533333333333353</v>
      </c>
      <c r="K205" s="442">
        <v>47.1</v>
      </c>
      <c r="L205" s="442">
        <v>44.8</v>
      </c>
      <c r="M205" s="442">
        <v>160.96270000000001</v>
      </c>
    </row>
    <row r="206" spans="1:13">
      <c r="A206" s="245">
        <v>196</v>
      </c>
      <c r="B206" s="445" t="s">
        <v>378</v>
      </c>
      <c r="C206" s="442">
        <v>25.7</v>
      </c>
      <c r="D206" s="443">
        <v>25.866666666666664</v>
      </c>
      <c r="E206" s="443">
        <v>25.383333333333326</v>
      </c>
      <c r="F206" s="443">
        <v>25.066666666666663</v>
      </c>
      <c r="G206" s="443">
        <v>24.583333333333325</v>
      </c>
      <c r="H206" s="443">
        <v>26.183333333333326</v>
      </c>
      <c r="I206" s="443">
        <v>26.666666666666668</v>
      </c>
      <c r="J206" s="443">
        <v>26.983333333333327</v>
      </c>
      <c r="K206" s="442">
        <v>26.35</v>
      </c>
      <c r="L206" s="442">
        <v>25.55</v>
      </c>
      <c r="M206" s="442">
        <v>61.032679999999999</v>
      </c>
    </row>
    <row r="207" spans="1:13">
      <c r="A207" s="245">
        <v>197</v>
      </c>
      <c r="B207" s="445" t="s">
        <v>379</v>
      </c>
      <c r="C207" s="442">
        <v>856.75</v>
      </c>
      <c r="D207" s="443">
        <v>861.48333333333323</v>
      </c>
      <c r="E207" s="443">
        <v>843.26666666666642</v>
      </c>
      <c r="F207" s="443">
        <v>829.78333333333319</v>
      </c>
      <c r="G207" s="443">
        <v>811.56666666666638</v>
      </c>
      <c r="H207" s="443">
        <v>874.96666666666647</v>
      </c>
      <c r="I207" s="443">
        <v>893.18333333333339</v>
      </c>
      <c r="J207" s="443">
        <v>906.66666666666652</v>
      </c>
      <c r="K207" s="442">
        <v>879.7</v>
      </c>
      <c r="L207" s="442">
        <v>848</v>
      </c>
      <c r="M207" s="442">
        <v>0.20232</v>
      </c>
    </row>
    <row r="208" spans="1:13">
      <c r="A208" s="245">
        <v>198</v>
      </c>
      <c r="B208" s="445" t="s">
        <v>105</v>
      </c>
      <c r="C208" s="442">
        <v>1072.55</v>
      </c>
      <c r="D208" s="443">
        <v>1066.55</v>
      </c>
      <c r="E208" s="443">
        <v>1052.0999999999999</v>
      </c>
      <c r="F208" s="443">
        <v>1031.6499999999999</v>
      </c>
      <c r="G208" s="443">
        <v>1017.1999999999998</v>
      </c>
      <c r="H208" s="443">
        <v>1087</v>
      </c>
      <c r="I208" s="443">
        <v>1101.4500000000003</v>
      </c>
      <c r="J208" s="443">
        <v>1121.9000000000001</v>
      </c>
      <c r="K208" s="442">
        <v>1081</v>
      </c>
      <c r="L208" s="442">
        <v>1046.0999999999999</v>
      </c>
      <c r="M208" s="442">
        <v>21.54185</v>
      </c>
    </row>
    <row r="209" spans="1:13">
      <c r="A209" s="245">
        <v>199</v>
      </c>
      <c r="B209" s="445" t="s">
        <v>380</v>
      </c>
      <c r="C209" s="442">
        <v>252.45</v>
      </c>
      <c r="D209" s="443">
        <v>253.56666666666669</v>
      </c>
      <c r="E209" s="443">
        <v>250.38333333333338</v>
      </c>
      <c r="F209" s="443">
        <v>248.31666666666669</v>
      </c>
      <c r="G209" s="443">
        <v>245.13333333333338</v>
      </c>
      <c r="H209" s="443">
        <v>255.63333333333338</v>
      </c>
      <c r="I209" s="443">
        <v>258.81666666666672</v>
      </c>
      <c r="J209" s="443">
        <v>260.88333333333338</v>
      </c>
      <c r="K209" s="442">
        <v>256.75</v>
      </c>
      <c r="L209" s="442">
        <v>251.5</v>
      </c>
      <c r="M209" s="442">
        <v>2.72397</v>
      </c>
    </row>
    <row r="210" spans="1:13">
      <c r="A210" s="245">
        <v>200</v>
      </c>
      <c r="B210" s="445" t="s">
        <v>381</v>
      </c>
      <c r="C210" s="442">
        <v>377.4</v>
      </c>
      <c r="D210" s="443">
        <v>376.01666666666665</v>
      </c>
      <c r="E210" s="443">
        <v>370.68333333333328</v>
      </c>
      <c r="F210" s="443">
        <v>363.96666666666664</v>
      </c>
      <c r="G210" s="443">
        <v>358.63333333333327</v>
      </c>
      <c r="H210" s="443">
        <v>382.73333333333329</v>
      </c>
      <c r="I210" s="443">
        <v>388.06666666666666</v>
      </c>
      <c r="J210" s="443">
        <v>394.7833333333333</v>
      </c>
      <c r="K210" s="442">
        <v>381.35</v>
      </c>
      <c r="L210" s="442">
        <v>369.3</v>
      </c>
      <c r="M210" s="442">
        <v>5.8030600000000003</v>
      </c>
    </row>
    <row r="211" spans="1:13">
      <c r="A211" s="245">
        <v>201</v>
      </c>
      <c r="B211" s="445" t="s">
        <v>110</v>
      </c>
      <c r="C211" s="442">
        <v>3008.35</v>
      </c>
      <c r="D211" s="443">
        <v>2994.7833333333333</v>
      </c>
      <c r="E211" s="443">
        <v>2975.5666666666666</v>
      </c>
      <c r="F211" s="443">
        <v>2942.7833333333333</v>
      </c>
      <c r="G211" s="443">
        <v>2923.5666666666666</v>
      </c>
      <c r="H211" s="443">
        <v>3027.5666666666666</v>
      </c>
      <c r="I211" s="443">
        <v>3046.7833333333328</v>
      </c>
      <c r="J211" s="443">
        <v>3079.5666666666666</v>
      </c>
      <c r="K211" s="442">
        <v>3014</v>
      </c>
      <c r="L211" s="442">
        <v>2962</v>
      </c>
      <c r="M211" s="442">
        <v>8.5128000000000004</v>
      </c>
    </row>
    <row r="212" spans="1:13">
      <c r="A212" s="245">
        <v>202</v>
      </c>
      <c r="B212" s="445" t="s">
        <v>383</v>
      </c>
      <c r="C212" s="442">
        <v>51.7</v>
      </c>
      <c r="D212" s="443">
        <v>52</v>
      </c>
      <c r="E212" s="443">
        <v>51.05</v>
      </c>
      <c r="F212" s="443">
        <v>50.4</v>
      </c>
      <c r="G212" s="443">
        <v>49.449999999999996</v>
      </c>
      <c r="H212" s="443">
        <v>52.65</v>
      </c>
      <c r="I212" s="443">
        <v>53.6</v>
      </c>
      <c r="J212" s="443">
        <v>54.25</v>
      </c>
      <c r="K212" s="442">
        <v>52.95</v>
      </c>
      <c r="L212" s="442">
        <v>51.35</v>
      </c>
      <c r="M212" s="442">
        <v>49.417929999999998</v>
      </c>
    </row>
    <row r="213" spans="1:13">
      <c r="A213" s="245">
        <v>203</v>
      </c>
      <c r="B213" s="445" t="s">
        <v>112</v>
      </c>
      <c r="C213" s="442">
        <v>399.2</v>
      </c>
      <c r="D213" s="443">
        <v>400.90000000000003</v>
      </c>
      <c r="E213" s="443">
        <v>396.30000000000007</v>
      </c>
      <c r="F213" s="443">
        <v>393.40000000000003</v>
      </c>
      <c r="G213" s="443">
        <v>388.80000000000007</v>
      </c>
      <c r="H213" s="443">
        <v>403.80000000000007</v>
      </c>
      <c r="I213" s="443">
        <v>408.40000000000009</v>
      </c>
      <c r="J213" s="443">
        <v>411.30000000000007</v>
      </c>
      <c r="K213" s="442">
        <v>405.5</v>
      </c>
      <c r="L213" s="442">
        <v>398</v>
      </c>
      <c r="M213" s="442">
        <v>124.41261</v>
      </c>
    </row>
    <row r="214" spans="1:13">
      <c r="A214" s="245">
        <v>204</v>
      </c>
      <c r="B214" s="445" t="s">
        <v>384</v>
      </c>
      <c r="C214" s="442">
        <v>1049.0999999999999</v>
      </c>
      <c r="D214" s="443">
        <v>1047.3666666666666</v>
      </c>
      <c r="E214" s="443">
        <v>1041.7333333333331</v>
      </c>
      <c r="F214" s="443">
        <v>1034.3666666666666</v>
      </c>
      <c r="G214" s="443">
        <v>1028.7333333333331</v>
      </c>
      <c r="H214" s="443">
        <v>1054.7333333333331</v>
      </c>
      <c r="I214" s="443">
        <v>1060.3666666666668</v>
      </c>
      <c r="J214" s="443">
        <v>1067.7333333333331</v>
      </c>
      <c r="K214" s="442">
        <v>1053</v>
      </c>
      <c r="L214" s="442">
        <v>1040</v>
      </c>
      <c r="M214" s="442">
        <v>1.79403</v>
      </c>
    </row>
    <row r="215" spans="1:13">
      <c r="A215" s="245">
        <v>205</v>
      </c>
      <c r="B215" s="445" t="s">
        <v>385</v>
      </c>
      <c r="C215" s="442">
        <v>161.85</v>
      </c>
      <c r="D215" s="443">
        <v>163.08333333333334</v>
      </c>
      <c r="E215" s="443">
        <v>159.81666666666669</v>
      </c>
      <c r="F215" s="443">
        <v>157.78333333333336</v>
      </c>
      <c r="G215" s="443">
        <v>154.51666666666671</v>
      </c>
      <c r="H215" s="443">
        <v>165.11666666666667</v>
      </c>
      <c r="I215" s="443">
        <v>168.38333333333333</v>
      </c>
      <c r="J215" s="443">
        <v>170.41666666666666</v>
      </c>
      <c r="K215" s="442">
        <v>166.35</v>
      </c>
      <c r="L215" s="442">
        <v>161.05000000000001</v>
      </c>
      <c r="M215" s="442">
        <v>50.375100000000003</v>
      </c>
    </row>
    <row r="216" spans="1:13">
      <c r="A216" s="245">
        <v>206</v>
      </c>
      <c r="B216" s="445" t="s">
        <v>113</v>
      </c>
      <c r="C216" s="442">
        <v>287.64999999999998</v>
      </c>
      <c r="D216" s="443">
        <v>288.26666666666665</v>
      </c>
      <c r="E216" s="443">
        <v>285.88333333333333</v>
      </c>
      <c r="F216" s="443">
        <v>284.11666666666667</v>
      </c>
      <c r="G216" s="443">
        <v>281.73333333333335</v>
      </c>
      <c r="H216" s="443">
        <v>290.0333333333333</v>
      </c>
      <c r="I216" s="443">
        <v>292.41666666666663</v>
      </c>
      <c r="J216" s="443">
        <v>294.18333333333328</v>
      </c>
      <c r="K216" s="442">
        <v>290.64999999999998</v>
      </c>
      <c r="L216" s="442">
        <v>286.5</v>
      </c>
      <c r="M216" s="442">
        <v>26.395579999999999</v>
      </c>
    </row>
    <row r="217" spans="1:13">
      <c r="A217" s="245">
        <v>207</v>
      </c>
      <c r="B217" s="445" t="s">
        <v>114</v>
      </c>
      <c r="C217" s="442">
        <v>2363.25</v>
      </c>
      <c r="D217" s="443">
        <v>2359.7666666666669</v>
      </c>
      <c r="E217" s="443">
        <v>2348.4833333333336</v>
      </c>
      <c r="F217" s="443">
        <v>2333.7166666666667</v>
      </c>
      <c r="G217" s="443">
        <v>2322.4333333333334</v>
      </c>
      <c r="H217" s="443">
        <v>2374.5333333333338</v>
      </c>
      <c r="I217" s="443">
        <v>2385.8166666666675</v>
      </c>
      <c r="J217" s="443">
        <v>2400.5833333333339</v>
      </c>
      <c r="K217" s="442">
        <v>2371.0500000000002</v>
      </c>
      <c r="L217" s="442">
        <v>2345</v>
      </c>
      <c r="M217" s="442">
        <v>8.6853200000000008</v>
      </c>
    </row>
    <row r="218" spans="1:13">
      <c r="A218" s="245">
        <v>208</v>
      </c>
      <c r="B218" s="445" t="s">
        <v>250</v>
      </c>
      <c r="C218" s="442">
        <v>324.7</v>
      </c>
      <c r="D218" s="443">
        <v>325.06666666666666</v>
      </c>
      <c r="E218" s="443">
        <v>323.13333333333333</v>
      </c>
      <c r="F218" s="443">
        <v>321.56666666666666</v>
      </c>
      <c r="G218" s="443">
        <v>319.63333333333333</v>
      </c>
      <c r="H218" s="443">
        <v>326.63333333333333</v>
      </c>
      <c r="I218" s="443">
        <v>328.56666666666661</v>
      </c>
      <c r="J218" s="443">
        <v>330.13333333333333</v>
      </c>
      <c r="K218" s="442">
        <v>327</v>
      </c>
      <c r="L218" s="442">
        <v>323.5</v>
      </c>
      <c r="M218" s="442">
        <v>13.55911</v>
      </c>
    </row>
    <row r="219" spans="1:13">
      <c r="A219" s="245">
        <v>209</v>
      </c>
      <c r="B219" s="445" t="s">
        <v>386</v>
      </c>
      <c r="C219" s="442">
        <v>41945.55</v>
      </c>
      <c r="D219" s="443">
        <v>41998.51666666667</v>
      </c>
      <c r="E219" s="443">
        <v>41797.03333333334</v>
      </c>
      <c r="F219" s="443">
        <v>41648.51666666667</v>
      </c>
      <c r="G219" s="443">
        <v>41447.03333333334</v>
      </c>
      <c r="H219" s="443">
        <v>42147.03333333334</v>
      </c>
      <c r="I219" s="443">
        <v>42348.516666666663</v>
      </c>
      <c r="J219" s="443">
        <v>42497.03333333334</v>
      </c>
      <c r="K219" s="442">
        <v>42200</v>
      </c>
      <c r="L219" s="442">
        <v>41850</v>
      </c>
      <c r="M219" s="442">
        <v>2.896E-2</v>
      </c>
    </row>
    <row r="220" spans="1:13">
      <c r="A220" s="245">
        <v>210</v>
      </c>
      <c r="B220" s="445" t="s">
        <v>251</v>
      </c>
      <c r="C220" s="442">
        <v>49.85</v>
      </c>
      <c r="D220" s="443">
        <v>50.383333333333333</v>
      </c>
      <c r="E220" s="443">
        <v>49.066666666666663</v>
      </c>
      <c r="F220" s="443">
        <v>48.283333333333331</v>
      </c>
      <c r="G220" s="443">
        <v>46.966666666666661</v>
      </c>
      <c r="H220" s="443">
        <v>51.166666666666664</v>
      </c>
      <c r="I220" s="443">
        <v>52.483333333333341</v>
      </c>
      <c r="J220" s="443">
        <v>53.266666666666666</v>
      </c>
      <c r="K220" s="442">
        <v>51.7</v>
      </c>
      <c r="L220" s="442">
        <v>49.6</v>
      </c>
      <c r="M220" s="442">
        <v>81.062560000000005</v>
      </c>
    </row>
    <row r="221" spans="1:13">
      <c r="A221" s="245">
        <v>211</v>
      </c>
      <c r="B221" s="445" t="s">
        <v>108</v>
      </c>
      <c r="C221" s="442">
        <v>2584</v>
      </c>
      <c r="D221" s="443">
        <v>2581.15</v>
      </c>
      <c r="E221" s="443">
        <v>2559.3000000000002</v>
      </c>
      <c r="F221" s="443">
        <v>2534.6</v>
      </c>
      <c r="G221" s="443">
        <v>2512.75</v>
      </c>
      <c r="H221" s="443">
        <v>2605.8500000000004</v>
      </c>
      <c r="I221" s="443">
        <v>2627.7</v>
      </c>
      <c r="J221" s="443">
        <v>2652.4000000000005</v>
      </c>
      <c r="K221" s="442">
        <v>2603</v>
      </c>
      <c r="L221" s="442">
        <v>2556.4499999999998</v>
      </c>
      <c r="M221" s="442">
        <v>36.36647</v>
      </c>
    </row>
    <row r="222" spans="1:13">
      <c r="A222" s="245">
        <v>212</v>
      </c>
      <c r="B222" s="445" t="s">
        <v>832</v>
      </c>
      <c r="C222" s="442">
        <v>303.35000000000002</v>
      </c>
      <c r="D222" s="443">
        <v>299.53333333333336</v>
      </c>
      <c r="E222" s="443">
        <v>292.26666666666671</v>
      </c>
      <c r="F222" s="443">
        <v>281.18333333333334</v>
      </c>
      <c r="G222" s="443">
        <v>273.91666666666669</v>
      </c>
      <c r="H222" s="443">
        <v>310.61666666666673</v>
      </c>
      <c r="I222" s="443">
        <v>317.88333333333338</v>
      </c>
      <c r="J222" s="443">
        <v>328.96666666666675</v>
      </c>
      <c r="K222" s="442">
        <v>306.8</v>
      </c>
      <c r="L222" s="442">
        <v>288.45</v>
      </c>
      <c r="M222" s="442">
        <v>10.980869999999999</v>
      </c>
    </row>
    <row r="223" spans="1:13">
      <c r="A223" s="245">
        <v>213</v>
      </c>
      <c r="B223" s="445" t="s">
        <v>116</v>
      </c>
      <c r="C223" s="442">
        <v>650.25</v>
      </c>
      <c r="D223" s="443">
        <v>649.55000000000007</v>
      </c>
      <c r="E223" s="443">
        <v>645.45000000000016</v>
      </c>
      <c r="F223" s="443">
        <v>640.65000000000009</v>
      </c>
      <c r="G223" s="443">
        <v>636.55000000000018</v>
      </c>
      <c r="H223" s="443">
        <v>654.35000000000014</v>
      </c>
      <c r="I223" s="443">
        <v>658.45</v>
      </c>
      <c r="J223" s="443">
        <v>663.25000000000011</v>
      </c>
      <c r="K223" s="442">
        <v>653.65</v>
      </c>
      <c r="L223" s="442">
        <v>644.75</v>
      </c>
      <c r="M223" s="442">
        <v>118.05701999999999</v>
      </c>
    </row>
    <row r="224" spans="1:13">
      <c r="A224" s="245">
        <v>214</v>
      </c>
      <c r="B224" s="445" t="s">
        <v>252</v>
      </c>
      <c r="C224" s="442">
        <v>1474.8</v>
      </c>
      <c r="D224" s="443">
        <v>1475.9666666666665</v>
      </c>
      <c r="E224" s="443">
        <v>1466.9333333333329</v>
      </c>
      <c r="F224" s="443">
        <v>1459.0666666666664</v>
      </c>
      <c r="G224" s="443">
        <v>1450.0333333333328</v>
      </c>
      <c r="H224" s="443">
        <v>1483.833333333333</v>
      </c>
      <c r="I224" s="443">
        <v>1492.8666666666663</v>
      </c>
      <c r="J224" s="443">
        <v>1500.7333333333331</v>
      </c>
      <c r="K224" s="442">
        <v>1485</v>
      </c>
      <c r="L224" s="442">
        <v>1468.1</v>
      </c>
      <c r="M224" s="442">
        <v>3.2266699999999999</v>
      </c>
    </row>
    <row r="225" spans="1:13">
      <c r="A225" s="245">
        <v>215</v>
      </c>
      <c r="B225" s="445" t="s">
        <v>117</v>
      </c>
      <c r="C225" s="442">
        <v>569.70000000000005</v>
      </c>
      <c r="D225" s="443">
        <v>567.23333333333335</v>
      </c>
      <c r="E225" s="443">
        <v>562.4666666666667</v>
      </c>
      <c r="F225" s="443">
        <v>555.23333333333335</v>
      </c>
      <c r="G225" s="443">
        <v>550.4666666666667</v>
      </c>
      <c r="H225" s="443">
        <v>574.4666666666667</v>
      </c>
      <c r="I225" s="443">
        <v>579.23333333333335</v>
      </c>
      <c r="J225" s="443">
        <v>586.4666666666667</v>
      </c>
      <c r="K225" s="442">
        <v>572</v>
      </c>
      <c r="L225" s="442">
        <v>560</v>
      </c>
      <c r="M225" s="442">
        <v>22.852969999999999</v>
      </c>
    </row>
    <row r="226" spans="1:13">
      <c r="A226" s="245">
        <v>216</v>
      </c>
      <c r="B226" s="445" t="s">
        <v>387</v>
      </c>
      <c r="C226" s="442">
        <v>603</v>
      </c>
      <c r="D226" s="443">
        <v>594.9666666666667</v>
      </c>
      <c r="E226" s="443">
        <v>580.63333333333344</v>
      </c>
      <c r="F226" s="443">
        <v>558.26666666666677</v>
      </c>
      <c r="G226" s="443">
        <v>543.93333333333351</v>
      </c>
      <c r="H226" s="443">
        <v>617.33333333333337</v>
      </c>
      <c r="I226" s="443">
        <v>631.66666666666663</v>
      </c>
      <c r="J226" s="443">
        <v>654.0333333333333</v>
      </c>
      <c r="K226" s="442">
        <v>609.29999999999995</v>
      </c>
      <c r="L226" s="442">
        <v>572.6</v>
      </c>
      <c r="M226" s="442">
        <v>11.99798</v>
      </c>
    </row>
    <row r="227" spans="1:13">
      <c r="A227" s="245">
        <v>217</v>
      </c>
      <c r="B227" s="445" t="s">
        <v>388</v>
      </c>
      <c r="C227" s="442">
        <v>3233.15</v>
      </c>
      <c r="D227" s="443">
        <v>3231.0499999999997</v>
      </c>
      <c r="E227" s="443">
        <v>3152.0999999999995</v>
      </c>
      <c r="F227" s="443">
        <v>3071.0499999999997</v>
      </c>
      <c r="G227" s="443">
        <v>2992.0999999999995</v>
      </c>
      <c r="H227" s="443">
        <v>3312.0999999999995</v>
      </c>
      <c r="I227" s="443">
        <v>3391.0499999999993</v>
      </c>
      <c r="J227" s="443">
        <v>3472.0999999999995</v>
      </c>
      <c r="K227" s="442">
        <v>3310</v>
      </c>
      <c r="L227" s="442">
        <v>3150</v>
      </c>
      <c r="M227" s="442">
        <v>0.16037000000000001</v>
      </c>
    </row>
    <row r="228" spans="1:13">
      <c r="A228" s="245">
        <v>218</v>
      </c>
      <c r="B228" s="445" t="s">
        <v>253</v>
      </c>
      <c r="C228" s="442">
        <v>38.799999999999997</v>
      </c>
      <c r="D228" s="443">
        <v>39</v>
      </c>
      <c r="E228" s="443">
        <v>38.5</v>
      </c>
      <c r="F228" s="443">
        <v>38.200000000000003</v>
      </c>
      <c r="G228" s="443">
        <v>37.700000000000003</v>
      </c>
      <c r="H228" s="443">
        <v>39.299999999999997</v>
      </c>
      <c r="I228" s="443">
        <v>39.799999999999997</v>
      </c>
      <c r="J228" s="443">
        <v>40.099999999999994</v>
      </c>
      <c r="K228" s="442">
        <v>39.5</v>
      </c>
      <c r="L228" s="442">
        <v>38.700000000000003</v>
      </c>
      <c r="M228" s="442">
        <v>102.41177999999999</v>
      </c>
    </row>
    <row r="229" spans="1:13">
      <c r="A229" s="245">
        <v>219</v>
      </c>
      <c r="B229" s="445" t="s">
        <v>119</v>
      </c>
      <c r="C229" s="442">
        <v>60.65</v>
      </c>
      <c r="D229" s="443">
        <v>60.966666666666669</v>
      </c>
      <c r="E229" s="443">
        <v>60.083333333333336</v>
      </c>
      <c r="F229" s="443">
        <v>59.516666666666666</v>
      </c>
      <c r="G229" s="443">
        <v>58.633333333333333</v>
      </c>
      <c r="H229" s="443">
        <v>61.533333333333339</v>
      </c>
      <c r="I229" s="443">
        <v>62.416666666666664</v>
      </c>
      <c r="J229" s="443">
        <v>62.983333333333341</v>
      </c>
      <c r="K229" s="442">
        <v>61.85</v>
      </c>
      <c r="L229" s="442">
        <v>60.4</v>
      </c>
      <c r="M229" s="442">
        <v>371.84052000000003</v>
      </c>
    </row>
    <row r="230" spans="1:13">
      <c r="A230" s="245">
        <v>220</v>
      </c>
      <c r="B230" s="445" t="s">
        <v>389</v>
      </c>
      <c r="C230" s="442">
        <v>56.85</v>
      </c>
      <c r="D230" s="443">
        <v>57.033333333333331</v>
      </c>
      <c r="E230" s="443">
        <v>56.166666666666664</v>
      </c>
      <c r="F230" s="443">
        <v>55.483333333333334</v>
      </c>
      <c r="G230" s="443">
        <v>54.616666666666667</v>
      </c>
      <c r="H230" s="443">
        <v>57.716666666666661</v>
      </c>
      <c r="I230" s="443">
        <v>58.583333333333336</v>
      </c>
      <c r="J230" s="443">
        <v>59.266666666666659</v>
      </c>
      <c r="K230" s="442">
        <v>57.9</v>
      </c>
      <c r="L230" s="442">
        <v>56.35</v>
      </c>
      <c r="M230" s="442">
        <v>34.4283</v>
      </c>
    </row>
    <row r="231" spans="1:13">
      <c r="A231" s="245">
        <v>221</v>
      </c>
      <c r="B231" s="445" t="s">
        <v>390</v>
      </c>
      <c r="C231" s="442">
        <v>1149.7</v>
      </c>
      <c r="D231" s="443">
        <v>1149.0999999999999</v>
      </c>
      <c r="E231" s="443">
        <v>1123.4499999999998</v>
      </c>
      <c r="F231" s="443">
        <v>1097.1999999999998</v>
      </c>
      <c r="G231" s="443">
        <v>1071.5499999999997</v>
      </c>
      <c r="H231" s="443">
        <v>1175.3499999999999</v>
      </c>
      <c r="I231" s="443">
        <v>1201</v>
      </c>
      <c r="J231" s="443">
        <v>1227.25</v>
      </c>
      <c r="K231" s="442">
        <v>1174.75</v>
      </c>
      <c r="L231" s="442">
        <v>1122.8499999999999</v>
      </c>
      <c r="M231" s="442">
        <v>1.3289299999999999</v>
      </c>
    </row>
    <row r="232" spans="1:13">
      <c r="A232" s="245">
        <v>222</v>
      </c>
      <c r="B232" s="445" t="s">
        <v>391</v>
      </c>
      <c r="C232" s="442">
        <v>260.55</v>
      </c>
      <c r="D232" s="443">
        <v>259.8</v>
      </c>
      <c r="E232" s="443">
        <v>256.75</v>
      </c>
      <c r="F232" s="443">
        <v>252.95</v>
      </c>
      <c r="G232" s="443">
        <v>249.89999999999998</v>
      </c>
      <c r="H232" s="443">
        <v>263.60000000000002</v>
      </c>
      <c r="I232" s="443">
        <v>266.65000000000009</v>
      </c>
      <c r="J232" s="443">
        <v>270.45000000000005</v>
      </c>
      <c r="K232" s="442">
        <v>262.85000000000002</v>
      </c>
      <c r="L232" s="442">
        <v>256</v>
      </c>
      <c r="M232" s="442">
        <v>1.53708</v>
      </c>
    </row>
    <row r="233" spans="1:13">
      <c r="A233" s="245">
        <v>223</v>
      </c>
      <c r="B233" s="445" t="s">
        <v>746</v>
      </c>
      <c r="C233" s="442">
        <v>1172.75</v>
      </c>
      <c r="D233" s="443">
        <v>1177.9166666666667</v>
      </c>
      <c r="E233" s="443">
        <v>1161.8833333333334</v>
      </c>
      <c r="F233" s="443">
        <v>1151.0166666666667</v>
      </c>
      <c r="G233" s="443">
        <v>1134.9833333333333</v>
      </c>
      <c r="H233" s="443">
        <v>1188.7833333333335</v>
      </c>
      <c r="I233" s="443">
        <v>1204.8166666666668</v>
      </c>
      <c r="J233" s="443">
        <v>1215.6833333333336</v>
      </c>
      <c r="K233" s="442">
        <v>1193.95</v>
      </c>
      <c r="L233" s="442">
        <v>1167.05</v>
      </c>
      <c r="M233" s="442">
        <v>0.14788999999999999</v>
      </c>
    </row>
    <row r="234" spans="1:13">
      <c r="A234" s="245">
        <v>224</v>
      </c>
      <c r="B234" s="445" t="s">
        <v>750</v>
      </c>
      <c r="C234" s="442">
        <v>714</v>
      </c>
      <c r="D234" s="443">
        <v>707.9666666666667</v>
      </c>
      <c r="E234" s="443">
        <v>694.28333333333342</v>
      </c>
      <c r="F234" s="443">
        <v>674.56666666666672</v>
      </c>
      <c r="G234" s="443">
        <v>660.88333333333344</v>
      </c>
      <c r="H234" s="443">
        <v>727.68333333333339</v>
      </c>
      <c r="I234" s="443">
        <v>741.36666666666679</v>
      </c>
      <c r="J234" s="443">
        <v>761.08333333333337</v>
      </c>
      <c r="K234" s="442">
        <v>721.65</v>
      </c>
      <c r="L234" s="442">
        <v>688.25</v>
      </c>
      <c r="M234" s="442">
        <v>23.241669999999999</v>
      </c>
    </row>
    <row r="235" spans="1:13">
      <c r="A235" s="245">
        <v>225</v>
      </c>
      <c r="B235" s="445" t="s">
        <v>392</v>
      </c>
      <c r="C235" s="442">
        <v>128.65</v>
      </c>
      <c r="D235" s="443">
        <v>129.96666666666667</v>
      </c>
      <c r="E235" s="443">
        <v>125.23333333333335</v>
      </c>
      <c r="F235" s="443">
        <v>121.81666666666668</v>
      </c>
      <c r="G235" s="443">
        <v>117.08333333333336</v>
      </c>
      <c r="H235" s="443">
        <v>133.38333333333333</v>
      </c>
      <c r="I235" s="443">
        <v>138.11666666666662</v>
      </c>
      <c r="J235" s="443">
        <v>141.53333333333333</v>
      </c>
      <c r="K235" s="442">
        <v>134.69999999999999</v>
      </c>
      <c r="L235" s="442">
        <v>126.55</v>
      </c>
      <c r="M235" s="442">
        <v>137.68939</v>
      </c>
    </row>
    <row r="236" spans="1:13">
      <c r="A236" s="245">
        <v>226</v>
      </c>
      <c r="B236" s="445" t="s">
        <v>393</v>
      </c>
      <c r="C236" s="442">
        <v>46.95</v>
      </c>
      <c r="D236" s="443">
        <v>47.316666666666663</v>
      </c>
      <c r="E236" s="443">
        <v>45.733333333333327</v>
      </c>
      <c r="F236" s="443">
        <v>44.516666666666666</v>
      </c>
      <c r="G236" s="443">
        <v>42.93333333333333</v>
      </c>
      <c r="H236" s="443">
        <v>48.533333333333324</v>
      </c>
      <c r="I236" s="443">
        <v>50.116666666666667</v>
      </c>
      <c r="J236" s="443">
        <v>51.333333333333321</v>
      </c>
      <c r="K236" s="442">
        <v>48.9</v>
      </c>
      <c r="L236" s="442">
        <v>46.1</v>
      </c>
      <c r="M236" s="442">
        <v>93.811869999999999</v>
      </c>
    </row>
    <row r="237" spans="1:13">
      <c r="A237" s="245">
        <v>227</v>
      </c>
      <c r="B237" s="445" t="s">
        <v>126</v>
      </c>
      <c r="C237" s="442">
        <v>209.05</v>
      </c>
      <c r="D237" s="443">
        <v>209.5</v>
      </c>
      <c r="E237" s="443">
        <v>208.25</v>
      </c>
      <c r="F237" s="443">
        <v>207.45</v>
      </c>
      <c r="G237" s="443">
        <v>206.2</v>
      </c>
      <c r="H237" s="443">
        <v>210.3</v>
      </c>
      <c r="I237" s="443">
        <v>211.55</v>
      </c>
      <c r="J237" s="443">
        <v>212.35000000000002</v>
      </c>
      <c r="K237" s="442">
        <v>210.75</v>
      </c>
      <c r="L237" s="442">
        <v>208.7</v>
      </c>
      <c r="M237" s="442">
        <v>466.5752</v>
      </c>
    </row>
    <row r="238" spans="1:13">
      <c r="A238" s="245">
        <v>228</v>
      </c>
      <c r="B238" s="445" t="s">
        <v>395</v>
      </c>
      <c r="C238" s="442">
        <v>121.15</v>
      </c>
      <c r="D238" s="443">
        <v>121.55</v>
      </c>
      <c r="E238" s="443">
        <v>120.3</v>
      </c>
      <c r="F238" s="443">
        <v>119.45</v>
      </c>
      <c r="G238" s="443">
        <v>118.2</v>
      </c>
      <c r="H238" s="443">
        <v>122.39999999999999</v>
      </c>
      <c r="I238" s="443">
        <v>123.64999999999999</v>
      </c>
      <c r="J238" s="443">
        <v>124.49999999999999</v>
      </c>
      <c r="K238" s="442">
        <v>122.8</v>
      </c>
      <c r="L238" s="442">
        <v>120.7</v>
      </c>
      <c r="M238" s="442">
        <v>2.7465700000000002</v>
      </c>
    </row>
    <row r="239" spans="1:13">
      <c r="A239" s="245">
        <v>229</v>
      </c>
      <c r="B239" s="445" t="s">
        <v>396</v>
      </c>
      <c r="C239" s="442">
        <v>189.1</v>
      </c>
      <c r="D239" s="443">
        <v>186.73333333333335</v>
      </c>
      <c r="E239" s="443">
        <v>182.4666666666667</v>
      </c>
      <c r="F239" s="443">
        <v>175.83333333333334</v>
      </c>
      <c r="G239" s="443">
        <v>171.56666666666669</v>
      </c>
      <c r="H239" s="443">
        <v>193.3666666666667</v>
      </c>
      <c r="I239" s="443">
        <v>197.63333333333335</v>
      </c>
      <c r="J239" s="443">
        <v>204.26666666666671</v>
      </c>
      <c r="K239" s="442">
        <v>191</v>
      </c>
      <c r="L239" s="442">
        <v>180.1</v>
      </c>
      <c r="M239" s="442">
        <v>51.858719999999998</v>
      </c>
    </row>
    <row r="240" spans="1:13">
      <c r="A240" s="245">
        <v>230</v>
      </c>
      <c r="B240" s="445" t="s">
        <v>115</v>
      </c>
      <c r="C240" s="442">
        <v>228.8</v>
      </c>
      <c r="D240" s="443">
        <v>230.83333333333334</v>
      </c>
      <c r="E240" s="443">
        <v>226.06666666666669</v>
      </c>
      <c r="F240" s="443">
        <v>223.33333333333334</v>
      </c>
      <c r="G240" s="443">
        <v>218.56666666666669</v>
      </c>
      <c r="H240" s="443">
        <v>233.56666666666669</v>
      </c>
      <c r="I240" s="443">
        <v>238.33333333333334</v>
      </c>
      <c r="J240" s="443">
        <v>241.06666666666669</v>
      </c>
      <c r="K240" s="442">
        <v>235.6</v>
      </c>
      <c r="L240" s="442">
        <v>228.1</v>
      </c>
      <c r="M240" s="442">
        <v>214.09932000000001</v>
      </c>
    </row>
    <row r="241" spans="1:13">
      <c r="A241" s="245">
        <v>231</v>
      </c>
      <c r="B241" s="445" t="s">
        <v>397</v>
      </c>
      <c r="C241" s="442">
        <v>106.25</v>
      </c>
      <c r="D241" s="443">
        <v>105.28333333333335</v>
      </c>
      <c r="E241" s="443">
        <v>102.06666666666669</v>
      </c>
      <c r="F241" s="443">
        <v>97.88333333333334</v>
      </c>
      <c r="G241" s="443">
        <v>94.666666666666686</v>
      </c>
      <c r="H241" s="443">
        <v>109.4666666666667</v>
      </c>
      <c r="I241" s="443">
        <v>112.68333333333337</v>
      </c>
      <c r="J241" s="443">
        <v>116.8666666666667</v>
      </c>
      <c r="K241" s="442">
        <v>108.5</v>
      </c>
      <c r="L241" s="442">
        <v>101.1</v>
      </c>
      <c r="M241" s="442">
        <v>267.92581000000001</v>
      </c>
    </row>
    <row r="242" spans="1:13">
      <c r="A242" s="245">
        <v>232</v>
      </c>
      <c r="B242" s="445" t="s">
        <v>747</v>
      </c>
      <c r="C242" s="442">
        <v>6895.25</v>
      </c>
      <c r="D242" s="443">
        <v>6968.916666666667</v>
      </c>
      <c r="E242" s="443">
        <v>6787.8333333333339</v>
      </c>
      <c r="F242" s="443">
        <v>6680.416666666667</v>
      </c>
      <c r="G242" s="443">
        <v>6499.3333333333339</v>
      </c>
      <c r="H242" s="443">
        <v>7076.3333333333339</v>
      </c>
      <c r="I242" s="443">
        <v>7257.4166666666679</v>
      </c>
      <c r="J242" s="443">
        <v>7364.8333333333339</v>
      </c>
      <c r="K242" s="442">
        <v>7150</v>
      </c>
      <c r="L242" s="442">
        <v>6861.5</v>
      </c>
      <c r="M242" s="442">
        <v>3.2150699999999999</v>
      </c>
    </row>
    <row r="243" spans="1:13">
      <c r="A243" s="245">
        <v>233</v>
      </c>
      <c r="B243" s="445" t="s">
        <v>254</v>
      </c>
      <c r="C243" s="442">
        <v>146.6</v>
      </c>
      <c r="D243" s="443">
        <v>145.71666666666667</v>
      </c>
      <c r="E243" s="443">
        <v>142.93333333333334</v>
      </c>
      <c r="F243" s="443">
        <v>139.26666666666668</v>
      </c>
      <c r="G243" s="443">
        <v>136.48333333333335</v>
      </c>
      <c r="H243" s="443">
        <v>149.38333333333333</v>
      </c>
      <c r="I243" s="443">
        <v>152.16666666666669</v>
      </c>
      <c r="J243" s="443">
        <v>155.83333333333331</v>
      </c>
      <c r="K243" s="442">
        <v>148.5</v>
      </c>
      <c r="L243" s="442">
        <v>142.05000000000001</v>
      </c>
      <c r="M243" s="442">
        <v>62.474499999999999</v>
      </c>
    </row>
    <row r="244" spans="1:13">
      <c r="A244" s="245">
        <v>234</v>
      </c>
      <c r="B244" s="445" t="s">
        <v>398</v>
      </c>
      <c r="C244" s="442">
        <v>357</v>
      </c>
      <c r="D244" s="443">
        <v>358.13333333333338</v>
      </c>
      <c r="E244" s="443">
        <v>352.86666666666679</v>
      </c>
      <c r="F244" s="443">
        <v>348.73333333333341</v>
      </c>
      <c r="G244" s="443">
        <v>343.46666666666681</v>
      </c>
      <c r="H244" s="443">
        <v>362.26666666666677</v>
      </c>
      <c r="I244" s="443">
        <v>367.5333333333333</v>
      </c>
      <c r="J244" s="443">
        <v>371.66666666666674</v>
      </c>
      <c r="K244" s="442">
        <v>363.4</v>
      </c>
      <c r="L244" s="442">
        <v>354</v>
      </c>
      <c r="M244" s="442">
        <v>37.3294</v>
      </c>
    </row>
    <row r="245" spans="1:13">
      <c r="A245" s="245">
        <v>235</v>
      </c>
      <c r="B245" s="445" t="s">
        <v>255</v>
      </c>
      <c r="C245" s="442">
        <v>135.4</v>
      </c>
      <c r="D245" s="443">
        <v>136.25</v>
      </c>
      <c r="E245" s="443">
        <v>133.05000000000001</v>
      </c>
      <c r="F245" s="443">
        <v>130.70000000000002</v>
      </c>
      <c r="G245" s="443">
        <v>127.50000000000003</v>
      </c>
      <c r="H245" s="443">
        <v>138.6</v>
      </c>
      <c r="I245" s="443">
        <v>141.79999999999998</v>
      </c>
      <c r="J245" s="443">
        <v>144.14999999999998</v>
      </c>
      <c r="K245" s="442">
        <v>139.44999999999999</v>
      </c>
      <c r="L245" s="442">
        <v>133.9</v>
      </c>
      <c r="M245" s="442">
        <v>54.251539999999999</v>
      </c>
    </row>
    <row r="246" spans="1:13">
      <c r="A246" s="245">
        <v>236</v>
      </c>
      <c r="B246" s="445" t="s">
        <v>125</v>
      </c>
      <c r="C246" s="442">
        <v>112.45</v>
      </c>
      <c r="D246" s="443">
        <v>111.85000000000001</v>
      </c>
      <c r="E246" s="443">
        <v>110.75000000000001</v>
      </c>
      <c r="F246" s="443">
        <v>109.05000000000001</v>
      </c>
      <c r="G246" s="443">
        <v>107.95000000000002</v>
      </c>
      <c r="H246" s="443">
        <v>113.55000000000001</v>
      </c>
      <c r="I246" s="443">
        <v>114.65</v>
      </c>
      <c r="J246" s="443">
        <v>116.35000000000001</v>
      </c>
      <c r="K246" s="442">
        <v>112.95</v>
      </c>
      <c r="L246" s="442">
        <v>110.15</v>
      </c>
      <c r="M246" s="442">
        <v>209.56249</v>
      </c>
    </row>
    <row r="247" spans="1:13">
      <c r="A247" s="245">
        <v>237</v>
      </c>
      <c r="B247" s="445" t="s">
        <v>399</v>
      </c>
      <c r="C247" s="442">
        <v>17.5</v>
      </c>
      <c r="D247" s="443">
        <v>17.7</v>
      </c>
      <c r="E247" s="443">
        <v>17.25</v>
      </c>
      <c r="F247" s="443">
        <v>17</v>
      </c>
      <c r="G247" s="443">
        <v>16.55</v>
      </c>
      <c r="H247" s="443">
        <v>17.95</v>
      </c>
      <c r="I247" s="443">
        <v>18.399999999999995</v>
      </c>
      <c r="J247" s="443">
        <v>18.649999999999999</v>
      </c>
      <c r="K247" s="442">
        <v>18.149999999999999</v>
      </c>
      <c r="L247" s="442">
        <v>17.45</v>
      </c>
      <c r="M247" s="442">
        <v>168.16876999999999</v>
      </c>
    </row>
    <row r="248" spans="1:13">
      <c r="A248" s="245">
        <v>238</v>
      </c>
      <c r="B248" s="445" t="s">
        <v>772</v>
      </c>
      <c r="C248" s="442">
        <v>1921.8</v>
      </c>
      <c r="D248" s="443">
        <v>1928.8</v>
      </c>
      <c r="E248" s="443">
        <v>1909</v>
      </c>
      <c r="F248" s="443">
        <v>1896.2</v>
      </c>
      <c r="G248" s="443">
        <v>1876.4</v>
      </c>
      <c r="H248" s="443">
        <v>1941.6</v>
      </c>
      <c r="I248" s="443">
        <v>1961.3999999999996</v>
      </c>
      <c r="J248" s="443">
        <v>1974.1999999999998</v>
      </c>
      <c r="K248" s="442">
        <v>1948.6</v>
      </c>
      <c r="L248" s="442">
        <v>1916</v>
      </c>
      <c r="M248" s="442">
        <v>5.4994699999999996</v>
      </c>
    </row>
    <row r="249" spans="1:13">
      <c r="A249" s="245">
        <v>239</v>
      </c>
      <c r="B249" s="445" t="s">
        <v>748</v>
      </c>
      <c r="C249" s="442">
        <v>392.45</v>
      </c>
      <c r="D249" s="443">
        <v>395.58333333333331</v>
      </c>
      <c r="E249" s="443">
        <v>382.61666666666662</v>
      </c>
      <c r="F249" s="443">
        <v>372.7833333333333</v>
      </c>
      <c r="G249" s="443">
        <v>359.81666666666661</v>
      </c>
      <c r="H249" s="443">
        <v>405.41666666666663</v>
      </c>
      <c r="I249" s="443">
        <v>418.38333333333333</v>
      </c>
      <c r="J249" s="443">
        <v>428.21666666666664</v>
      </c>
      <c r="K249" s="442">
        <v>408.55</v>
      </c>
      <c r="L249" s="442">
        <v>385.75</v>
      </c>
      <c r="M249" s="442">
        <v>5.7303699999999997</v>
      </c>
    </row>
    <row r="250" spans="1:13">
      <c r="A250" s="245">
        <v>240</v>
      </c>
      <c r="B250" s="445" t="s">
        <v>120</v>
      </c>
      <c r="C250" s="442">
        <v>526.45000000000005</v>
      </c>
      <c r="D250" s="443">
        <v>529.48333333333335</v>
      </c>
      <c r="E250" s="443">
        <v>521.9666666666667</v>
      </c>
      <c r="F250" s="443">
        <v>517.48333333333335</v>
      </c>
      <c r="G250" s="443">
        <v>509.9666666666667</v>
      </c>
      <c r="H250" s="443">
        <v>533.9666666666667</v>
      </c>
      <c r="I250" s="443">
        <v>541.48333333333335</v>
      </c>
      <c r="J250" s="443">
        <v>545.9666666666667</v>
      </c>
      <c r="K250" s="442">
        <v>537</v>
      </c>
      <c r="L250" s="442">
        <v>525</v>
      </c>
      <c r="M250" s="442">
        <v>19.703029999999998</v>
      </c>
    </row>
    <row r="251" spans="1:13">
      <c r="A251" s="245">
        <v>241</v>
      </c>
      <c r="B251" s="445" t="s">
        <v>824</v>
      </c>
      <c r="C251" s="442">
        <v>246.4</v>
      </c>
      <c r="D251" s="443">
        <v>245.08333333333334</v>
      </c>
      <c r="E251" s="443">
        <v>243.16666666666669</v>
      </c>
      <c r="F251" s="443">
        <v>239.93333333333334</v>
      </c>
      <c r="G251" s="443">
        <v>238.01666666666668</v>
      </c>
      <c r="H251" s="443">
        <v>248.31666666666669</v>
      </c>
      <c r="I251" s="443">
        <v>250.23333333333338</v>
      </c>
      <c r="J251" s="443">
        <v>253.4666666666667</v>
      </c>
      <c r="K251" s="442">
        <v>247</v>
      </c>
      <c r="L251" s="442">
        <v>241.85</v>
      </c>
      <c r="M251" s="442">
        <v>17.17417</v>
      </c>
    </row>
    <row r="252" spans="1:13">
      <c r="A252" s="245">
        <v>242</v>
      </c>
      <c r="B252" s="445" t="s">
        <v>122</v>
      </c>
      <c r="C252" s="442">
        <v>1005.75</v>
      </c>
      <c r="D252" s="443">
        <v>1002.35</v>
      </c>
      <c r="E252" s="443">
        <v>967.45</v>
      </c>
      <c r="F252" s="443">
        <v>929.15</v>
      </c>
      <c r="G252" s="443">
        <v>894.25</v>
      </c>
      <c r="H252" s="443">
        <v>1040.6500000000001</v>
      </c>
      <c r="I252" s="443">
        <v>1075.55</v>
      </c>
      <c r="J252" s="443">
        <v>1113.8500000000001</v>
      </c>
      <c r="K252" s="442">
        <v>1037.25</v>
      </c>
      <c r="L252" s="442">
        <v>964.05</v>
      </c>
      <c r="M252" s="442">
        <v>147.52885000000001</v>
      </c>
    </row>
    <row r="253" spans="1:13">
      <c r="A253" s="245">
        <v>243</v>
      </c>
      <c r="B253" s="445" t="s">
        <v>256</v>
      </c>
      <c r="C253" s="442">
        <v>4579.8500000000004</v>
      </c>
      <c r="D253" s="443">
        <v>4581.25</v>
      </c>
      <c r="E253" s="443">
        <v>4533.6000000000004</v>
      </c>
      <c r="F253" s="443">
        <v>4487.3500000000004</v>
      </c>
      <c r="G253" s="443">
        <v>4439.7000000000007</v>
      </c>
      <c r="H253" s="443">
        <v>4627.5</v>
      </c>
      <c r="I253" s="443">
        <v>4675.1499999999996</v>
      </c>
      <c r="J253" s="443">
        <v>4721.3999999999996</v>
      </c>
      <c r="K253" s="442">
        <v>4628.8999999999996</v>
      </c>
      <c r="L253" s="442">
        <v>4535</v>
      </c>
      <c r="M253" s="442">
        <v>6.3709300000000004</v>
      </c>
    </row>
    <row r="254" spans="1:13">
      <c r="A254" s="245">
        <v>244</v>
      </c>
      <c r="B254" s="445" t="s">
        <v>124</v>
      </c>
      <c r="C254" s="442">
        <v>1389.65</v>
      </c>
      <c r="D254" s="443">
        <v>1388.5666666666666</v>
      </c>
      <c r="E254" s="443">
        <v>1378.1333333333332</v>
      </c>
      <c r="F254" s="443">
        <v>1366.6166666666666</v>
      </c>
      <c r="G254" s="443">
        <v>1356.1833333333332</v>
      </c>
      <c r="H254" s="443">
        <v>1400.0833333333333</v>
      </c>
      <c r="I254" s="443">
        <v>1410.5166666666667</v>
      </c>
      <c r="J254" s="443">
        <v>1422.0333333333333</v>
      </c>
      <c r="K254" s="442">
        <v>1399</v>
      </c>
      <c r="L254" s="442">
        <v>1377.05</v>
      </c>
      <c r="M254" s="442">
        <v>51.15645</v>
      </c>
    </row>
    <row r="255" spans="1:13">
      <c r="A255" s="245">
        <v>245</v>
      </c>
      <c r="B255" s="445" t="s">
        <v>749</v>
      </c>
      <c r="C255" s="442">
        <v>952.05</v>
      </c>
      <c r="D255" s="443">
        <v>951.98333333333323</v>
      </c>
      <c r="E255" s="443">
        <v>925.56666666666649</v>
      </c>
      <c r="F255" s="443">
        <v>899.08333333333326</v>
      </c>
      <c r="G255" s="443">
        <v>872.66666666666652</v>
      </c>
      <c r="H255" s="443">
        <v>978.46666666666647</v>
      </c>
      <c r="I255" s="443">
        <v>1004.8833333333332</v>
      </c>
      <c r="J255" s="443">
        <v>1031.3666666666663</v>
      </c>
      <c r="K255" s="442">
        <v>978.4</v>
      </c>
      <c r="L255" s="442">
        <v>925.5</v>
      </c>
      <c r="M255" s="442">
        <v>1.5174799999999999</v>
      </c>
    </row>
    <row r="256" spans="1:13">
      <c r="A256" s="245">
        <v>246</v>
      </c>
      <c r="B256" s="445" t="s">
        <v>400</v>
      </c>
      <c r="C256" s="442">
        <v>316.95</v>
      </c>
      <c r="D256" s="443">
        <v>316.73333333333335</v>
      </c>
      <c r="E256" s="443">
        <v>314.26666666666671</v>
      </c>
      <c r="F256" s="443">
        <v>311.58333333333337</v>
      </c>
      <c r="G256" s="443">
        <v>309.11666666666673</v>
      </c>
      <c r="H256" s="443">
        <v>319.41666666666669</v>
      </c>
      <c r="I256" s="443">
        <v>321.88333333333338</v>
      </c>
      <c r="J256" s="443">
        <v>324.56666666666666</v>
      </c>
      <c r="K256" s="442">
        <v>319.2</v>
      </c>
      <c r="L256" s="442">
        <v>314.05</v>
      </c>
      <c r="M256" s="442">
        <v>2.8369399999999998</v>
      </c>
    </row>
    <row r="257" spans="1:13">
      <c r="A257" s="245">
        <v>247</v>
      </c>
      <c r="B257" s="445" t="s">
        <v>121</v>
      </c>
      <c r="C257" s="442">
        <v>1764.6</v>
      </c>
      <c r="D257" s="443">
        <v>1766.3833333333332</v>
      </c>
      <c r="E257" s="443">
        <v>1748.1166666666663</v>
      </c>
      <c r="F257" s="443">
        <v>1731.6333333333332</v>
      </c>
      <c r="G257" s="443">
        <v>1713.3666666666663</v>
      </c>
      <c r="H257" s="443">
        <v>1782.8666666666663</v>
      </c>
      <c r="I257" s="443">
        <v>1801.1333333333332</v>
      </c>
      <c r="J257" s="443">
        <v>1817.6166666666663</v>
      </c>
      <c r="K257" s="442">
        <v>1784.65</v>
      </c>
      <c r="L257" s="442">
        <v>1749.9</v>
      </c>
      <c r="M257" s="442">
        <v>4.4900700000000002</v>
      </c>
    </row>
    <row r="258" spans="1:13">
      <c r="A258" s="245">
        <v>248</v>
      </c>
      <c r="B258" s="445" t="s">
        <v>257</v>
      </c>
      <c r="C258" s="442">
        <v>2088.25</v>
      </c>
      <c r="D258" s="443">
        <v>2086.7166666666667</v>
      </c>
      <c r="E258" s="443">
        <v>2068.5333333333333</v>
      </c>
      <c r="F258" s="443">
        <v>2048.8166666666666</v>
      </c>
      <c r="G258" s="443">
        <v>2030.6333333333332</v>
      </c>
      <c r="H258" s="443">
        <v>2106.4333333333334</v>
      </c>
      <c r="I258" s="443">
        <v>2124.6166666666668</v>
      </c>
      <c r="J258" s="443">
        <v>2144.3333333333335</v>
      </c>
      <c r="K258" s="442">
        <v>2104.9</v>
      </c>
      <c r="L258" s="442">
        <v>2067</v>
      </c>
      <c r="M258" s="442">
        <v>2.5742600000000002</v>
      </c>
    </row>
    <row r="259" spans="1:13">
      <c r="A259" s="245">
        <v>249</v>
      </c>
      <c r="B259" s="445" t="s">
        <v>401</v>
      </c>
      <c r="C259" s="442">
        <v>1507.95</v>
      </c>
      <c r="D259" s="443">
        <v>1508.1666666666667</v>
      </c>
      <c r="E259" s="443">
        <v>1486.3333333333335</v>
      </c>
      <c r="F259" s="443">
        <v>1464.7166666666667</v>
      </c>
      <c r="G259" s="443">
        <v>1442.8833333333334</v>
      </c>
      <c r="H259" s="443">
        <v>1529.7833333333335</v>
      </c>
      <c r="I259" s="443">
        <v>1551.616666666667</v>
      </c>
      <c r="J259" s="443">
        <v>1573.2333333333336</v>
      </c>
      <c r="K259" s="442">
        <v>1530</v>
      </c>
      <c r="L259" s="442">
        <v>1486.55</v>
      </c>
      <c r="M259" s="442">
        <v>1.2514400000000001</v>
      </c>
    </row>
    <row r="260" spans="1:13">
      <c r="A260" s="245">
        <v>250</v>
      </c>
      <c r="B260" s="445" t="s">
        <v>402</v>
      </c>
      <c r="C260" s="442">
        <v>2843.8</v>
      </c>
      <c r="D260" s="443">
        <v>2845.5333333333333</v>
      </c>
      <c r="E260" s="443">
        <v>2818.3666666666668</v>
      </c>
      <c r="F260" s="443">
        <v>2792.9333333333334</v>
      </c>
      <c r="G260" s="443">
        <v>2765.7666666666669</v>
      </c>
      <c r="H260" s="443">
        <v>2870.9666666666667</v>
      </c>
      <c r="I260" s="443">
        <v>2898.1333333333337</v>
      </c>
      <c r="J260" s="443">
        <v>2923.5666666666666</v>
      </c>
      <c r="K260" s="442">
        <v>2872.7</v>
      </c>
      <c r="L260" s="442">
        <v>2820.1</v>
      </c>
      <c r="M260" s="442">
        <v>0.34545999999999999</v>
      </c>
    </row>
    <row r="261" spans="1:13">
      <c r="A261" s="245">
        <v>251</v>
      </c>
      <c r="B261" s="445" t="s">
        <v>403</v>
      </c>
      <c r="C261" s="442">
        <v>549.35</v>
      </c>
      <c r="D261" s="443">
        <v>547.15</v>
      </c>
      <c r="E261" s="443">
        <v>542.29999999999995</v>
      </c>
      <c r="F261" s="443">
        <v>535.25</v>
      </c>
      <c r="G261" s="443">
        <v>530.4</v>
      </c>
      <c r="H261" s="443">
        <v>554.19999999999993</v>
      </c>
      <c r="I261" s="443">
        <v>559.05000000000007</v>
      </c>
      <c r="J261" s="443">
        <v>566.09999999999991</v>
      </c>
      <c r="K261" s="442">
        <v>552</v>
      </c>
      <c r="L261" s="442">
        <v>540.1</v>
      </c>
      <c r="M261" s="442">
        <v>10.1203</v>
      </c>
    </row>
    <row r="262" spans="1:13">
      <c r="A262" s="245">
        <v>252</v>
      </c>
      <c r="B262" s="445" t="s">
        <v>404</v>
      </c>
      <c r="C262" s="442">
        <v>162.65</v>
      </c>
      <c r="D262" s="443">
        <v>159.79999999999998</v>
      </c>
      <c r="E262" s="443">
        <v>155.34999999999997</v>
      </c>
      <c r="F262" s="443">
        <v>148.04999999999998</v>
      </c>
      <c r="G262" s="443">
        <v>143.59999999999997</v>
      </c>
      <c r="H262" s="443">
        <v>167.09999999999997</v>
      </c>
      <c r="I262" s="443">
        <v>171.54999999999995</v>
      </c>
      <c r="J262" s="443">
        <v>178.84999999999997</v>
      </c>
      <c r="K262" s="442">
        <v>164.25</v>
      </c>
      <c r="L262" s="442">
        <v>152.5</v>
      </c>
      <c r="M262" s="442">
        <v>38.885730000000002</v>
      </c>
    </row>
    <row r="263" spans="1:13">
      <c r="A263" s="245">
        <v>253</v>
      </c>
      <c r="B263" s="445" t="s">
        <v>405</v>
      </c>
      <c r="C263" s="442">
        <v>133.75</v>
      </c>
      <c r="D263" s="443">
        <v>133</v>
      </c>
      <c r="E263" s="443">
        <v>131.25</v>
      </c>
      <c r="F263" s="443">
        <v>128.75</v>
      </c>
      <c r="G263" s="443">
        <v>127</v>
      </c>
      <c r="H263" s="443">
        <v>135.5</v>
      </c>
      <c r="I263" s="443">
        <v>137.25</v>
      </c>
      <c r="J263" s="443">
        <v>139.75</v>
      </c>
      <c r="K263" s="442">
        <v>134.75</v>
      </c>
      <c r="L263" s="442">
        <v>130.5</v>
      </c>
      <c r="M263" s="442">
        <v>33.544469999999997</v>
      </c>
    </row>
    <row r="264" spans="1:13">
      <c r="A264" s="245">
        <v>254</v>
      </c>
      <c r="B264" s="445" t="s">
        <v>406</v>
      </c>
      <c r="C264" s="442">
        <v>87.5</v>
      </c>
      <c r="D264" s="443">
        <v>87.899999999999991</v>
      </c>
      <c r="E264" s="443">
        <v>86.34999999999998</v>
      </c>
      <c r="F264" s="443">
        <v>85.199999999999989</v>
      </c>
      <c r="G264" s="443">
        <v>83.649999999999977</v>
      </c>
      <c r="H264" s="443">
        <v>89.049999999999983</v>
      </c>
      <c r="I264" s="443">
        <v>90.6</v>
      </c>
      <c r="J264" s="443">
        <v>91.749999999999986</v>
      </c>
      <c r="K264" s="442">
        <v>89.45</v>
      </c>
      <c r="L264" s="442">
        <v>86.75</v>
      </c>
      <c r="M264" s="442">
        <v>13.807919999999999</v>
      </c>
    </row>
    <row r="265" spans="1:13">
      <c r="A265" s="245">
        <v>255</v>
      </c>
      <c r="B265" s="445" t="s">
        <v>258</v>
      </c>
      <c r="C265" s="442">
        <v>136.15</v>
      </c>
      <c r="D265" s="443">
        <v>138.51666666666668</v>
      </c>
      <c r="E265" s="443">
        <v>129.23333333333335</v>
      </c>
      <c r="F265" s="443">
        <v>122.31666666666666</v>
      </c>
      <c r="G265" s="443">
        <v>113.03333333333333</v>
      </c>
      <c r="H265" s="443">
        <v>145.43333333333337</v>
      </c>
      <c r="I265" s="443">
        <v>154.71666666666673</v>
      </c>
      <c r="J265" s="443">
        <v>161.63333333333338</v>
      </c>
      <c r="K265" s="442">
        <v>147.80000000000001</v>
      </c>
      <c r="L265" s="442">
        <v>131.6</v>
      </c>
      <c r="M265" s="442">
        <v>149.19528</v>
      </c>
    </row>
    <row r="266" spans="1:13">
      <c r="A266" s="245">
        <v>256</v>
      </c>
      <c r="B266" s="445" t="s">
        <v>128</v>
      </c>
      <c r="C266" s="442">
        <v>714.1</v>
      </c>
      <c r="D266" s="443">
        <v>712.66666666666663</v>
      </c>
      <c r="E266" s="443">
        <v>704.48333333333323</v>
      </c>
      <c r="F266" s="443">
        <v>694.86666666666656</v>
      </c>
      <c r="G266" s="443">
        <v>686.68333333333317</v>
      </c>
      <c r="H266" s="443">
        <v>722.2833333333333</v>
      </c>
      <c r="I266" s="443">
        <v>730.4666666666667</v>
      </c>
      <c r="J266" s="443">
        <v>740.08333333333337</v>
      </c>
      <c r="K266" s="442">
        <v>720.85</v>
      </c>
      <c r="L266" s="442">
        <v>703.05</v>
      </c>
      <c r="M266" s="442">
        <v>83.294539999999998</v>
      </c>
    </row>
    <row r="267" spans="1:13">
      <c r="A267" s="245">
        <v>257</v>
      </c>
      <c r="B267" s="445" t="s">
        <v>751</v>
      </c>
      <c r="C267" s="442">
        <v>108.3</v>
      </c>
      <c r="D267" s="443">
        <v>109.39999999999999</v>
      </c>
      <c r="E267" s="443">
        <v>105.89999999999998</v>
      </c>
      <c r="F267" s="443">
        <v>103.49999999999999</v>
      </c>
      <c r="G267" s="443">
        <v>99.999999999999972</v>
      </c>
      <c r="H267" s="443">
        <v>111.79999999999998</v>
      </c>
      <c r="I267" s="443">
        <v>115.30000000000001</v>
      </c>
      <c r="J267" s="443">
        <v>117.69999999999999</v>
      </c>
      <c r="K267" s="442">
        <v>112.9</v>
      </c>
      <c r="L267" s="442">
        <v>107</v>
      </c>
      <c r="M267" s="442">
        <v>7.1554399999999996</v>
      </c>
    </row>
    <row r="268" spans="1:13">
      <c r="A268" s="245">
        <v>258</v>
      </c>
      <c r="B268" s="445" t="s">
        <v>407</v>
      </c>
      <c r="C268" s="442">
        <v>59.25</v>
      </c>
      <c r="D268" s="443">
        <v>59.016666666666673</v>
      </c>
      <c r="E268" s="443">
        <v>58.233333333333348</v>
      </c>
      <c r="F268" s="443">
        <v>57.216666666666676</v>
      </c>
      <c r="G268" s="443">
        <v>56.433333333333351</v>
      </c>
      <c r="H268" s="443">
        <v>60.033333333333346</v>
      </c>
      <c r="I268" s="443">
        <v>60.816666666666663</v>
      </c>
      <c r="J268" s="443">
        <v>61.833333333333343</v>
      </c>
      <c r="K268" s="442">
        <v>59.8</v>
      </c>
      <c r="L268" s="442">
        <v>58</v>
      </c>
      <c r="M268" s="442">
        <v>6.3350600000000004</v>
      </c>
    </row>
    <row r="269" spans="1:13">
      <c r="A269" s="245">
        <v>259</v>
      </c>
      <c r="B269" s="445" t="s">
        <v>408</v>
      </c>
      <c r="C269" s="442">
        <v>116.65</v>
      </c>
      <c r="D269" s="443">
        <v>117.18333333333334</v>
      </c>
      <c r="E269" s="443">
        <v>114.96666666666667</v>
      </c>
      <c r="F269" s="443">
        <v>113.28333333333333</v>
      </c>
      <c r="G269" s="443">
        <v>111.06666666666666</v>
      </c>
      <c r="H269" s="443">
        <v>118.86666666666667</v>
      </c>
      <c r="I269" s="443">
        <v>121.08333333333334</v>
      </c>
      <c r="J269" s="443">
        <v>122.76666666666668</v>
      </c>
      <c r="K269" s="442">
        <v>119.4</v>
      </c>
      <c r="L269" s="442">
        <v>115.5</v>
      </c>
      <c r="M269" s="442">
        <v>37.78781</v>
      </c>
    </row>
    <row r="270" spans="1:13">
      <c r="A270" s="245">
        <v>260</v>
      </c>
      <c r="B270" s="445" t="s">
        <v>409</v>
      </c>
      <c r="C270" s="442">
        <v>29.55</v>
      </c>
      <c r="D270" s="443">
        <v>29.516666666666666</v>
      </c>
      <c r="E270" s="443">
        <v>29.333333333333332</v>
      </c>
      <c r="F270" s="443">
        <v>29.116666666666667</v>
      </c>
      <c r="G270" s="443">
        <v>28.933333333333334</v>
      </c>
      <c r="H270" s="443">
        <v>29.733333333333331</v>
      </c>
      <c r="I270" s="443">
        <v>29.916666666666668</v>
      </c>
      <c r="J270" s="443">
        <v>30.133333333333329</v>
      </c>
      <c r="K270" s="442">
        <v>29.7</v>
      </c>
      <c r="L270" s="442">
        <v>29.3</v>
      </c>
      <c r="M270" s="442">
        <v>32.927199999999999</v>
      </c>
    </row>
    <row r="271" spans="1:13">
      <c r="A271" s="245">
        <v>261</v>
      </c>
      <c r="B271" s="445" t="s">
        <v>410</v>
      </c>
      <c r="C271" s="442">
        <v>80.5</v>
      </c>
      <c r="D271" s="443">
        <v>80.566666666666663</v>
      </c>
      <c r="E271" s="443">
        <v>79.633333333333326</v>
      </c>
      <c r="F271" s="443">
        <v>78.766666666666666</v>
      </c>
      <c r="G271" s="443">
        <v>77.833333333333329</v>
      </c>
      <c r="H271" s="443">
        <v>81.433333333333323</v>
      </c>
      <c r="I271" s="443">
        <v>82.36666666666666</v>
      </c>
      <c r="J271" s="443">
        <v>83.23333333333332</v>
      </c>
      <c r="K271" s="442">
        <v>81.5</v>
      </c>
      <c r="L271" s="442">
        <v>79.7</v>
      </c>
      <c r="M271" s="442">
        <v>14.660349999999999</v>
      </c>
    </row>
    <row r="272" spans="1:13">
      <c r="A272" s="245">
        <v>262</v>
      </c>
      <c r="B272" s="445" t="s">
        <v>411</v>
      </c>
      <c r="C272" s="442">
        <v>114.4</v>
      </c>
      <c r="D272" s="443">
        <v>113.81666666666666</v>
      </c>
      <c r="E272" s="443">
        <v>112.33333333333333</v>
      </c>
      <c r="F272" s="443">
        <v>110.26666666666667</v>
      </c>
      <c r="G272" s="443">
        <v>108.78333333333333</v>
      </c>
      <c r="H272" s="443">
        <v>115.88333333333333</v>
      </c>
      <c r="I272" s="443">
        <v>117.36666666666667</v>
      </c>
      <c r="J272" s="443">
        <v>119.43333333333332</v>
      </c>
      <c r="K272" s="442">
        <v>115.3</v>
      </c>
      <c r="L272" s="442">
        <v>111.75</v>
      </c>
      <c r="M272" s="442">
        <v>65.90307</v>
      </c>
    </row>
    <row r="273" spans="1:13">
      <c r="A273" s="245">
        <v>263</v>
      </c>
      <c r="B273" s="445" t="s">
        <v>412</v>
      </c>
      <c r="C273" s="442">
        <v>176.35</v>
      </c>
      <c r="D273" s="443">
        <v>176.91666666666666</v>
      </c>
      <c r="E273" s="443">
        <v>174.48333333333332</v>
      </c>
      <c r="F273" s="443">
        <v>172.61666666666667</v>
      </c>
      <c r="G273" s="443">
        <v>170.18333333333334</v>
      </c>
      <c r="H273" s="443">
        <v>178.7833333333333</v>
      </c>
      <c r="I273" s="443">
        <v>181.21666666666664</v>
      </c>
      <c r="J273" s="443">
        <v>183.08333333333329</v>
      </c>
      <c r="K273" s="442">
        <v>179.35</v>
      </c>
      <c r="L273" s="442">
        <v>175.05</v>
      </c>
      <c r="M273" s="442">
        <v>8.9693400000000008</v>
      </c>
    </row>
    <row r="274" spans="1:13">
      <c r="A274" s="245">
        <v>264</v>
      </c>
      <c r="B274" s="445" t="s">
        <v>413</v>
      </c>
      <c r="C274" s="442">
        <v>94</v>
      </c>
      <c r="D274" s="443">
        <v>94.100000000000009</v>
      </c>
      <c r="E274" s="443">
        <v>93.300000000000011</v>
      </c>
      <c r="F274" s="443">
        <v>92.600000000000009</v>
      </c>
      <c r="G274" s="443">
        <v>91.800000000000011</v>
      </c>
      <c r="H274" s="443">
        <v>94.800000000000011</v>
      </c>
      <c r="I274" s="443">
        <v>95.6</v>
      </c>
      <c r="J274" s="443">
        <v>96.300000000000011</v>
      </c>
      <c r="K274" s="442">
        <v>94.9</v>
      </c>
      <c r="L274" s="442">
        <v>93.4</v>
      </c>
      <c r="M274" s="442">
        <v>8.7307100000000002</v>
      </c>
    </row>
    <row r="275" spans="1:13">
      <c r="A275" s="245">
        <v>265</v>
      </c>
      <c r="B275" s="445" t="s">
        <v>127</v>
      </c>
      <c r="C275" s="442">
        <v>397.4</v>
      </c>
      <c r="D275" s="443">
        <v>399.63333333333338</v>
      </c>
      <c r="E275" s="443">
        <v>392.76666666666677</v>
      </c>
      <c r="F275" s="443">
        <v>388.13333333333338</v>
      </c>
      <c r="G275" s="443">
        <v>381.26666666666677</v>
      </c>
      <c r="H275" s="443">
        <v>404.26666666666677</v>
      </c>
      <c r="I275" s="443">
        <v>411.13333333333344</v>
      </c>
      <c r="J275" s="443">
        <v>415.76666666666677</v>
      </c>
      <c r="K275" s="442">
        <v>406.5</v>
      </c>
      <c r="L275" s="442">
        <v>395</v>
      </c>
      <c r="M275" s="442">
        <v>101.67619999999999</v>
      </c>
    </row>
    <row r="276" spans="1:13">
      <c r="A276" s="245">
        <v>266</v>
      </c>
      <c r="B276" s="445" t="s">
        <v>414</v>
      </c>
      <c r="C276" s="442">
        <v>2226.25</v>
      </c>
      <c r="D276" s="443">
        <v>2229.1</v>
      </c>
      <c r="E276" s="443">
        <v>2213.1999999999998</v>
      </c>
      <c r="F276" s="443">
        <v>2200.15</v>
      </c>
      <c r="G276" s="443">
        <v>2184.25</v>
      </c>
      <c r="H276" s="443">
        <v>2242.1499999999996</v>
      </c>
      <c r="I276" s="443">
        <v>2258.0500000000002</v>
      </c>
      <c r="J276" s="443">
        <v>2271.0999999999995</v>
      </c>
      <c r="K276" s="442">
        <v>2245</v>
      </c>
      <c r="L276" s="442">
        <v>2216.0500000000002</v>
      </c>
      <c r="M276" s="442">
        <v>0.32845000000000002</v>
      </c>
    </row>
    <row r="277" spans="1:13">
      <c r="A277" s="245">
        <v>267</v>
      </c>
      <c r="B277" s="445" t="s">
        <v>129</v>
      </c>
      <c r="C277" s="442">
        <v>3176.6</v>
      </c>
      <c r="D277" s="443">
        <v>3149.2000000000003</v>
      </c>
      <c r="E277" s="443">
        <v>3070.4000000000005</v>
      </c>
      <c r="F277" s="443">
        <v>2964.2000000000003</v>
      </c>
      <c r="G277" s="443">
        <v>2885.4000000000005</v>
      </c>
      <c r="H277" s="443">
        <v>3255.4000000000005</v>
      </c>
      <c r="I277" s="443">
        <v>3334.2000000000007</v>
      </c>
      <c r="J277" s="443">
        <v>3440.4000000000005</v>
      </c>
      <c r="K277" s="442">
        <v>3228</v>
      </c>
      <c r="L277" s="442">
        <v>3043</v>
      </c>
      <c r="M277" s="442">
        <v>13.50285</v>
      </c>
    </row>
    <row r="278" spans="1:13">
      <c r="A278" s="245">
        <v>268</v>
      </c>
      <c r="B278" s="445" t="s">
        <v>130</v>
      </c>
      <c r="C278" s="442">
        <v>930.55</v>
      </c>
      <c r="D278" s="443">
        <v>940.41666666666663</v>
      </c>
      <c r="E278" s="443">
        <v>916.23333333333323</v>
      </c>
      <c r="F278" s="443">
        <v>901.91666666666663</v>
      </c>
      <c r="G278" s="443">
        <v>877.73333333333323</v>
      </c>
      <c r="H278" s="443">
        <v>954.73333333333323</v>
      </c>
      <c r="I278" s="443">
        <v>978.91666666666663</v>
      </c>
      <c r="J278" s="443">
        <v>993.23333333333323</v>
      </c>
      <c r="K278" s="442">
        <v>964.6</v>
      </c>
      <c r="L278" s="442">
        <v>926.1</v>
      </c>
      <c r="M278" s="442">
        <v>25.473929999999999</v>
      </c>
    </row>
    <row r="279" spans="1:13">
      <c r="A279" s="245">
        <v>269</v>
      </c>
      <c r="B279" s="445" t="s">
        <v>415</v>
      </c>
      <c r="C279" s="442">
        <v>157.1</v>
      </c>
      <c r="D279" s="443">
        <v>158.08333333333334</v>
      </c>
      <c r="E279" s="443">
        <v>155.51666666666668</v>
      </c>
      <c r="F279" s="443">
        <v>153.93333333333334</v>
      </c>
      <c r="G279" s="443">
        <v>151.36666666666667</v>
      </c>
      <c r="H279" s="443">
        <v>159.66666666666669</v>
      </c>
      <c r="I279" s="443">
        <v>162.23333333333335</v>
      </c>
      <c r="J279" s="443">
        <v>163.81666666666669</v>
      </c>
      <c r="K279" s="442">
        <v>160.65</v>
      </c>
      <c r="L279" s="442">
        <v>156.5</v>
      </c>
      <c r="M279" s="442">
        <v>7.7550699999999999</v>
      </c>
    </row>
    <row r="280" spans="1:13">
      <c r="A280" s="245">
        <v>270</v>
      </c>
      <c r="B280" s="445" t="s">
        <v>417</v>
      </c>
      <c r="C280" s="442">
        <v>664.3</v>
      </c>
      <c r="D280" s="443">
        <v>666.75</v>
      </c>
      <c r="E280" s="443">
        <v>648.5</v>
      </c>
      <c r="F280" s="443">
        <v>632.70000000000005</v>
      </c>
      <c r="G280" s="443">
        <v>614.45000000000005</v>
      </c>
      <c r="H280" s="443">
        <v>682.55</v>
      </c>
      <c r="I280" s="443">
        <v>700.8</v>
      </c>
      <c r="J280" s="443">
        <v>716.59999999999991</v>
      </c>
      <c r="K280" s="442">
        <v>685</v>
      </c>
      <c r="L280" s="442">
        <v>650.95000000000005</v>
      </c>
      <c r="M280" s="442">
        <v>10.142569999999999</v>
      </c>
    </row>
    <row r="281" spans="1:13">
      <c r="A281" s="245">
        <v>271</v>
      </c>
      <c r="B281" s="445" t="s">
        <v>418</v>
      </c>
      <c r="C281" s="442">
        <v>223.75</v>
      </c>
      <c r="D281" s="443">
        <v>224.58333333333334</v>
      </c>
      <c r="E281" s="443">
        <v>219.16666666666669</v>
      </c>
      <c r="F281" s="443">
        <v>214.58333333333334</v>
      </c>
      <c r="G281" s="443">
        <v>209.16666666666669</v>
      </c>
      <c r="H281" s="443">
        <v>229.16666666666669</v>
      </c>
      <c r="I281" s="443">
        <v>234.58333333333337</v>
      </c>
      <c r="J281" s="443">
        <v>239.16666666666669</v>
      </c>
      <c r="K281" s="442">
        <v>230</v>
      </c>
      <c r="L281" s="442">
        <v>220</v>
      </c>
      <c r="M281" s="442">
        <v>8.7456200000000006</v>
      </c>
    </row>
    <row r="282" spans="1:13">
      <c r="A282" s="245">
        <v>272</v>
      </c>
      <c r="B282" s="445" t="s">
        <v>419</v>
      </c>
      <c r="C282" s="442">
        <v>228.5</v>
      </c>
      <c r="D282" s="443">
        <v>226.58333333333334</v>
      </c>
      <c r="E282" s="443">
        <v>222.76666666666668</v>
      </c>
      <c r="F282" s="443">
        <v>217.03333333333333</v>
      </c>
      <c r="G282" s="443">
        <v>213.21666666666667</v>
      </c>
      <c r="H282" s="443">
        <v>232.31666666666669</v>
      </c>
      <c r="I282" s="443">
        <v>236.13333333333335</v>
      </c>
      <c r="J282" s="443">
        <v>241.8666666666667</v>
      </c>
      <c r="K282" s="442">
        <v>230.4</v>
      </c>
      <c r="L282" s="442">
        <v>220.85</v>
      </c>
      <c r="M282" s="442">
        <v>20.678460000000001</v>
      </c>
    </row>
    <row r="283" spans="1:13">
      <c r="A283" s="245">
        <v>273</v>
      </c>
      <c r="B283" s="445" t="s">
        <v>752</v>
      </c>
      <c r="C283" s="442">
        <v>1014.7</v>
      </c>
      <c r="D283" s="443">
        <v>1008.65</v>
      </c>
      <c r="E283" s="443">
        <v>988.3</v>
      </c>
      <c r="F283" s="443">
        <v>961.9</v>
      </c>
      <c r="G283" s="443">
        <v>941.55</v>
      </c>
      <c r="H283" s="443">
        <v>1035.05</v>
      </c>
      <c r="I283" s="443">
        <v>1055.4000000000001</v>
      </c>
      <c r="J283" s="443">
        <v>1081.8</v>
      </c>
      <c r="K283" s="442">
        <v>1029</v>
      </c>
      <c r="L283" s="442">
        <v>982.25</v>
      </c>
      <c r="M283" s="442">
        <v>0.61624999999999996</v>
      </c>
    </row>
    <row r="284" spans="1:13">
      <c r="A284" s="245">
        <v>274</v>
      </c>
      <c r="B284" s="445" t="s">
        <v>420</v>
      </c>
      <c r="C284" s="442">
        <v>997.9</v>
      </c>
      <c r="D284" s="443">
        <v>987.58333333333337</v>
      </c>
      <c r="E284" s="443">
        <v>975.2166666666667</v>
      </c>
      <c r="F284" s="443">
        <v>952.5333333333333</v>
      </c>
      <c r="G284" s="443">
        <v>940.16666666666663</v>
      </c>
      <c r="H284" s="443">
        <v>1010.2666666666668</v>
      </c>
      <c r="I284" s="443">
        <v>1022.6333333333333</v>
      </c>
      <c r="J284" s="443">
        <v>1045.3166666666668</v>
      </c>
      <c r="K284" s="442">
        <v>999.95</v>
      </c>
      <c r="L284" s="442">
        <v>964.9</v>
      </c>
      <c r="M284" s="442">
        <v>2.2863699999999998</v>
      </c>
    </row>
    <row r="285" spans="1:13">
      <c r="A285" s="245">
        <v>275</v>
      </c>
      <c r="B285" s="445" t="s">
        <v>421</v>
      </c>
      <c r="C285" s="442">
        <v>429.85</v>
      </c>
      <c r="D285" s="443">
        <v>431.56666666666666</v>
      </c>
      <c r="E285" s="443">
        <v>426.63333333333333</v>
      </c>
      <c r="F285" s="443">
        <v>423.41666666666669</v>
      </c>
      <c r="G285" s="443">
        <v>418.48333333333335</v>
      </c>
      <c r="H285" s="443">
        <v>434.7833333333333</v>
      </c>
      <c r="I285" s="443">
        <v>439.71666666666658</v>
      </c>
      <c r="J285" s="443">
        <v>442.93333333333328</v>
      </c>
      <c r="K285" s="442">
        <v>436.5</v>
      </c>
      <c r="L285" s="442">
        <v>428.35</v>
      </c>
      <c r="M285" s="442">
        <v>2.3738000000000001</v>
      </c>
    </row>
    <row r="286" spans="1:13">
      <c r="A286" s="245">
        <v>276</v>
      </c>
      <c r="B286" s="445" t="s">
        <v>422</v>
      </c>
      <c r="C286" s="442">
        <v>575.20000000000005</v>
      </c>
      <c r="D286" s="443">
        <v>577.23333333333335</v>
      </c>
      <c r="E286" s="443">
        <v>570.4666666666667</v>
      </c>
      <c r="F286" s="443">
        <v>565.73333333333335</v>
      </c>
      <c r="G286" s="443">
        <v>558.9666666666667</v>
      </c>
      <c r="H286" s="443">
        <v>581.9666666666667</v>
      </c>
      <c r="I286" s="443">
        <v>588.73333333333335</v>
      </c>
      <c r="J286" s="443">
        <v>593.4666666666667</v>
      </c>
      <c r="K286" s="442">
        <v>584</v>
      </c>
      <c r="L286" s="442">
        <v>572.5</v>
      </c>
      <c r="M286" s="442">
        <v>2.9963299999999999</v>
      </c>
    </row>
    <row r="287" spans="1:13">
      <c r="A287" s="245">
        <v>277</v>
      </c>
      <c r="B287" s="445" t="s">
        <v>423</v>
      </c>
      <c r="C287" s="442">
        <v>63.6</v>
      </c>
      <c r="D287" s="443">
        <v>63.716666666666669</v>
      </c>
      <c r="E287" s="443">
        <v>63.233333333333334</v>
      </c>
      <c r="F287" s="443">
        <v>62.866666666666667</v>
      </c>
      <c r="G287" s="443">
        <v>62.383333333333333</v>
      </c>
      <c r="H287" s="443">
        <v>64.083333333333343</v>
      </c>
      <c r="I287" s="443">
        <v>64.566666666666663</v>
      </c>
      <c r="J287" s="443">
        <v>64.933333333333337</v>
      </c>
      <c r="K287" s="442">
        <v>64.2</v>
      </c>
      <c r="L287" s="442">
        <v>63.35</v>
      </c>
      <c r="M287" s="442">
        <v>12.91784</v>
      </c>
    </row>
    <row r="288" spans="1:13">
      <c r="A288" s="245">
        <v>278</v>
      </c>
      <c r="B288" s="445" t="s">
        <v>424</v>
      </c>
      <c r="C288" s="442">
        <v>55.75</v>
      </c>
      <c r="D288" s="443">
        <v>55.949999999999996</v>
      </c>
      <c r="E288" s="443">
        <v>55.29999999999999</v>
      </c>
      <c r="F288" s="443">
        <v>54.849999999999994</v>
      </c>
      <c r="G288" s="443">
        <v>54.199999999999989</v>
      </c>
      <c r="H288" s="443">
        <v>56.399999999999991</v>
      </c>
      <c r="I288" s="443">
        <v>57.05</v>
      </c>
      <c r="J288" s="443">
        <v>57.499999999999993</v>
      </c>
      <c r="K288" s="442">
        <v>56.6</v>
      </c>
      <c r="L288" s="442">
        <v>55.5</v>
      </c>
      <c r="M288" s="442">
        <v>24.986429999999999</v>
      </c>
    </row>
    <row r="289" spans="1:13">
      <c r="A289" s="245">
        <v>279</v>
      </c>
      <c r="B289" s="445" t="s">
        <v>425</v>
      </c>
      <c r="C289" s="442">
        <v>707.85</v>
      </c>
      <c r="D289" s="443">
        <v>709.68333333333339</v>
      </c>
      <c r="E289" s="443">
        <v>703.36666666666679</v>
      </c>
      <c r="F289" s="443">
        <v>698.88333333333344</v>
      </c>
      <c r="G289" s="443">
        <v>692.56666666666683</v>
      </c>
      <c r="H289" s="443">
        <v>714.16666666666674</v>
      </c>
      <c r="I289" s="443">
        <v>720.48333333333335</v>
      </c>
      <c r="J289" s="443">
        <v>724.9666666666667</v>
      </c>
      <c r="K289" s="442">
        <v>716</v>
      </c>
      <c r="L289" s="442">
        <v>705.2</v>
      </c>
      <c r="M289" s="442">
        <v>1.6306099999999999</v>
      </c>
    </row>
    <row r="290" spans="1:13">
      <c r="A290" s="245">
        <v>280</v>
      </c>
      <c r="B290" s="445" t="s">
        <v>426</v>
      </c>
      <c r="C290" s="442">
        <v>406.05</v>
      </c>
      <c r="D290" s="443">
        <v>406.16666666666669</v>
      </c>
      <c r="E290" s="443">
        <v>402.43333333333339</v>
      </c>
      <c r="F290" s="443">
        <v>398.81666666666672</v>
      </c>
      <c r="G290" s="443">
        <v>395.08333333333343</v>
      </c>
      <c r="H290" s="443">
        <v>409.78333333333336</v>
      </c>
      <c r="I290" s="443">
        <v>413.51666666666659</v>
      </c>
      <c r="J290" s="443">
        <v>417.13333333333333</v>
      </c>
      <c r="K290" s="442">
        <v>409.9</v>
      </c>
      <c r="L290" s="442">
        <v>402.55</v>
      </c>
      <c r="M290" s="442">
        <v>3.1259999999999999</v>
      </c>
    </row>
    <row r="291" spans="1:13">
      <c r="A291" s="245">
        <v>281</v>
      </c>
      <c r="B291" s="445" t="s">
        <v>427</v>
      </c>
      <c r="C291" s="442">
        <v>225.3</v>
      </c>
      <c r="D291" s="443">
        <v>225.56666666666669</v>
      </c>
      <c r="E291" s="443">
        <v>220.13333333333338</v>
      </c>
      <c r="F291" s="443">
        <v>214.9666666666667</v>
      </c>
      <c r="G291" s="443">
        <v>209.53333333333339</v>
      </c>
      <c r="H291" s="443">
        <v>230.73333333333338</v>
      </c>
      <c r="I291" s="443">
        <v>236.16666666666671</v>
      </c>
      <c r="J291" s="443">
        <v>241.33333333333337</v>
      </c>
      <c r="K291" s="442">
        <v>231</v>
      </c>
      <c r="L291" s="442">
        <v>220.4</v>
      </c>
      <c r="M291" s="442">
        <v>7.0060200000000004</v>
      </c>
    </row>
    <row r="292" spans="1:13">
      <c r="A292" s="245">
        <v>282</v>
      </c>
      <c r="B292" s="445" t="s">
        <v>131</v>
      </c>
      <c r="C292" s="442">
        <v>1814.2</v>
      </c>
      <c r="D292" s="443">
        <v>1810.7166666666665</v>
      </c>
      <c r="E292" s="443">
        <v>1793.4833333333329</v>
      </c>
      <c r="F292" s="443">
        <v>1772.7666666666664</v>
      </c>
      <c r="G292" s="443">
        <v>1755.5333333333328</v>
      </c>
      <c r="H292" s="443">
        <v>1831.4333333333329</v>
      </c>
      <c r="I292" s="443">
        <v>1848.6666666666665</v>
      </c>
      <c r="J292" s="443">
        <v>1869.383333333333</v>
      </c>
      <c r="K292" s="442">
        <v>1827.95</v>
      </c>
      <c r="L292" s="442">
        <v>1790</v>
      </c>
      <c r="M292" s="442">
        <v>34.441310000000001</v>
      </c>
    </row>
    <row r="293" spans="1:13">
      <c r="A293" s="245">
        <v>283</v>
      </c>
      <c r="B293" s="445" t="s">
        <v>132</v>
      </c>
      <c r="C293" s="442">
        <v>93.4</v>
      </c>
      <c r="D293" s="443">
        <v>93.566666666666677</v>
      </c>
      <c r="E293" s="443">
        <v>92.483333333333348</v>
      </c>
      <c r="F293" s="443">
        <v>91.566666666666677</v>
      </c>
      <c r="G293" s="443">
        <v>90.483333333333348</v>
      </c>
      <c r="H293" s="443">
        <v>94.483333333333348</v>
      </c>
      <c r="I293" s="443">
        <v>95.566666666666691</v>
      </c>
      <c r="J293" s="443">
        <v>96.483333333333348</v>
      </c>
      <c r="K293" s="442">
        <v>94.65</v>
      </c>
      <c r="L293" s="442">
        <v>92.65</v>
      </c>
      <c r="M293" s="442">
        <v>110.28851</v>
      </c>
    </row>
    <row r="294" spans="1:13">
      <c r="A294" s="245">
        <v>284</v>
      </c>
      <c r="B294" s="445" t="s">
        <v>259</v>
      </c>
      <c r="C294" s="442">
        <v>2701.65</v>
      </c>
      <c r="D294" s="443">
        <v>2692.7999999999997</v>
      </c>
      <c r="E294" s="443">
        <v>2675.8499999999995</v>
      </c>
      <c r="F294" s="443">
        <v>2650.0499999999997</v>
      </c>
      <c r="G294" s="443">
        <v>2633.0999999999995</v>
      </c>
      <c r="H294" s="443">
        <v>2718.5999999999995</v>
      </c>
      <c r="I294" s="443">
        <v>2735.5499999999993</v>
      </c>
      <c r="J294" s="443">
        <v>2761.3499999999995</v>
      </c>
      <c r="K294" s="442">
        <v>2709.75</v>
      </c>
      <c r="L294" s="442">
        <v>2667</v>
      </c>
      <c r="M294" s="442">
        <v>1.4504999999999999</v>
      </c>
    </row>
    <row r="295" spans="1:13">
      <c r="A295" s="245">
        <v>285</v>
      </c>
      <c r="B295" s="445" t="s">
        <v>133</v>
      </c>
      <c r="C295" s="442">
        <v>499.6</v>
      </c>
      <c r="D295" s="443">
        <v>495.38333333333338</v>
      </c>
      <c r="E295" s="443">
        <v>487.86666666666679</v>
      </c>
      <c r="F295" s="443">
        <v>476.13333333333338</v>
      </c>
      <c r="G295" s="443">
        <v>468.61666666666679</v>
      </c>
      <c r="H295" s="443">
        <v>507.11666666666679</v>
      </c>
      <c r="I295" s="443">
        <v>514.63333333333333</v>
      </c>
      <c r="J295" s="443">
        <v>526.36666666666679</v>
      </c>
      <c r="K295" s="442">
        <v>502.9</v>
      </c>
      <c r="L295" s="442">
        <v>483.65</v>
      </c>
      <c r="M295" s="442">
        <v>82.685590000000005</v>
      </c>
    </row>
    <row r="296" spans="1:13">
      <c r="A296" s="245">
        <v>286</v>
      </c>
      <c r="B296" s="445" t="s">
        <v>753</v>
      </c>
      <c r="C296" s="442">
        <v>282.55</v>
      </c>
      <c r="D296" s="443">
        <v>283.68333333333334</v>
      </c>
      <c r="E296" s="443">
        <v>280.86666666666667</v>
      </c>
      <c r="F296" s="443">
        <v>279.18333333333334</v>
      </c>
      <c r="G296" s="443">
        <v>276.36666666666667</v>
      </c>
      <c r="H296" s="443">
        <v>285.36666666666667</v>
      </c>
      <c r="I296" s="443">
        <v>288.18333333333339</v>
      </c>
      <c r="J296" s="443">
        <v>289.86666666666667</v>
      </c>
      <c r="K296" s="442">
        <v>286.5</v>
      </c>
      <c r="L296" s="442">
        <v>282</v>
      </c>
      <c r="M296" s="442">
        <v>4.6688900000000002</v>
      </c>
    </row>
    <row r="297" spans="1:13">
      <c r="A297" s="245">
        <v>287</v>
      </c>
      <c r="B297" s="445" t="s">
        <v>428</v>
      </c>
      <c r="C297" s="442">
        <v>6575.2</v>
      </c>
      <c r="D297" s="443">
        <v>6598.0666666666666</v>
      </c>
      <c r="E297" s="443">
        <v>6527.1333333333332</v>
      </c>
      <c r="F297" s="443">
        <v>6479.0666666666666</v>
      </c>
      <c r="G297" s="443">
        <v>6408.1333333333332</v>
      </c>
      <c r="H297" s="443">
        <v>6646.1333333333332</v>
      </c>
      <c r="I297" s="443">
        <v>6717.0666666666657</v>
      </c>
      <c r="J297" s="443">
        <v>6765.1333333333332</v>
      </c>
      <c r="K297" s="442">
        <v>6669</v>
      </c>
      <c r="L297" s="442">
        <v>6550</v>
      </c>
      <c r="M297" s="442">
        <v>2.3460000000000002E-2</v>
      </c>
    </row>
    <row r="298" spans="1:13">
      <c r="A298" s="245">
        <v>288</v>
      </c>
      <c r="B298" s="445" t="s">
        <v>260</v>
      </c>
      <c r="C298" s="442">
        <v>3837.5</v>
      </c>
      <c r="D298" s="443">
        <v>3843.5333333333333</v>
      </c>
      <c r="E298" s="443">
        <v>3805.9666666666667</v>
      </c>
      <c r="F298" s="443">
        <v>3774.4333333333334</v>
      </c>
      <c r="G298" s="443">
        <v>3736.8666666666668</v>
      </c>
      <c r="H298" s="443">
        <v>3875.0666666666666</v>
      </c>
      <c r="I298" s="443">
        <v>3912.6333333333332</v>
      </c>
      <c r="J298" s="443">
        <v>3944.1666666666665</v>
      </c>
      <c r="K298" s="442">
        <v>3881.1</v>
      </c>
      <c r="L298" s="442">
        <v>3812</v>
      </c>
      <c r="M298" s="442">
        <v>1.9954799999999999</v>
      </c>
    </row>
    <row r="299" spans="1:13">
      <c r="A299" s="245">
        <v>289</v>
      </c>
      <c r="B299" s="445" t="s">
        <v>134</v>
      </c>
      <c r="C299" s="442">
        <v>1510.85</v>
      </c>
      <c r="D299" s="443">
        <v>1499.6833333333334</v>
      </c>
      <c r="E299" s="443">
        <v>1484.3666666666668</v>
      </c>
      <c r="F299" s="443">
        <v>1457.8833333333334</v>
      </c>
      <c r="G299" s="443">
        <v>1442.5666666666668</v>
      </c>
      <c r="H299" s="443">
        <v>1526.1666666666667</v>
      </c>
      <c r="I299" s="443">
        <v>1541.4833333333333</v>
      </c>
      <c r="J299" s="443">
        <v>1567.9666666666667</v>
      </c>
      <c r="K299" s="442">
        <v>1515</v>
      </c>
      <c r="L299" s="442">
        <v>1473.2</v>
      </c>
      <c r="M299" s="442">
        <v>30.254660000000001</v>
      </c>
    </row>
    <row r="300" spans="1:13">
      <c r="A300" s="245">
        <v>290</v>
      </c>
      <c r="B300" s="445" t="s">
        <v>429</v>
      </c>
      <c r="C300" s="442">
        <v>537.35</v>
      </c>
      <c r="D300" s="443">
        <v>537.9666666666667</v>
      </c>
      <c r="E300" s="443">
        <v>533.38333333333344</v>
      </c>
      <c r="F300" s="443">
        <v>529.41666666666674</v>
      </c>
      <c r="G300" s="443">
        <v>524.83333333333348</v>
      </c>
      <c r="H300" s="443">
        <v>541.93333333333339</v>
      </c>
      <c r="I300" s="443">
        <v>546.51666666666665</v>
      </c>
      <c r="J300" s="443">
        <v>550.48333333333335</v>
      </c>
      <c r="K300" s="442">
        <v>542.54999999999995</v>
      </c>
      <c r="L300" s="442">
        <v>534</v>
      </c>
      <c r="M300" s="442">
        <v>19.36515</v>
      </c>
    </row>
    <row r="301" spans="1:13">
      <c r="A301" s="245">
        <v>291</v>
      </c>
      <c r="B301" s="445" t="s">
        <v>430</v>
      </c>
      <c r="C301" s="442">
        <v>42.95</v>
      </c>
      <c r="D301" s="443">
        <v>43.050000000000004</v>
      </c>
      <c r="E301" s="443">
        <v>42.400000000000006</v>
      </c>
      <c r="F301" s="443">
        <v>41.85</v>
      </c>
      <c r="G301" s="443">
        <v>41.2</v>
      </c>
      <c r="H301" s="443">
        <v>43.600000000000009</v>
      </c>
      <c r="I301" s="443">
        <v>44.25</v>
      </c>
      <c r="J301" s="443">
        <v>44.800000000000011</v>
      </c>
      <c r="K301" s="442">
        <v>43.7</v>
      </c>
      <c r="L301" s="442">
        <v>42.5</v>
      </c>
      <c r="M301" s="442">
        <v>45.41319</v>
      </c>
    </row>
    <row r="302" spans="1:13">
      <c r="A302" s="245">
        <v>292</v>
      </c>
      <c r="B302" s="445" t="s">
        <v>431</v>
      </c>
      <c r="C302" s="442">
        <v>1607.45</v>
      </c>
      <c r="D302" s="443">
        <v>1612.4666666666665</v>
      </c>
      <c r="E302" s="443">
        <v>1577.883333333333</v>
      </c>
      <c r="F302" s="443">
        <v>1548.3166666666666</v>
      </c>
      <c r="G302" s="443">
        <v>1513.7333333333331</v>
      </c>
      <c r="H302" s="443">
        <v>1642.0333333333328</v>
      </c>
      <c r="I302" s="443">
        <v>1676.6166666666663</v>
      </c>
      <c r="J302" s="443">
        <v>1706.1833333333327</v>
      </c>
      <c r="K302" s="442">
        <v>1647.05</v>
      </c>
      <c r="L302" s="442">
        <v>1582.9</v>
      </c>
      <c r="M302" s="442">
        <v>0.73555000000000004</v>
      </c>
    </row>
    <row r="303" spans="1:13">
      <c r="A303" s="245">
        <v>293</v>
      </c>
      <c r="B303" s="445" t="s">
        <v>135</v>
      </c>
      <c r="C303" s="442">
        <v>1232.4000000000001</v>
      </c>
      <c r="D303" s="443">
        <v>1237.9166666666667</v>
      </c>
      <c r="E303" s="443">
        <v>1220.9833333333336</v>
      </c>
      <c r="F303" s="443">
        <v>1209.5666666666668</v>
      </c>
      <c r="G303" s="443">
        <v>1192.6333333333337</v>
      </c>
      <c r="H303" s="443">
        <v>1249.3333333333335</v>
      </c>
      <c r="I303" s="443">
        <v>1266.2666666666664</v>
      </c>
      <c r="J303" s="443">
        <v>1277.6833333333334</v>
      </c>
      <c r="K303" s="442">
        <v>1254.8499999999999</v>
      </c>
      <c r="L303" s="442">
        <v>1226.5</v>
      </c>
      <c r="M303" s="442">
        <v>17.236160000000002</v>
      </c>
    </row>
    <row r="304" spans="1:13">
      <c r="A304" s="245">
        <v>294</v>
      </c>
      <c r="B304" s="445" t="s">
        <v>432</v>
      </c>
      <c r="C304" s="442">
        <v>3249.6</v>
      </c>
      <c r="D304" s="443">
        <v>3279.8333333333335</v>
      </c>
      <c r="E304" s="443">
        <v>3099.7666666666669</v>
      </c>
      <c r="F304" s="443">
        <v>2949.9333333333334</v>
      </c>
      <c r="G304" s="443">
        <v>2769.8666666666668</v>
      </c>
      <c r="H304" s="443">
        <v>3429.666666666667</v>
      </c>
      <c r="I304" s="443">
        <v>3609.7333333333336</v>
      </c>
      <c r="J304" s="443">
        <v>3759.5666666666671</v>
      </c>
      <c r="K304" s="442">
        <v>3459.9</v>
      </c>
      <c r="L304" s="442">
        <v>3130</v>
      </c>
      <c r="M304" s="442">
        <v>3.9236</v>
      </c>
    </row>
    <row r="305" spans="1:13">
      <c r="A305" s="245">
        <v>295</v>
      </c>
      <c r="B305" s="445" t="s">
        <v>433</v>
      </c>
      <c r="C305" s="442">
        <v>913</v>
      </c>
      <c r="D305" s="443">
        <v>916.66666666666663</v>
      </c>
      <c r="E305" s="443">
        <v>903.33333333333326</v>
      </c>
      <c r="F305" s="443">
        <v>893.66666666666663</v>
      </c>
      <c r="G305" s="443">
        <v>880.33333333333326</v>
      </c>
      <c r="H305" s="443">
        <v>926.33333333333326</v>
      </c>
      <c r="I305" s="443">
        <v>939.66666666666652</v>
      </c>
      <c r="J305" s="443">
        <v>949.33333333333326</v>
      </c>
      <c r="K305" s="442">
        <v>930</v>
      </c>
      <c r="L305" s="442">
        <v>907</v>
      </c>
      <c r="M305" s="442">
        <v>0.21626999999999999</v>
      </c>
    </row>
    <row r="306" spans="1:13">
      <c r="A306" s="245">
        <v>296</v>
      </c>
      <c r="B306" s="445" t="s">
        <v>434</v>
      </c>
      <c r="C306" s="442">
        <v>57.5</v>
      </c>
      <c r="D306" s="443">
        <v>58.016666666666673</v>
      </c>
      <c r="E306" s="443">
        <v>56.683333333333344</v>
      </c>
      <c r="F306" s="443">
        <v>55.866666666666674</v>
      </c>
      <c r="G306" s="443">
        <v>54.533333333333346</v>
      </c>
      <c r="H306" s="443">
        <v>58.833333333333343</v>
      </c>
      <c r="I306" s="443">
        <v>60.166666666666671</v>
      </c>
      <c r="J306" s="443">
        <v>60.983333333333341</v>
      </c>
      <c r="K306" s="442">
        <v>59.35</v>
      </c>
      <c r="L306" s="442">
        <v>57.2</v>
      </c>
      <c r="M306" s="442">
        <v>62.885750000000002</v>
      </c>
    </row>
    <row r="307" spans="1:13">
      <c r="A307" s="245">
        <v>297</v>
      </c>
      <c r="B307" s="445" t="s">
        <v>435</v>
      </c>
      <c r="C307" s="442">
        <v>182.95</v>
      </c>
      <c r="D307" s="443">
        <v>182.61666666666665</v>
      </c>
      <c r="E307" s="443">
        <v>181.5333333333333</v>
      </c>
      <c r="F307" s="443">
        <v>180.11666666666665</v>
      </c>
      <c r="G307" s="443">
        <v>179.0333333333333</v>
      </c>
      <c r="H307" s="443">
        <v>184.0333333333333</v>
      </c>
      <c r="I307" s="443">
        <v>185.11666666666662</v>
      </c>
      <c r="J307" s="443">
        <v>186.5333333333333</v>
      </c>
      <c r="K307" s="442">
        <v>183.7</v>
      </c>
      <c r="L307" s="442">
        <v>181.2</v>
      </c>
      <c r="M307" s="442">
        <v>8.2044899999999998</v>
      </c>
    </row>
    <row r="308" spans="1:13">
      <c r="A308" s="245">
        <v>298</v>
      </c>
      <c r="B308" s="445" t="s">
        <v>146</v>
      </c>
      <c r="C308" s="442">
        <v>84471</v>
      </c>
      <c r="D308" s="443">
        <v>84455.666666666672</v>
      </c>
      <c r="E308" s="443">
        <v>83825.333333333343</v>
      </c>
      <c r="F308" s="443">
        <v>83179.666666666672</v>
      </c>
      <c r="G308" s="443">
        <v>82549.333333333343</v>
      </c>
      <c r="H308" s="443">
        <v>85101.333333333343</v>
      </c>
      <c r="I308" s="443">
        <v>85731.666666666686</v>
      </c>
      <c r="J308" s="443">
        <v>86377.333333333343</v>
      </c>
      <c r="K308" s="442">
        <v>85086</v>
      </c>
      <c r="L308" s="442">
        <v>83810</v>
      </c>
      <c r="M308" s="442">
        <v>9.6689999999999998E-2</v>
      </c>
    </row>
    <row r="309" spans="1:13">
      <c r="A309" s="245">
        <v>299</v>
      </c>
      <c r="B309" s="445" t="s">
        <v>143</v>
      </c>
      <c r="C309" s="442">
        <v>1187.3</v>
      </c>
      <c r="D309" s="443">
        <v>1187.8</v>
      </c>
      <c r="E309" s="443">
        <v>1177.5999999999999</v>
      </c>
      <c r="F309" s="443">
        <v>1167.8999999999999</v>
      </c>
      <c r="G309" s="443">
        <v>1157.6999999999998</v>
      </c>
      <c r="H309" s="443">
        <v>1197.5</v>
      </c>
      <c r="I309" s="443">
        <v>1207.7000000000003</v>
      </c>
      <c r="J309" s="443">
        <v>1217.4000000000001</v>
      </c>
      <c r="K309" s="442">
        <v>1198</v>
      </c>
      <c r="L309" s="442">
        <v>1178.0999999999999</v>
      </c>
      <c r="M309" s="442">
        <v>2.8080099999999999</v>
      </c>
    </row>
    <row r="310" spans="1:13">
      <c r="A310" s="245">
        <v>300</v>
      </c>
      <c r="B310" s="445" t="s">
        <v>436</v>
      </c>
      <c r="C310" s="442">
        <v>3798.6</v>
      </c>
      <c r="D310" s="443">
        <v>3803.3333333333335</v>
      </c>
      <c r="E310" s="443">
        <v>3756.666666666667</v>
      </c>
      <c r="F310" s="443">
        <v>3714.7333333333336</v>
      </c>
      <c r="G310" s="443">
        <v>3668.0666666666671</v>
      </c>
      <c r="H310" s="443">
        <v>3845.2666666666669</v>
      </c>
      <c r="I310" s="443">
        <v>3891.9333333333338</v>
      </c>
      <c r="J310" s="443">
        <v>3933.8666666666668</v>
      </c>
      <c r="K310" s="442">
        <v>3850</v>
      </c>
      <c r="L310" s="442">
        <v>3761.4</v>
      </c>
      <c r="M310" s="442">
        <v>9.733E-2</v>
      </c>
    </row>
    <row r="311" spans="1:13">
      <c r="A311" s="245">
        <v>301</v>
      </c>
      <c r="B311" s="445" t="s">
        <v>437</v>
      </c>
      <c r="C311" s="442">
        <v>289</v>
      </c>
      <c r="D311" s="443">
        <v>290.33333333333331</v>
      </c>
      <c r="E311" s="443">
        <v>286.51666666666665</v>
      </c>
      <c r="F311" s="443">
        <v>284.03333333333336</v>
      </c>
      <c r="G311" s="443">
        <v>280.2166666666667</v>
      </c>
      <c r="H311" s="443">
        <v>292.81666666666661</v>
      </c>
      <c r="I311" s="443">
        <v>296.63333333333333</v>
      </c>
      <c r="J311" s="443">
        <v>299.11666666666656</v>
      </c>
      <c r="K311" s="442">
        <v>294.14999999999998</v>
      </c>
      <c r="L311" s="442">
        <v>287.85000000000002</v>
      </c>
      <c r="M311" s="442">
        <v>0.93430000000000002</v>
      </c>
    </row>
    <row r="312" spans="1:13">
      <c r="A312" s="245">
        <v>302</v>
      </c>
      <c r="B312" s="445" t="s">
        <v>137</v>
      </c>
      <c r="C312" s="442">
        <v>162.85</v>
      </c>
      <c r="D312" s="443">
        <v>163.26666666666668</v>
      </c>
      <c r="E312" s="443">
        <v>161.63333333333335</v>
      </c>
      <c r="F312" s="443">
        <v>160.41666666666669</v>
      </c>
      <c r="G312" s="443">
        <v>158.78333333333336</v>
      </c>
      <c r="H312" s="443">
        <v>164.48333333333335</v>
      </c>
      <c r="I312" s="443">
        <v>166.11666666666667</v>
      </c>
      <c r="J312" s="443">
        <v>167.33333333333334</v>
      </c>
      <c r="K312" s="442">
        <v>164.9</v>
      </c>
      <c r="L312" s="442">
        <v>162.05000000000001</v>
      </c>
      <c r="M312" s="442">
        <v>55.930250000000001</v>
      </c>
    </row>
    <row r="313" spans="1:13">
      <c r="A313" s="245">
        <v>303</v>
      </c>
      <c r="B313" s="445" t="s">
        <v>136</v>
      </c>
      <c r="C313" s="442">
        <v>802.05</v>
      </c>
      <c r="D313" s="443">
        <v>804.44999999999993</v>
      </c>
      <c r="E313" s="443">
        <v>795.69999999999982</v>
      </c>
      <c r="F313" s="443">
        <v>789.34999999999991</v>
      </c>
      <c r="G313" s="443">
        <v>780.5999999999998</v>
      </c>
      <c r="H313" s="443">
        <v>810.79999999999984</v>
      </c>
      <c r="I313" s="443">
        <v>819.55000000000007</v>
      </c>
      <c r="J313" s="443">
        <v>825.89999999999986</v>
      </c>
      <c r="K313" s="442">
        <v>813.2</v>
      </c>
      <c r="L313" s="442">
        <v>798.1</v>
      </c>
      <c r="M313" s="442">
        <v>50.014049999999997</v>
      </c>
    </row>
    <row r="314" spans="1:13">
      <c r="A314" s="245">
        <v>304</v>
      </c>
      <c r="B314" s="445" t="s">
        <v>438</v>
      </c>
      <c r="C314" s="442">
        <v>208.7</v>
      </c>
      <c r="D314" s="443">
        <v>205.5</v>
      </c>
      <c r="E314" s="443">
        <v>200.45</v>
      </c>
      <c r="F314" s="443">
        <v>192.2</v>
      </c>
      <c r="G314" s="443">
        <v>187.14999999999998</v>
      </c>
      <c r="H314" s="443">
        <v>213.75</v>
      </c>
      <c r="I314" s="443">
        <v>218.8</v>
      </c>
      <c r="J314" s="443">
        <v>227.05</v>
      </c>
      <c r="K314" s="442">
        <v>210.55</v>
      </c>
      <c r="L314" s="442">
        <v>197.25</v>
      </c>
      <c r="M314" s="442">
        <v>7.1455900000000003</v>
      </c>
    </row>
    <row r="315" spans="1:13">
      <c r="A315" s="245">
        <v>305</v>
      </c>
      <c r="B315" s="445" t="s">
        <v>439</v>
      </c>
      <c r="C315" s="442">
        <v>257.85000000000002</v>
      </c>
      <c r="D315" s="443">
        <v>259.05</v>
      </c>
      <c r="E315" s="443">
        <v>252.15000000000003</v>
      </c>
      <c r="F315" s="443">
        <v>246.45000000000002</v>
      </c>
      <c r="G315" s="443">
        <v>239.55000000000004</v>
      </c>
      <c r="H315" s="443">
        <v>264.75</v>
      </c>
      <c r="I315" s="443">
        <v>271.64999999999998</v>
      </c>
      <c r="J315" s="443">
        <v>277.35000000000002</v>
      </c>
      <c r="K315" s="442">
        <v>265.95</v>
      </c>
      <c r="L315" s="442">
        <v>253.35</v>
      </c>
      <c r="M315" s="442">
        <v>5.7215199999999999</v>
      </c>
    </row>
    <row r="316" spans="1:13">
      <c r="A316" s="245">
        <v>306</v>
      </c>
      <c r="B316" s="445" t="s">
        <v>440</v>
      </c>
      <c r="C316" s="442">
        <v>544.35</v>
      </c>
      <c r="D316" s="443">
        <v>546.85</v>
      </c>
      <c r="E316" s="443">
        <v>535.70000000000005</v>
      </c>
      <c r="F316" s="443">
        <v>527.05000000000007</v>
      </c>
      <c r="G316" s="443">
        <v>515.90000000000009</v>
      </c>
      <c r="H316" s="443">
        <v>555.5</v>
      </c>
      <c r="I316" s="443">
        <v>566.64999999999986</v>
      </c>
      <c r="J316" s="443">
        <v>575.29999999999995</v>
      </c>
      <c r="K316" s="442">
        <v>558</v>
      </c>
      <c r="L316" s="442">
        <v>538.20000000000005</v>
      </c>
      <c r="M316" s="442">
        <v>0.78734000000000004</v>
      </c>
    </row>
    <row r="317" spans="1:13">
      <c r="A317" s="245">
        <v>307</v>
      </c>
      <c r="B317" s="445" t="s">
        <v>138</v>
      </c>
      <c r="C317" s="442">
        <v>164.5</v>
      </c>
      <c r="D317" s="443">
        <v>165.18333333333334</v>
      </c>
      <c r="E317" s="443">
        <v>163.11666666666667</v>
      </c>
      <c r="F317" s="443">
        <v>161.73333333333335</v>
      </c>
      <c r="G317" s="443">
        <v>159.66666666666669</v>
      </c>
      <c r="H317" s="443">
        <v>166.56666666666666</v>
      </c>
      <c r="I317" s="443">
        <v>168.63333333333333</v>
      </c>
      <c r="J317" s="443">
        <v>170.01666666666665</v>
      </c>
      <c r="K317" s="442">
        <v>167.25</v>
      </c>
      <c r="L317" s="442">
        <v>163.80000000000001</v>
      </c>
      <c r="M317" s="442">
        <v>115.06232</v>
      </c>
    </row>
    <row r="318" spans="1:13">
      <c r="A318" s="245">
        <v>308</v>
      </c>
      <c r="B318" s="445" t="s">
        <v>261</v>
      </c>
      <c r="C318" s="442">
        <v>51.3</v>
      </c>
      <c r="D318" s="443">
        <v>51.683333333333337</v>
      </c>
      <c r="E318" s="443">
        <v>50.666666666666671</v>
      </c>
      <c r="F318" s="443">
        <v>50.033333333333331</v>
      </c>
      <c r="G318" s="443">
        <v>49.016666666666666</v>
      </c>
      <c r="H318" s="443">
        <v>52.316666666666677</v>
      </c>
      <c r="I318" s="443">
        <v>53.333333333333343</v>
      </c>
      <c r="J318" s="443">
        <v>53.966666666666683</v>
      </c>
      <c r="K318" s="442">
        <v>52.7</v>
      </c>
      <c r="L318" s="442">
        <v>51.05</v>
      </c>
      <c r="M318" s="442">
        <v>28.865680000000001</v>
      </c>
    </row>
    <row r="319" spans="1:13">
      <c r="A319" s="245">
        <v>309</v>
      </c>
      <c r="B319" s="445" t="s">
        <v>139</v>
      </c>
      <c r="C319" s="442">
        <v>496.45</v>
      </c>
      <c r="D319" s="443">
        <v>495.34999999999997</v>
      </c>
      <c r="E319" s="443">
        <v>492.09999999999991</v>
      </c>
      <c r="F319" s="443">
        <v>487.74999999999994</v>
      </c>
      <c r="G319" s="443">
        <v>484.49999999999989</v>
      </c>
      <c r="H319" s="443">
        <v>499.69999999999993</v>
      </c>
      <c r="I319" s="443">
        <v>502.95000000000005</v>
      </c>
      <c r="J319" s="443">
        <v>507.29999999999995</v>
      </c>
      <c r="K319" s="442">
        <v>498.6</v>
      </c>
      <c r="L319" s="442">
        <v>491</v>
      </c>
      <c r="M319" s="442">
        <v>26.89526</v>
      </c>
    </row>
    <row r="320" spans="1:13">
      <c r="A320" s="245">
        <v>310</v>
      </c>
      <c r="B320" s="445" t="s">
        <v>140</v>
      </c>
      <c r="C320" s="442">
        <v>7209.5</v>
      </c>
      <c r="D320" s="443">
        <v>7201.5166666666664</v>
      </c>
      <c r="E320" s="443">
        <v>7173.0333333333328</v>
      </c>
      <c r="F320" s="443">
        <v>7136.5666666666666</v>
      </c>
      <c r="G320" s="443">
        <v>7108.083333333333</v>
      </c>
      <c r="H320" s="443">
        <v>7237.9833333333327</v>
      </c>
      <c r="I320" s="443">
        <v>7266.4666666666662</v>
      </c>
      <c r="J320" s="443">
        <v>7302.9333333333325</v>
      </c>
      <c r="K320" s="442">
        <v>7230</v>
      </c>
      <c r="L320" s="442">
        <v>7165.05</v>
      </c>
      <c r="M320" s="442">
        <v>4.0159000000000002</v>
      </c>
    </row>
    <row r="321" spans="1:13">
      <c r="A321" s="245">
        <v>311</v>
      </c>
      <c r="B321" s="445" t="s">
        <v>142</v>
      </c>
      <c r="C321" s="442">
        <v>959.05</v>
      </c>
      <c r="D321" s="443">
        <v>955.9</v>
      </c>
      <c r="E321" s="443">
        <v>946.84999999999991</v>
      </c>
      <c r="F321" s="443">
        <v>934.65</v>
      </c>
      <c r="G321" s="443">
        <v>925.59999999999991</v>
      </c>
      <c r="H321" s="443">
        <v>968.09999999999991</v>
      </c>
      <c r="I321" s="443">
        <v>977.14999999999986</v>
      </c>
      <c r="J321" s="443">
        <v>989.34999999999991</v>
      </c>
      <c r="K321" s="442">
        <v>964.95</v>
      </c>
      <c r="L321" s="442">
        <v>943.7</v>
      </c>
      <c r="M321" s="442">
        <v>3.2189800000000002</v>
      </c>
    </row>
    <row r="322" spans="1:13">
      <c r="A322" s="245">
        <v>312</v>
      </c>
      <c r="B322" s="445" t="s">
        <v>441</v>
      </c>
      <c r="C322" s="442">
        <v>2452.85</v>
      </c>
      <c r="D322" s="443">
        <v>2464.5500000000002</v>
      </c>
      <c r="E322" s="443">
        <v>2419.1000000000004</v>
      </c>
      <c r="F322" s="443">
        <v>2385.3500000000004</v>
      </c>
      <c r="G322" s="443">
        <v>2339.9000000000005</v>
      </c>
      <c r="H322" s="443">
        <v>2498.3000000000002</v>
      </c>
      <c r="I322" s="443">
        <v>2543.75</v>
      </c>
      <c r="J322" s="443">
        <v>2577.5</v>
      </c>
      <c r="K322" s="442">
        <v>2510</v>
      </c>
      <c r="L322" s="442">
        <v>2430.8000000000002</v>
      </c>
      <c r="M322" s="442">
        <v>0.63193999999999995</v>
      </c>
    </row>
    <row r="323" spans="1:13">
      <c r="A323" s="245">
        <v>313</v>
      </c>
      <c r="B323" s="445" t="s">
        <v>144</v>
      </c>
      <c r="C323" s="442">
        <v>2371.0500000000002</v>
      </c>
      <c r="D323" s="443">
        <v>2377.0000000000005</v>
      </c>
      <c r="E323" s="443">
        <v>2354.1000000000008</v>
      </c>
      <c r="F323" s="443">
        <v>2337.1500000000005</v>
      </c>
      <c r="G323" s="443">
        <v>2314.2500000000009</v>
      </c>
      <c r="H323" s="443">
        <v>2393.9500000000007</v>
      </c>
      <c r="I323" s="443">
        <v>2416.8500000000004</v>
      </c>
      <c r="J323" s="443">
        <v>2433.8000000000006</v>
      </c>
      <c r="K323" s="442">
        <v>2399.9</v>
      </c>
      <c r="L323" s="442">
        <v>2360.0500000000002</v>
      </c>
      <c r="M323" s="442">
        <v>4.3218199999999998</v>
      </c>
    </row>
    <row r="324" spans="1:13">
      <c r="A324" s="245">
        <v>314</v>
      </c>
      <c r="B324" s="445" t="s">
        <v>442</v>
      </c>
      <c r="C324" s="442">
        <v>135.94999999999999</v>
      </c>
      <c r="D324" s="443">
        <v>133.5</v>
      </c>
      <c r="E324" s="443">
        <v>128</v>
      </c>
      <c r="F324" s="443">
        <v>120.05</v>
      </c>
      <c r="G324" s="443">
        <v>114.55</v>
      </c>
      <c r="H324" s="443">
        <v>141.44999999999999</v>
      </c>
      <c r="I324" s="443">
        <v>146.94999999999999</v>
      </c>
      <c r="J324" s="443">
        <v>154.9</v>
      </c>
      <c r="K324" s="442">
        <v>139</v>
      </c>
      <c r="L324" s="442">
        <v>125.55</v>
      </c>
      <c r="M324" s="442">
        <v>39.00217</v>
      </c>
    </row>
    <row r="325" spans="1:13">
      <c r="A325" s="245">
        <v>315</v>
      </c>
      <c r="B325" s="445" t="s">
        <v>443</v>
      </c>
      <c r="C325" s="442">
        <v>589.85</v>
      </c>
      <c r="D325" s="443">
        <v>590.28333333333342</v>
      </c>
      <c r="E325" s="443">
        <v>571.86666666666679</v>
      </c>
      <c r="F325" s="443">
        <v>553.88333333333333</v>
      </c>
      <c r="G325" s="443">
        <v>535.4666666666667</v>
      </c>
      <c r="H325" s="443">
        <v>608.26666666666688</v>
      </c>
      <c r="I325" s="443">
        <v>626.68333333333362</v>
      </c>
      <c r="J325" s="443">
        <v>644.66666666666697</v>
      </c>
      <c r="K325" s="442">
        <v>608.70000000000005</v>
      </c>
      <c r="L325" s="442">
        <v>572.29999999999995</v>
      </c>
      <c r="M325" s="442">
        <v>5.6959999999999997</v>
      </c>
    </row>
    <row r="326" spans="1:13">
      <c r="A326" s="245">
        <v>316</v>
      </c>
      <c r="B326" s="445" t="s">
        <v>754</v>
      </c>
      <c r="C326" s="442">
        <v>194.1</v>
      </c>
      <c r="D326" s="443">
        <v>194.73333333333335</v>
      </c>
      <c r="E326" s="443">
        <v>192.4666666666667</v>
      </c>
      <c r="F326" s="443">
        <v>190.83333333333334</v>
      </c>
      <c r="G326" s="443">
        <v>188.56666666666669</v>
      </c>
      <c r="H326" s="443">
        <v>196.3666666666667</v>
      </c>
      <c r="I326" s="443">
        <v>198.63333333333335</v>
      </c>
      <c r="J326" s="443">
        <v>200.26666666666671</v>
      </c>
      <c r="K326" s="442">
        <v>197</v>
      </c>
      <c r="L326" s="442">
        <v>193.1</v>
      </c>
      <c r="M326" s="442">
        <v>5.5521000000000003</v>
      </c>
    </row>
    <row r="327" spans="1:13">
      <c r="A327" s="245">
        <v>317</v>
      </c>
      <c r="B327" s="445" t="s">
        <v>145</v>
      </c>
      <c r="C327" s="442">
        <v>250.55</v>
      </c>
      <c r="D327" s="443">
        <v>256.09999999999997</v>
      </c>
      <c r="E327" s="443">
        <v>243.49999999999994</v>
      </c>
      <c r="F327" s="443">
        <v>236.45</v>
      </c>
      <c r="G327" s="443">
        <v>223.84999999999997</v>
      </c>
      <c r="H327" s="443">
        <v>263.14999999999992</v>
      </c>
      <c r="I327" s="443">
        <v>275.74999999999994</v>
      </c>
      <c r="J327" s="443">
        <v>282.7999999999999</v>
      </c>
      <c r="K327" s="442">
        <v>268.7</v>
      </c>
      <c r="L327" s="442">
        <v>249.05</v>
      </c>
      <c r="M327" s="442">
        <v>695.43124999999998</v>
      </c>
    </row>
    <row r="328" spans="1:13">
      <c r="A328" s="245">
        <v>318</v>
      </c>
      <c r="B328" s="445" t="s">
        <v>444</v>
      </c>
      <c r="C328" s="442">
        <v>794</v>
      </c>
      <c r="D328" s="443">
        <v>798.5</v>
      </c>
      <c r="E328" s="443">
        <v>786.6</v>
      </c>
      <c r="F328" s="443">
        <v>779.2</v>
      </c>
      <c r="G328" s="443">
        <v>767.30000000000007</v>
      </c>
      <c r="H328" s="443">
        <v>805.9</v>
      </c>
      <c r="I328" s="443">
        <v>817.80000000000007</v>
      </c>
      <c r="J328" s="443">
        <v>825.19999999999993</v>
      </c>
      <c r="K328" s="442">
        <v>810.4</v>
      </c>
      <c r="L328" s="442">
        <v>791.1</v>
      </c>
      <c r="M328" s="442">
        <v>2.03071</v>
      </c>
    </row>
    <row r="329" spans="1:13">
      <c r="A329" s="245">
        <v>319</v>
      </c>
      <c r="B329" s="445" t="s">
        <v>262</v>
      </c>
      <c r="C329" s="442">
        <v>1919.7</v>
      </c>
      <c r="D329" s="443">
        <v>1907.8500000000001</v>
      </c>
      <c r="E329" s="443">
        <v>1886.8500000000004</v>
      </c>
      <c r="F329" s="443">
        <v>1854.0000000000002</v>
      </c>
      <c r="G329" s="443">
        <v>1833.0000000000005</v>
      </c>
      <c r="H329" s="443">
        <v>1940.7000000000003</v>
      </c>
      <c r="I329" s="443">
        <v>1961.6999999999998</v>
      </c>
      <c r="J329" s="443">
        <v>1994.5500000000002</v>
      </c>
      <c r="K329" s="442">
        <v>1928.85</v>
      </c>
      <c r="L329" s="442">
        <v>1875</v>
      </c>
      <c r="M329" s="442">
        <v>3.8516599999999999</v>
      </c>
    </row>
    <row r="330" spans="1:13">
      <c r="A330" s="245">
        <v>320</v>
      </c>
      <c r="B330" s="445" t="s">
        <v>445</v>
      </c>
      <c r="C330" s="442">
        <v>1559.75</v>
      </c>
      <c r="D330" s="443">
        <v>1558.25</v>
      </c>
      <c r="E330" s="443">
        <v>1549.55</v>
      </c>
      <c r="F330" s="443">
        <v>1539.35</v>
      </c>
      <c r="G330" s="443">
        <v>1530.6499999999999</v>
      </c>
      <c r="H330" s="443">
        <v>1568.45</v>
      </c>
      <c r="I330" s="443">
        <v>1577.1499999999999</v>
      </c>
      <c r="J330" s="443">
        <v>1587.3500000000001</v>
      </c>
      <c r="K330" s="442">
        <v>1566.95</v>
      </c>
      <c r="L330" s="442">
        <v>1548.05</v>
      </c>
      <c r="M330" s="442">
        <v>1.0992500000000001</v>
      </c>
    </row>
    <row r="331" spans="1:13">
      <c r="A331" s="245">
        <v>321</v>
      </c>
      <c r="B331" s="445" t="s">
        <v>147</v>
      </c>
      <c r="C331" s="442">
        <v>1511.7</v>
      </c>
      <c r="D331" s="443">
        <v>1492.0666666666666</v>
      </c>
      <c r="E331" s="443">
        <v>1446.6333333333332</v>
      </c>
      <c r="F331" s="443">
        <v>1381.5666666666666</v>
      </c>
      <c r="G331" s="443">
        <v>1336.1333333333332</v>
      </c>
      <c r="H331" s="443">
        <v>1557.1333333333332</v>
      </c>
      <c r="I331" s="443">
        <v>1602.5666666666666</v>
      </c>
      <c r="J331" s="443">
        <v>1667.6333333333332</v>
      </c>
      <c r="K331" s="442">
        <v>1537.5</v>
      </c>
      <c r="L331" s="442">
        <v>1427</v>
      </c>
      <c r="M331" s="442">
        <v>137.11449999999999</v>
      </c>
    </row>
    <row r="332" spans="1:13">
      <c r="A332" s="245">
        <v>322</v>
      </c>
      <c r="B332" s="445" t="s">
        <v>263</v>
      </c>
      <c r="C332" s="442">
        <v>1045.05</v>
      </c>
      <c r="D332" s="443">
        <v>1046.3166666666666</v>
      </c>
      <c r="E332" s="443">
        <v>1032.7333333333331</v>
      </c>
      <c r="F332" s="443">
        <v>1020.4166666666665</v>
      </c>
      <c r="G332" s="443">
        <v>1006.833333333333</v>
      </c>
      <c r="H332" s="443">
        <v>1058.6333333333332</v>
      </c>
      <c r="I332" s="443">
        <v>1072.2166666666667</v>
      </c>
      <c r="J332" s="443">
        <v>1084.5333333333333</v>
      </c>
      <c r="K332" s="442">
        <v>1059.9000000000001</v>
      </c>
      <c r="L332" s="442">
        <v>1034</v>
      </c>
      <c r="M332" s="442">
        <v>5.7501499999999997</v>
      </c>
    </row>
    <row r="333" spans="1:13">
      <c r="A333" s="245">
        <v>323</v>
      </c>
      <c r="B333" s="445" t="s">
        <v>149</v>
      </c>
      <c r="C333" s="442">
        <v>48</v>
      </c>
      <c r="D333" s="443">
        <v>48.283333333333331</v>
      </c>
      <c r="E333" s="443">
        <v>47.516666666666666</v>
      </c>
      <c r="F333" s="443">
        <v>47.033333333333331</v>
      </c>
      <c r="G333" s="443">
        <v>46.266666666666666</v>
      </c>
      <c r="H333" s="443">
        <v>48.766666666666666</v>
      </c>
      <c r="I333" s="443">
        <v>49.533333333333331</v>
      </c>
      <c r="J333" s="443">
        <v>50.016666666666666</v>
      </c>
      <c r="K333" s="442">
        <v>49.05</v>
      </c>
      <c r="L333" s="442">
        <v>47.8</v>
      </c>
      <c r="M333" s="442">
        <v>73.171890000000005</v>
      </c>
    </row>
    <row r="334" spans="1:13">
      <c r="A334" s="245">
        <v>324</v>
      </c>
      <c r="B334" s="445" t="s">
        <v>150</v>
      </c>
      <c r="C334" s="442">
        <v>81.599999999999994</v>
      </c>
      <c r="D334" s="443">
        <v>81.683333333333337</v>
      </c>
      <c r="E334" s="443">
        <v>80.966666666666669</v>
      </c>
      <c r="F334" s="443">
        <v>80.333333333333329</v>
      </c>
      <c r="G334" s="443">
        <v>79.61666666666666</v>
      </c>
      <c r="H334" s="443">
        <v>82.316666666666677</v>
      </c>
      <c r="I334" s="443">
        <v>83.033333333333346</v>
      </c>
      <c r="J334" s="443">
        <v>83.666666666666686</v>
      </c>
      <c r="K334" s="442">
        <v>82.4</v>
      </c>
      <c r="L334" s="442">
        <v>81.05</v>
      </c>
      <c r="M334" s="442">
        <v>30.268380000000001</v>
      </c>
    </row>
    <row r="335" spans="1:13">
      <c r="A335" s="245">
        <v>325</v>
      </c>
      <c r="B335" s="445" t="s">
        <v>446</v>
      </c>
      <c r="C335" s="442">
        <v>549.6</v>
      </c>
      <c r="D335" s="443">
        <v>553.18333333333339</v>
      </c>
      <c r="E335" s="443">
        <v>542.41666666666674</v>
      </c>
      <c r="F335" s="443">
        <v>535.23333333333335</v>
      </c>
      <c r="G335" s="443">
        <v>524.4666666666667</v>
      </c>
      <c r="H335" s="443">
        <v>560.36666666666679</v>
      </c>
      <c r="I335" s="443">
        <v>571.13333333333344</v>
      </c>
      <c r="J335" s="443">
        <v>578.31666666666683</v>
      </c>
      <c r="K335" s="442">
        <v>563.95000000000005</v>
      </c>
      <c r="L335" s="442">
        <v>546</v>
      </c>
      <c r="M335" s="442">
        <v>0.56200000000000006</v>
      </c>
    </row>
    <row r="336" spans="1:13">
      <c r="A336" s="245">
        <v>326</v>
      </c>
      <c r="B336" s="445" t="s">
        <v>264</v>
      </c>
      <c r="C336" s="442">
        <v>25.95</v>
      </c>
      <c r="D336" s="443">
        <v>26.05</v>
      </c>
      <c r="E336" s="443">
        <v>25.75</v>
      </c>
      <c r="F336" s="443">
        <v>25.55</v>
      </c>
      <c r="G336" s="443">
        <v>25.25</v>
      </c>
      <c r="H336" s="443">
        <v>26.25</v>
      </c>
      <c r="I336" s="443">
        <v>26.550000000000004</v>
      </c>
      <c r="J336" s="443">
        <v>26.75</v>
      </c>
      <c r="K336" s="442">
        <v>26.35</v>
      </c>
      <c r="L336" s="442">
        <v>25.85</v>
      </c>
      <c r="M336" s="442">
        <v>84.103890000000007</v>
      </c>
    </row>
    <row r="337" spans="1:13">
      <c r="A337" s="245">
        <v>327</v>
      </c>
      <c r="B337" s="445" t="s">
        <v>447</v>
      </c>
      <c r="C337" s="442">
        <v>60.7</v>
      </c>
      <c r="D337" s="443">
        <v>61.04999999999999</v>
      </c>
      <c r="E337" s="443">
        <v>60.199999999999982</v>
      </c>
      <c r="F337" s="443">
        <v>59.699999999999989</v>
      </c>
      <c r="G337" s="443">
        <v>58.84999999999998</v>
      </c>
      <c r="H337" s="443">
        <v>61.549999999999983</v>
      </c>
      <c r="I337" s="443">
        <v>62.399999999999991</v>
      </c>
      <c r="J337" s="443">
        <v>62.899999999999984</v>
      </c>
      <c r="K337" s="442">
        <v>61.9</v>
      </c>
      <c r="L337" s="442">
        <v>60.55</v>
      </c>
      <c r="M337" s="442">
        <v>29.13636</v>
      </c>
    </row>
    <row r="338" spans="1:13">
      <c r="A338" s="245">
        <v>328</v>
      </c>
      <c r="B338" s="445" t="s">
        <v>152</v>
      </c>
      <c r="C338" s="442">
        <v>185.6</v>
      </c>
      <c r="D338" s="443">
        <v>185.83333333333334</v>
      </c>
      <c r="E338" s="443">
        <v>183.76666666666668</v>
      </c>
      <c r="F338" s="443">
        <v>181.93333333333334</v>
      </c>
      <c r="G338" s="443">
        <v>179.86666666666667</v>
      </c>
      <c r="H338" s="443">
        <v>187.66666666666669</v>
      </c>
      <c r="I338" s="443">
        <v>189.73333333333335</v>
      </c>
      <c r="J338" s="443">
        <v>191.56666666666669</v>
      </c>
      <c r="K338" s="442">
        <v>187.9</v>
      </c>
      <c r="L338" s="442">
        <v>184</v>
      </c>
      <c r="M338" s="442">
        <v>105.24329</v>
      </c>
    </row>
    <row r="339" spans="1:13">
      <c r="A339" s="245">
        <v>329</v>
      </c>
      <c r="B339" s="445" t="s">
        <v>694</v>
      </c>
      <c r="C339" s="442">
        <v>208.4</v>
      </c>
      <c r="D339" s="443">
        <v>208.83333333333334</v>
      </c>
      <c r="E339" s="443">
        <v>206.26666666666668</v>
      </c>
      <c r="F339" s="443">
        <v>204.13333333333333</v>
      </c>
      <c r="G339" s="443">
        <v>201.56666666666666</v>
      </c>
      <c r="H339" s="443">
        <v>210.9666666666667</v>
      </c>
      <c r="I339" s="443">
        <v>213.53333333333336</v>
      </c>
      <c r="J339" s="443">
        <v>215.66666666666671</v>
      </c>
      <c r="K339" s="442">
        <v>211.4</v>
      </c>
      <c r="L339" s="442">
        <v>206.7</v>
      </c>
      <c r="M339" s="442">
        <v>9.8014299999999999</v>
      </c>
    </row>
    <row r="340" spans="1:13">
      <c r="A340" s="245">
        <v>330</v>
      </c>
      <c r="B340" s="445" t="s">
        <v>153</v>
      </c>
      <c r="C340" s="442">
        <v>111.8</v>
      </c>
      <c r="D340" s="443">
        <v>111.48333333333333</v>
      </c>
      <c r="E340" s="443">
        <v>110.76666666666667</v>
      </c>
      <c r="F340" s="443">
        <v>109.73333333333333</v>
      </c>
      <c r="G340" s="443">
        <v>109.01666666666667</v>
      </c>
      <c r="H340" s="443">
        <v>112.51666666666667</v>
      </c>
      <c r="I340" s="443">
        <v>113.23333333333333</v>
      </c>
      <c r="J340" s="443">
        <v>114.26666666666667</v>
      </c>
      <c r="K340" s="442">
        <v>112.2</v>
      </c>
      <c r="L340" s="442">
        <v>110.45</v>
      </c>
      <c r="M340" s="442">
        <v>121.40851000000001</v>
      </c>
    </row>
    <row r="341" spans="1:13">
      <c r="A341" s="245">
        <v>331</v>
      </c>
      <c r="B341" s="445" t="s">
        <v>448</v>
      </c>
      <c r="C341" s="442">
        <v>487.85</v>
      </c>
      <c r="D341" s="443">
        <v>495.61666666666662</v>
      </c>
      <c r="E341" s="443">
        <v>477.23333333333323</v>
      </c>
      <c r="F341" s="443">
        <v>466.61666666666662</v>
      </c>
      <c r="G341" s="443">
        <v>448.23333333333323</v>
      </c>
      <c r="H341" s="443">
        <v>506.23333333333323</v>
      </c>
      <c r="I341" s="443">
        <v>524.61666666666656</v>
      </c>
      <c r="J341" s="443">
        <v>535.23333333333323</v>
      </c>
      <c r="K341" s="442">
        <v>514</v>
      </c>
      <c r="L341" s="442">
        <v>485</v>
      </c>
      <c r="M341" s="442">
        <v>14.14747</v>
      </c>
    </row>
    <row r="342" spans="1:13">
      <c r="A342" s="245">
        <v>332</v>
      </c>
      <c r="B342" s="445" t="s">
        <v>148</v>
      </c>
      <c r="C342" s="442">
        <v>73.05</v>
      </c>
      <c r="D342" s="443">
        <v>73.399999999999991</v>
      </c>
      <c r="E342" s="443">
        <v>72.34999999999998</v>
      </c>
      <c r="F342" s="443">
        <v>71.649999999999991</v>
      </c>
      <c r="G342" s="443">
        <v>70.59999999999998</v>
      </c>
      <c r="H342" s="443">
        <v>74.09999999999998</v>
      </c>
      <c r="I342" s="443">
        <v>75.149999999999991</v>
      </c>
      <c r="J342" s="443">
        <v>75.84999999999998</v>
      </c>
      <c r="K342" s="442">
        <v>74.45</v>
      </c>
      <c r="L342" s="442">
        <v>72.7</v>
      </c>
      <c r="M342" s="442">
        <v>240.61053999999999</v>
      </c>
    </row>
    <row r="343" spans="1:13">
      <c r="A343" s="245">
        <v>333</v>
      </c>
      <c r="B343" s="445" t="s">
        <v>449</v>
      </c>
      <c r="C343" s="442">
        <v>68.150000000000006</v>
      </c>
      <c r="D343" s="443">
        <v>68.466666666666654</v>
      </c>
      <c r="E343" s="443">
        <v>67.633333333333312</v>
      </c>
      <c r="F343" s="443">
        <v>67.11666666666666</v>
      </c>
      <c r="G343" s="443">
        <v>66.283333333333317</v>
      </c>
      <c r="H343" s="443">
        <v>68.983333333333306</v>
      </c>
      <c r="I343" s="443">
        <v>69.816666666666649</v>
      </c>
      <c r="J343" s="443">
        <v>70.3333333333333</v>
      </c>
      <c r="K343" s="442">
        <v>69.3</v>
      </c>
      <c r="L343" s="442">
        <v>67.95</v>
      </c>
      <c r="M343" s="442">
        <v>21.394069999999999</v>
      </c>
    </row>
    <row r="344" spans="1:13">
      <c r="A344" s="245">
        <v>334</v>
      </c>
      <c r="B344" s="445" t="s">
        <v>450</v>
      </c>
      <c r="C344" s="442">
        <v>3168.2</v>
      </c>
      <c r="D344" s="443">
        <v>3184.4166666666665</v>
      </c>
      <c r="E344" s="443">
        <v>3129.8833333333332</v>
      </c>
      <c r="F344" s="443">
        <v>3091.5666666666666</v>
      </c>
      <c r="G344" s="443">
        <v>3037.0333333333333</v>
      </c>
      <c r="H344" s="443">
        <v>3222.7333333333331</v>
      </c>
      <c r="I344" s="443">
        <v>3277.2666666666669</v>
      </c>
      <c r="J344" s="443">
        <v>3315.583333333333</v>
      </c>
      <c r="K344" s="442">
        <v>3238.95</v>
      </c>
      <c r="L344" s="442">
        <v>3146.1</v>
      </c>
      <c r="M344" s="442">
        <v>1.8133900000000001</v>
      </c>
    </row>
    <row r="345" spans="1:13">
      <c r="A345" s="245">
        <v>335</v>
      </c>
      <c r="B345" s="445" t="s">
        <v>755</v>
      </c>
      <c r="C345" s="442">
        <v>86.35</v>
      </c>
      <c r="D345" s="443">
        <v>86.433333333333337</v>
      </c>
      <c r="E345" s="443">
        <v>85.916666666666671</v>
      </c>
      <c r="F345" s="443">
        <v>85.483333333333334</v>
      </c>
      <c r="G345" s="443">
        <v>84.966666666666669</v>
      </c>
      <c r="H345" s="443">
        <v>86.866666666666674</v>
      </c>
      <c r="I345" s="443">
        <v>87.383333333333326</v>
      </c>
      <c r="J345" s="443">
        <v>87.816666666666677</v>
      </c>
      <c r="K345" s="442">
        <v>86.95</v>
      </c>
      <c r="L345" s="442">
        <v>86</v>
      </c>
      <c r="M345" s="442">
        <v>2.0269599999999999</v>
      </c>
    </row>
    <row r="346" spans="1:13">
      <c r="A346" s="245">
        <v>336</v>
      </c>
      <c r="B346" s="445" t="s">
        <v>151</v>
      </c>
      <c r="C346" s="442">
        <v>17799.400000000001</v>
      </c>
      <c r="D346" s="443">
        <v>17738.116666666669</v>
      </c>
      <c r="E346" s="443">
        <v>17621.283333333336</v>
      </c>
      <c r="F346" s="443">
        <v>17443.166666666668</v>
      </c>
      <c r="G346" s="443">
        <v>17326.333333333336</v>
      </c>
      <c r="H346" s="443">
        <v>17916.233333333337</v>
      </c>
      <c r="I346" s="443">
        <v>18033.066666666666</v>
      </c>
      <c r="J346" s="443">
        <v>18211.183333333338</v>
      </c>
      <c r="K346" s="442">
        <v>17854.95</v>
      </c>
      <c r="L346" s="442">
        <v>17560</v>
      </c>
      <c r="M346" s="442">
        <v>0.50399000000000005</v>
      </c>
    </row>
    <row r="347" spans="1:13">
      <c r="A347" s="245">
        <v>337</v>
      </c>
      <c r="B347" s="445" t="s">
        <v>791</v>
      </c>
      <c r="C347" s="442">
        <v>40.700000000000003</v>
      </c>
      <c r="D347" s="443">
        <v>40.916666666666664</v>
      </c>
      <c r="E347" s="443">
        <v>40.383333333333326</v>
      </c>
      <c r="F347" s="443">
        <v>40.066666666666663</v>
      </c>
      <c r="G347" s="443">
        <v>39.533333333333324</v>
      </c>
      <c r="H347" s="443">
        <v>41.233333333333327</v>
      </c>
      <c r="I347" s="443">
        <v>41.766666666666673</v>
      </c>
      <c r="J347" s="443">
        <v>42.083333333333329</v>
      </c>
      <c r="K347" s="442">
        <v>41.45</v>
      </c>
      <c r="L347" s="442">
        <v>40.6</v>
      </c>
      <c r="M347" s="442">
        <v>10.257580000000001</v>
      </c>
    </row>
    <row r="348" spans="1:13">
      <c r="A348" s="245">
        <v>338</v>
      </c>
      <c r="B348" s="445" t="s">
        <v>451</v>
      </c>
      <c r="C348" s="442">
        <v>2486.35</v>
      </c>
      <c r="D348" s="443">
        <v>2507.9666666666667</v>
      </c>
      <c r="E348" s="443">
        <v>2409.4333333333334</v>
      </c>
      <c r="F348" s="443">
        <v>2332.5166666666669</v>
      </c>
      <c r="G348" s="443">
        <v>2233.9833333333336</v>
      </c>
      <c r="H348" s="443">
        <v>2584.8833333333332</v>
      </c>
      <c r="I348" s="443">
        <v>2683.416666666667</v>
      </c>
      <c r="J348" s="443">
        <v>2760.333333333333</v>
      </c>
      <c r="K348" s="442">
        <v>2606.5</v>
      </c>
      <c r="L348" s="442">
        <v>2431.0500000000002</v>
      </c>
      <c r="M348" s="442">
        <v>3.0524499999999999</v>
      </c>
    </row>
    <row r="349" spans="1:13">
      <c r="A349" s="245">
        <v>339</v>
      </c>
      <c r="B349" s="445" t="s">
        <v>790</v>
      </c>
      <c r="C349" s="442">
        <v>368</v>
      </c>
      <c r="D349" s="443">
        <v>370.38333333333338</v>
      </c>
      <c r="E349" s="443">
        <v>363.86666666666679</v>
      </c>
      <c r="F349" s="443">
        <v>359.73333333333341</v>
      </c>
      <c r="G349" s="443">
        <v>353.21666666666681</v>
      </c>
      <c r="H349" s="443">
        <v>374.51666666666677</v>
      </c>
      <c r="I349" s="443">
        <v>381.0333333333333</v>
      </c>
      <c r="J349" s="443">
        <v>385.16666666666674</v>
      </c>
      <c r="K349" s="442">
        <v>376.9</v>
      </c>
      <c r="L349" s="442">
        <v>366.25</v>
      </c>
      <c r="M349" s="442">
        <v>7.3031100000000002</v>
      </c>
    </row>
    <row r="350" spans="1:13">
      <c r="A350" s="245">
        <v>340</v>
      </c>
      <c r="B350" s="445" t="s">
        <v>265</v>
      </c>
      <c r="C350" s="442">
        <v>661.45</v>
      </c>
      <c r="D350" s="443">
        <v>645.53333333333342</v>
      </c>
      <c r="E350" s="443">
        <v>622.36666666666679</v>
      </c>
      <c r="F350" s="443">
        <v>583.28333333333342</v>
      </c>
      <c r="G350" s="443">
        <v>560.11666666666679</v>
      </c>
      <c r="H350" s="443">
        <v>684.61666666666679</v>
      </c>
      <c r="I350" s="443">
        <v>707.78333333333353</v>
      </c>
      <c r="J350" s="443">
        <v>746.86666666666679</v>
      </c>
      <c r="K350" s="442">
        <v>668.7</v>
      </c>
      <c r="L350" s="442">
        <v>606.45000000000005</v>
      </c>
      <c r="M350" s="442">
        <v>55.397820000000003</v>
      </c>
    </row>
    <row r="351" spans="1:13">
      <c r="A351" s="245">
        <v>341</v>
      </c>
      <c r="B351" s="445" t="s">
        <v>155</v>
      </c>
      <c r="C351" s="442">
        <v>122.5</v>
      </c>
      <c r="D351" s="443">
        <v>121.58333333333333</v>
      </c>
      <c r="E351" s="443">
        <v>119.36666666666666</v>
      </c>
      <c r="F351" s="443">
        <v>116.23333333333333</v>
      </c>
      <c r="G351" s="443">
        <v>114.01666666666667</v>
      </c>
      <c r="H351" s="443">
        <v>124.71666666666665</v>
      </c>
      <c r="I351" s="443">
        <v>126.93333333333332</v>
      </c>
      <c r="J351" s="443">
        <v>130.06666666666666</v>
      </c>
      <c r="K351" s="442">
        <v>123.8</v>
      </c>
      <c r="L351" s="442">
        <v>118.45</v>
      </c>
      <c r="M351" s="442">
        <v>642.41346999999996</v>
      </c>
    </row>
    <row r="352" spans="1:13">
      <c r="A352" s="245">
        <v>342</v>
      </c>
      <c r="B352" s="445" t="s">
        <v>154</v>
      </c>
      <c r="C352" s="442">
        <v>139.69999999999999</v>
      </c>
      <c r="D352" s="443">
        <v>139.38333333333333</v>
      </c>
      <c r="E352" s="443">
        <v>137.96666666666664</v>
      </c>
      <c r="F352" s="443">
        <v>136.23333333333332</v>
      </c>
      <c r="G352" s="443">
        <v>134.81666666666663</v>
      </c>
      <c r="H352" s="443">
        <v>141.11666666666665</v>
      </c>
      <c r="I352" s="443">
        <v>142.53333333333333</v>
      </c>
      <c r="J352" s="443">
        <v>144.26666666666665</v>
      </c>
      <c r="K352" s="442">
        <v>140.80000000000001</v>
      </c>
      <c r="L352" s="442">
        <v>137.65</v>
      </c>
      <c r="M352" s="442">
        <v>15.37997</v>
      </c>
    </row>
    <row r="353" spans="1:13">
      <c r="A353" s="245">
        <v>343</v>
      </c>
      <c r="B353" s="445" t="s">
        <v>452</v>
      </c>
      <c r="C353" s="442">
        <v>83.4</v>
      </c>
      <c r="D353" s="443">
        <v>83.233333333333334</v>
      </c>
      <c r="E353" s="443">
        <v>81.216666666666669</v>
      </c>
      <c r="F353" s="443">
        <v>79.033333333333331</v>
      </c>
      <c r="G353" s="443">
        <v>77.016666666666666</v>
      </c>
      <c r="H353" s="443">
        <v>85.416666666666671</v>
      </c>
      <c r="I353" s="443">
        <v>87.433333333333351</v>
      </c>
      <c r="J353" s="443">
        <v>89.616666666666674</v>
      </c>
      <c r="K353" s="442">
        <v>85.25</v>
      </c>
      <c r="L353" s="442">
        <v>81.05</v>
      </c>
      <c r="M353" s="442">
        <v>1.73356</v>
      </c>
    </row>
    <row r="354" spans="1:13">
      <c r="A354" s="245">
        <v>344</v>
      </c>
      <c r="B354" s="445" t="s">
        <v>266</v>
      </c>
      <c r="C354" s="442">
        <v>3532.8</v>
      </c>
      <c r="D354" s="443">
        <v>3537.2000000000003</v>
      </c>
      <c r="E354" s="443">
        <v>3515.6500000000005</v>
      </c>
      <c r="F354" s="443">
        <v>3498.5000000000005</v>
      </c>
      <c r="G354" s="443">
        <v>3476.9500000000007</v>
      </c>
      <c r="H354" s="443">
        <v>3554.3500000000004</v>
      </c>
      <c r="I354" s="443">
        <v>3575.9000000000005</v>
      </c>
      <c r="J354" s="443">
        <v>3593.05</v>
      </c>
      <c r="K354" s="442">
        <v>3558.75</v>
      </c>
      <c r="L354" s="442">
        <v>3520.05</v>
      </c>
      <c r="M354" s="442">
        <v>0.35957</v>
      </c>
    </row>
    <row r="355" spans="1:13">
      <c r="A355" s="245">
        <v>345</v>
      </c>
      <c r="B355" s="445" t="s">
        <v>453</v>
      </c>
      <c r="C355" s="442">
        <v>137.25</v>
      </c>
      <c r="D355" s="443">
        <v>137.54999999999998</v>
      </c>
      <c r="E355" s="443">
        <v>136.19999999999996</v>
      </c>
      <c r="F355" s="443">
        <v>135.14999999999998</v>
      </c>
      <c r="G355" s="443">
        <v>133.79999999999995</v>
      </c>
      <c r="H355" s="443">
        <v>138.59999999999997</v>
      </c>
      <c r="I355" s="443">
        <v>139.94999999999999</v>
      </c>
      <c r="J355" s="443">
        <v>140.99999999999997</v>
      </c>
      <c r="K355" s="442">
        <v>138.9</v>
      </c>
      <c r="L355" s="442">
        <v>136.5</v>
      </c>
      <c r="M355" s="442">
        <v>12.904210000000001</v>
      </c>
    </row>
    <row r="356" spans="1:13">
      <c r="A356" s="245">
        <v>346</v>
      </c>
      <c r="B356" s="445" t="s">
        <v>454</v>
      </c>
      <c r="C356" s="442">
        <v>301.10000000000002</v>
      </c>
      <c r="D356" s="443">
        <v>301.56666666666666</v>
      </c>
      <c r="E356" s="443">
        <v>298.5333333333333</v>
      </c>
      <c r="F356" s="443">
        <v>295.96666666666664</v>
      </c>
      <c r="G356" s="443">
        <v>292.93333333333328</v>
      </c>
      <c r="H356" s="443">
        <v>304.13333333333333</v>
      </c>
      <c r="I356" s="443">
        <v>307.16666666666674</v>
      </c>
      <c r="J356" s="443">
        <v>309.73333333333335</v>
      </c>
      <c r="K356" s="442">
        <v>304.60000000000002</v>
      </c>
      <c r="L356" s="442">
        <v>299</v>
      </c>
      <c r="M356" s="442">
        <v>3.43146</v>
      </c>
    </row>
    <row r="357" spans="1:13">
      <c r="A357" s="245">
        <v>347</v>
      </c>
      <c r="B357" s="445" t="s">
        <v>455</v>
      </c>
      <c r="C357" s="442">
        <v>310.5</v>
      </c>
      <c r="D357" s="443">
        <v>312.68333333333334</v>
      </c>
      <c r="E357" s="443">
        <v>307.36666666666667</v>
      </c>
      <c r="F357" s="443">
        <v>304.23333333333335</v>
      </c>
      <c r="G357" s="443">
        <v>298.91666666666669</v>
      </c>
      <c r="H357" s="443">
        <v>315.81666666666666</v>
      </c>
      <c r="I357" s="443">
        <v>321.13333333333338</v>
      </c>
      <c r="J357" s="443">
        <v>324.26666666666665</v>
      </c>
      <c r="K357" s="442">
        <v>318</v>
      </c>
      <c r="L357" s="442">
        <v>309.55</v>
      </c>
      <c r="M357" s="442">
        <v>1.1484799999999999</v>
      </c>
    </row>
    <row r="358" spans="1:13">
      <c r="A358" s="245">
        <v>348</v>
      </c>
      <c r="B358" s="445" t="s">
        <v>267</v>
      </c>
      <c r="C358" s="442">
        <v>2676.45</v>
      </c>
      <c r="D358" s="443">
        <v>2674.5</v>
      </c>
      <c r="E358" s="443">
        <v>2658.55</v>
      </c>
      <c r="F358" s="443">
        <v>2640.65</v>
      </c>
      <c r="G358" s="443">
        <v>2624.7000000000003</v>
      </c>
      <c r="H358" s="443">
        <v>2692.4</v>
      </c>
      <c r="I358" s="443">
        <v>2708.35</v>
      </c>
      <c r="J358" s="443">
        <v>2726.25</v>
      </c>
      <c r="K358" s="442">
        <v>2690.45</v>
      </c>
      <c r="L358" s="442">
        <v>2656.6</v>
      </c>
      <c r="M358" s="442">
        <v>1.9420999999999999</v>
      </c>
    </row>
    <row r="359" spans="1:13">
      <c r="A359" s="245">
        <v>349</v>
      </c>
      <c r="B359" s="445" t="s">
        <v>268</v>
      </c>
      <c r="C359" s="442">
        <v>763.15</v>
      </c>
      <c r="D359" s="443">
        <v>750.43333333333339</v>
      </c>
      <c r="E359" s="443">
        <v>737.71666666666681</v>
      </c>
      <c r="F359" s="443">
        <v>712.28333333333342</v>
      </c>
      <c r="G359" s="443">
        <v>699.56666666666683</v>
      </c>
      <c r="H359" s="443">
        <v>775.86666666666679</v>
      </c>
      <c r="I359" s="443">
        <v>788.58333333333348</v>
      </c>
      <c r="J359" s="443">
        <v>814.01666666666677</v>
      </c>
      <c r="K359" s="442">
        <v>763.15</v>
      </c>
      <c r="L359" s="442">
        <v>725</v>
      </c>
      <c r="M359" s="442">
        <v>21.680610000000001</v>
      </c>
    </row>
    <row r="360" spans="1:13">
      <c r="A360" s="245">
        <v>350</v>
      </c>
      <c r="B360" s="445" t="s">
        <v>456</v>
      </c>
      <c r="C360" s="442">
        <v>258.89999999999998</v>
      </c>
      <c r="D360" s="443">
        <v>259.46666666666664</v>
      </c>
      <c r="E360" s="443">
        <v>256.93333333333328</v>
      </c>
      <c r="F360" s="443">
        <v>254.96666666666664</v>
      </c>
      <c r="G360" s="443">
        <v>252.43333333333328</v>
      </c>
      <c r="H360" s="443">
        <v>261.43333333333328</v>
      </c>
      <c r="I360" s="443">
        <v>263.9666666666667</v>
      </c>
      <c r="J360" s="443">
        <v>265.93333333333328</v>
      </c>
      <c r="K360" s="442">
        <v>262</v>
      </c>
      <c r="L360" s="442">
        <v>257.5</v>
      </c>
      <c r="M360" s="442">
        <v>4.2344600000000003</v>
      </c>
    </row>
    <row r="361" spans="1:13">
      <c r="A361" s="245">
        <v>351</v>
      </c>
      <c r="B361" s="445" t="s">
        <v>758</v>
      </c>
      <c r="C361" s="442">
        <v>418.95</v>
      </c>
      <c r="D361" s="443">
        <v>417.13333333333327</v>
      </c>
      <c r="E361" s="443">
        <v>404.86666666666656</v>
      </c>
      <c r="F361" s="443">
        <v>390.7833333333333</v>
      </c>
      <c r="G361" s="443">
        <v>378.51666666666659</v>
      </c>
      <c r="H361" s="443">
        <v>431.21666666666653</v>
      </c>
      <c r="I361" s="443">
        <v>443.48333333333329</v>
      </c>
      <c r="J361" s="443">
        <v>457.56666666666649</v>
      </c>
      <c r="K361" s="442">
        <v>429.4</v>
      </c>
      <c r="L361" s="442">
        <v>403.05</v>
      </c>
      <c r="M361" s="442">
        <v>2.3149899999999999</v>
      </c>
    </row>
    <row r="362" spans="1:13">
      <c r="A362" s="245">
        <v>352</v>
      </c>
      <c r="B362" s="445" t="s">
        <v>457</v>
      </c>
      <c r="C362" s="442">
        <v>91.85</v>
      </c>
      <c r="D362" s="443">
        <v>92.616666666666674</v>
      </c>
      <c r="E362" s="443">
        <v>90.733333333333348</v>
      </c>
      <c r="F362" s="443">
        <v>89.616666666666674</v>
      </c>
      <c r="G362" s="443">
        <v>87.733333333333348</v>
      </c>
      <c r="H362" s="443">
        <v>93.733333333333348</v>
      </c>
      <c r="I362" s="443">
        <v>95.616666666666674</v>
      </c>
      <c r="J362" s="443">
        <v>96.733333333333348</v>
      </c>
      <c r="K362" s="442">
        <v>94.5</v>
      </c>
      <c r="L362" s="442">
        <v>91.5</v>
      </c>
      <c r="M362" s="442">
        <v>12.882949999999999</v>
      </c>
    </row>
    <row r="363" spans="1:13">
      <c r="A363" s="245">
        <v>353</v>
      </c>
      <c r="B363" s="445" t="s">
        <v>163</v>
      </c>
      <c r="C363" s="442">
        <v>1354.1</v>
      </c>
      <c r="D363" s="443">
        <v>1346.6499999999999</v>
      </c>
      <c r="E363" s="443">
        <v>1328.2999999999997</v>
      </c>
      <c r="F363" s="443">
        <v>1302.4999999999998</v>
      </c>
      <c r="G363" s="443">
        <v>1284.1499999999996</v>
      </c>
      <c r="H363" s="443">
        <v>1372.4499999999998</v>
      </c>
      <c r="I363" s="443">
        <v>1390.7999999999997</v>
      </c>
      <c r="J363" s="443">
        <v>1416.6</v>
      </c>
      <c r="K363" s="442">
        <v>1365</v>
      </c>
      <c r="L363" s="442">
        <v>1320.85</v>
      </c>
      <c r="M363" s="442">
        <v>20.455909999999999</v>
      </c>
    </row>
    <row r="364" spans="1:13">
      <c r="A364" s="245">
        <v>354</v>
      </c>
      <c r="B364" s="445" t="s">
        <v>156</v>
      </c>
      <c r="C364" s="442">
        <v>30470.45</v>
      </c>
      <c r="D364" s="443">
        <v>30539.166666666668</v>
      </c>
      <c r="E364" s="443">
        <v>30083.333333333336</v>
      </c>
      <c r="F364" s="443">
        <v>29696.216666666667</v>
      </c>
      <c r="G364" s="443">
        <v>29240.383333333335</v>
      </c>
      <c r="H364" s="443">
        <v>30926.283333333336</v>
      </c>
      <c r="I364" s="443">
        <v>31382.116666666672</v>
      </c>
      <c r="J364" s="443">
        <v>31769.233333333337</v>
      </c>
      <c r="K364" s="442">
        <v>30995</v>
      </c>
      <c r="L364" s="442">
        <v>30152.05</v>
      </c>
      <c r="M364" s="442">
        <v>0.44988</v>
      </c>
    </row>
    <row r="365" spans="1:13">
      <c r="A365" s="245">
        <v>355</v>
      </c>
      <c r="B365" s="445" t="s">
        <v>458</v>
      </c>
      <c r="C365" s="442">
        <v>2412.5500000000002</v>
      </c>
      <c r="D365" s="443">
        <v>2439.85</v>
      </c>
      <c r="E365" s="443">
        <v>2367.6999999999998</v>
      </c>
      <c r="F365" s="443">
        <v>2322.85</v>
      </c>
      <c r="G365" s="443">
        <v>2250.6999999999998</v>
      </c>
      <c r="H365" s="443">
        <v>2484.6999999999998</v>
      </c>
      <c r="I365" s="443">
        <v>2556.8500000000004</v>
      </c>
      <c r="J365" s="443">
        <v>2601.6999999999998</v>
      </c>
      <c r="K365" s="442">
        <v>2512</v>
      </c>
      <c r="L365" s="442">
        <v>2395</v>
      </c>
      <c r="M365" s="442">
        <v>1.3457399999999999</v>
      </c>
    </row>
    <row r="366" spans="1:13">
      <c r="A366" s="245">
        <v>356</v>
      </c>
      <c r="B366" s="445" t="s">
        <v>158</v>
      </c>
      <c r="C366" s="442">
        <v>247</v>
      </c>
      <c r="D366" s="443">
        <v>245.58333333333334</v>
      </c>
      <c r="E366" s="443">
        <v>243.16666666666669</v>
      </c>
      <c r="F366" s="443">
        <v>239.33333333333334</v>
      </c>
      <c r="G366" s="443">
        <v>236.91666666666669</v>
      </c>
      <c r="H366" s="443">
        <v>249.41666666666669</v>
      </c>
      <c r="I366" s="443">
        <v>251.83333333333337</v>
      </c>
      <c r="J366" s="443">
        <v>255.66666666666669</v>
      </c>
      <c r="K366" s="442">
        <v>248</v>
      </c>
      <c r="L366" s="442">
        <v>241.75</v>
      </c>
      <c r="M366" s="442">
        <v>43.804290000000002</v>
      </c>
    </row>
    <row r="367" spans="1:13">
      <c r="A367" s="245">
        <v>357</v>
      </c>
      <c r="B367" s="445" t="s">
        <v>269</v>
      </c>
      <c r="C367" s="442">
        <v>5196.3999999999996</v>
      </c>
      <c r="D367" s="443">
        <v>5199.083333333333</v>
      </c>
      <c r="E367" s="443">
        <v>5159.5666666666657</v>
      </c>
      <c r="F367" s="443">
        <v>5122.7333333333327</v>
      </c>
      <c r="G367" s="443">
        <v>5083.2166666666653</v>
      </c>
      <c r="H367" s="443">
        <v>5235.9166666666661</v>
      </c>
      <c r="I367" s="443">
        <v>5275.4333333333343</v>
      </c>
      <c r="J367" s="443">
        <v>5312.2666666666664</v>
      </c>
      <c r="K367" s="442">
        <v>5238.6000000000004</v>
      </c>
      <c r="L367" s="442">
        <v>5162.25</v>
      </c>
      <c r="M367" s="442">
        <v>0.33072000000000001</v>
      </c>
    </row>
    <row r="368" spans="1:13">
      <c r="A368" s="245">
        <v>358</v>
      </c>
      <c r="B368" s="445" t="s">
        <v>459</v>
      </c>
      <c r="C368" s="442">
        <v>226.1</v>
      </c>
      <c r="D368" s="443">
        <v>224.58333333333334</v>
      </c>
      <c r="E368" s="443">
        <v>221.81666666666669</v>
      </c>
      <c r="F368" s="443">
        <v>217.53333333333336</v>
      </c>
      <c r="G368" s="443">
        <v>214.76666666666671</v>
      </c>
      <c r="H368" s="443">
        <v>228.86666666666667</v>
      </c>
      <c r="I368" s="443">
        <v>231.63333333333333</v>
      </c>
      <c r="J368" s="443">
        <v>235.91666666666666</v>
      </c>
      <c r="K368" s="442">
        <v>227.35</v>
      </c>
      <c r="L368" s="442">
        <v>220.3</v>
      </c>
      <c r="M368" s="442">
        <v>14.38533</v>
      </c>
    </row>
    <row r="369" spans="1:13">
      <c r="A369" s="245">
        <v>359</v>
      </c>
      <c r="B369" s="445" t="s">
        <v>460</v>
      </c>
      <c r="C369" s="442">
        <v>861.8</v>
      </c>
      <c r="D369" s="443">
        <v>848.25</v>
      </c>
      <c r="E369" s="443">
        <v>820.55</v>
      </c>
      <c r="F369" s="443">
        <v>779.3</v>
      </c>
      <c r="G369" s="443">
        <v>751.59999999999991</v>
      </c>
      <c r="H369" s="443">
        <v>889.5</v>
      </c>
      <c r="I369" s="443">
        <v>917.2</v>
      </c>
      <c r="J369" s="443">
        <v>958.45</v>
      </c>
      <c r="K369" s="442">
        <v>875.95</v>
      </c>
      <c r="L369" s="442">
        <v>807</v>
      </c>
      <c r="M369" s="442">
        <v>15.42032</v>
      </c>
    </row>
    <row r="370" spans="1:13">
      <c r="A370" s="245">
        <v>360</v>
      </c>
      <c r="B370" s="445" t="s">
        <v>160</v>
      </c>
      <c r="C370" s="442">
        <v>2080.4499999999998</v>
      </c>
      <c r="D370" s="443">
        <v>2075.2833333333333</v>
      </c>
      <c r="E370" s="443">
        <v>2061.1666666666665</v>
      </c>
      <c r="F370" s="443">
        <v>2041.8833333333332</v>
      </c>
      <c r="G370" s="443">
        <v>2027.7666666666664</v>
      </c>
      <c r="H370" s="443">
        <v>2094.5666666666666</v>
      </c>
      <c r="I370" s="443">
        <v>2108.6833333333334</v>
      </c>
      <c r="J370" s="443">
        <v>2127.9666666666667</v>
      </c>
      <c r="K370" s="442">
        <v>2089.4</v>
      </c>
      <c r="L370" s="442">
        <v>2056</v>
      </c>
      <c r="M370" s="442">
        <v>4.1589299999999998</v>
      </c>
    </row>
    <row r="371" spans="1:13">
      <c r="A371" s="245">
        <v>361</v>
      </c>
      <c r="B371" s="445" t="s">
        <v>157</v>
      </c>
      <c r="C371" s="442">
        <v>1841.15</v>
      </c>
      <c r="D371" s="443">
        <v>1848.7333333333333</v>
      </c>
      <c r="E371" s="443">
        <v>1826.3666666666668</v>
      </c>
      <c r="F371" s="443">
        <v>1811.5833333333335</v>
      </c>
      <c r="G371" s="443">
        <v>1789.2166666666669</v>
      </c>
      <c r="H371" s="443">
        <v>1863.5166666666667</v>
      </c>
      <c r="I371" s="443">
        <v>1885.883333333333</v>
      </c>
      <c r="J371" s="443">
        <v>1900.6666666666665</v>
      </c>
      <c r="K371" s="442">
        <v>1871.1</v>
      </c>
      <c r="L371" s="442">
        <v>1833.95</v>
      </c>
      <c r="M371" s="442">
        <v>6.6620100000000004</v>
      </c>
    </row>
    <row r="372" spans="1:13">
      <c r="A372" s="245">
        <v>362</v>
      </c>
      <c r="B372" s="445" t="s">
        <v>756</v>
      </c>
      <c r="C372" s="442">
        <v>1009.4</v>
      </c>
      <c r="D372" s="443">
        <v>1010.1833333333333</v>
      </c>
      <c r="E372" s="443">
        <v>1002.3166666666666</v>
      </c>
      <c r="F372" s="443">
        <v>995.23333333333335</v>
      </c>
      <c r="G372" s="443">
        <v>987.36666666666667</v>
      </c>
      <c r="H372" s="443">
        <v>1017.2666666666665</v>
      </c>
      <c r="I372" s="443">
        <v>1025.1333333333332</v>
      </c>
      <c r="J372" s="443">
        <v>1032.2166666666665</v>
      </c>
      <c r="K372" s="442">
        <v>1018.05</v>
      </c>
      <c r="L372" s="442">
        <v>1003.1</v>
      </c>
      <c r="M372" s="442">
        <v>0.96855999999999998</v>
      </c>
    </row>
    <row r="373" spans="1:13">
      <c r="A373" s="245">
        <v>363</v>
      </c>
      <c r="B373" s="445" t="s">
        <v>461</v>
      </c>
      <c r="C373" s="442">
        <v>1678.85</v>
      </c>
      <c r="D373" s="443">
        <v>1687.4833333333333</v>
      </c>
      <c r="E373" s="443">
        <v>1665.1166666666668</v>
      </c>
      <c r="F373" s="443">
        <v>1651.3833333333334</v>
      </c>
      <c r="G373" s="443">
        <v>1629.0166666666669</v>
      </c>
      <c r="H373" s="443">
        <v>1701.2166666666667</v>
      </c>
      <c r="I373" s="443">
        <v>1723.583333333333</v>
      </c>
      <c r="J373" s="443">
        <v>1737.3166666666666</v>
      </c>
      <c r="K373" s="442">
        <v>1709.85</v>
      </c>
      <c r="L373" s="442">
        <v>1673.75</v>
      </c>
      <c r="M373" s="442">
        <v>2.9282599999999999</v>
      </c>
    </row>
    <row r="374" spans="1:13">
      <c r="A374" s="245">
        <v>364</v>
      </c>
      <c r="B374" s="445" t="s">
        <v>757</v>
      </c>
      <c r="C374" s="442">
        <v>1127.8499999999999</v>
      </c>
      <c r="D374" s="443">
        <v>1134.2666666666667</v>
      </c>
      <c r="E374" s="443">
        <v>1114.7833333333333</v>
      </c>
      <c r="F374" s="443">
        <v>1101.7166666666667</v>
      </c>
      <c r="G374" s="443">
        <v>1082.2333333333333</v>
      </c>
      <c r="H374" s="443">
        <v>1147.3333333333333</v>
      </c>
      <c r="I374" s="443">
        <v>1166.8166666666664</v>
      </c>
      <c r="J374" s="443">
        <v>1179.8833333333332</v>
      </c>
      <c r="K374" s="442">
        <v>1153.75</v>
      </c>
      <c r="L374" s="442">
        <v>1121.2</v>
      </c>
      <c r="M374" s="442">
        <v>0.82691000000000003</v>
      </c>
    </row>
    <row r="375" spans="1:13">
      <c r="A375" s="245">
        <v>365</v>
      </c>
      <c r="B375" s="445" t="s">
        <v>159</v>
      </c>
      <c r="C375" s="442">
        <v>120.75</v>
      </c>
      <c r="D375" s="443">
        <v>121.08333333333333</v>
      </c>
      <c r="E375" s="443">
        <v>119.86666666666666</v>
      </c>
      <c r="F375" s="443">
        <v>118.98333333333333</v>
      </c>
      <c r="G375" s="443">
        <v>117.76666666666667</v>
      </c>
      <c r="H375" s="443">
        <v>121.96666666666665</v>
      </c>
      <c r="I375" s="443">
        <v>123.18333333333332</v>
      </c>
      <c r="J375" s="443">
        <v>124.06666666666665</v>
      </c>
      <c r="K375" s="442">
        <v>122.3</v>
      </c>
      <c r="L375" s="442">
        <v>120.2</v>
      </c>
      <c r="M375" s="442">
        <v>27.547270000000001</v>
      </c>
    </row>
    <row r="376" spans="1:13">
      <c r="A376" s="245">
        <v>366</v>
      </c>
      <c r="B376" s="445" t="s">
        <v>162</v>
      </c>
      <c r="C376" s="442">
        <v>226.3</v>
      </c>
      <c r="D376" s="443">
        <v>227.79999999999998</v>
      </c>
      <c r="E376" s="443">
        <v>224.14999999999998</v>
      </c>
      <c r="F376" s="443">
        <v>222</v>
      </c>
      <c r="G376" s="443">
        <v>218.35</v>
      </c>
      <c r="H376" s="443">
        <v>229.94999999999996</v>
      </c>
      <c r="I376" s="443">
        <v>233.6</v>
      </c>
      <c r="J376" s="443">
        <v>235.74999999999994</v>
      </c>
      <c r="K376" s="442">
        <v>231.45</v>
      </c>
      <c r="L376" s="442">
        <v>225.65</v>
      </c>
      <c r="M376" s="442">
        <v>57.888739999999999</v>
      </c>
    </row>
    <row r="377" spans="1:13">
      <c r="A377" s="245">
        <v>367</v>
      </c>
      <c r="B377" s="445" t="s">
        <v>462</v>
      </c>
      <c r="C377" s="442">
        <v>365.05</v>
      </c>
      <c r="D377" s="443">
        <v>366.2</v>
      </c>
      <c r="E377" s="443">
        <v>358.95</v>
      </c>
      <c r="F377" s="443">
        <v>352.85</v>
      </c>
      <c r="G377" s="443">
        <v>345.6</v>
      </c>
      <c r="H377" s="443">
        <v>372.29999999999995</v>
      </c>
      <c r="I377" s="443">
        <v>379.54999999999995</v>
      </c>
      <c r="J377" s="443">
        <v>385.64999999999992</v>
      </c>
      <c r="K377" s="442">
        <v>373.45</v>
      </c>
      <c r="L377" s="442">
        <v>360.1</v>
      </c>
      <c r="M377" s="442">
        <v>55.00573</v>
      </c>
    </row>
    <row r="378" spans="1:13">
      <c r="A378" s="245">
        <v>368</v>
      </c>
      <c r="B378" s="445" t="s">
        <v>270</v>
      </c>
      <c r="C378" s="442">
        <v>287.75</v>
      </c>
      <c r="D378" s="443">
        <v>285.75</v>
      </c>
      <c r="E378" s="443">
        <v>278</v>
      </c>
      <c r="F378" s="443">
        <v>268.25</v>
      </c>
      <c r="G378" s="443">
        <v>260.5</v>
      </c>
      <c r="H378" s="443">
        <v>295.5</v>
      </c>
      <c r="I378" s="443">
        <v>303.25</v>
      </c>
      <c r="J378" s="443">
        <v>313</v>
      </c>
      <c r="K378" s="442">
        <v>293.5</v>
      </c>
      <c r="L378" s="442">
        <v>276</v>
      </c>
      <c r="M378" s="442">
        <v>28.372520000000002</v>
      </c>
    </row>
    <row r="379" spans="1:13">
      <c r="A379" s="245">
        <v>369</v>
      </c>
      <c r="B379" s="445" t="s">
        <v>463</v>
      </c>
      <c r="C379" s="442">
        <v>136.9</v>
      </c>
      <c r="D379" s="443">
        <v>135.28333333333333</v>
      </c>
      <c r="E379" s="443">
        <v>132.56666666666666</v>
      </c>
      <c r="F379" s="443">
        <v>128.23333333333332</v>
      </c>
      <c r="G379" s="443">
        <v>125.51666666666665</v>
      </c>
      <c r="H379" s="443">
        <v>139.61666666666667</v>
      </c>
      <c r="I379" s="443">
        <v>142.33333333333331</v>
      </c>
      <c r="J379" s="443">
        <v>146.66666666666669</v>
      </c>
      <c r="K379" s="442">
        <v>138</v>
      </c>
      <c r="L379" s="442">
        <v>130.94999999999999</v>
      </c>
      <c r="M379" s="442">
        <v>9.8021700000000003</v>
      </c>
    </row>
    <row r="380" spans="1:13">
      <c r="A380" s="245">
        <v>370</v>
      </c>
      <c r="B380" s="445" t="s">
        <v>464</v>
      </c>
      <c r="C380" s="442">
        <v>5837.7</v>
      </c>
      <c r="D380" s="443">
        <v>5864.25</v>
      </c>
      <c r="E380" s="443">
        <v>5794.45</v>
      </c>
      <c r="F380" s="443">
        <v>5751.2</v>
      </c>
      <c r="G380" s="443">
        <v>5681.4</v>
      </c>
      <c r="H380" s="443">
        <v>5907.5</v>
      </c>
      <c r="I380" s="443">
        <v>5977.2999999999993</v>
      </c>
      <c r="J380" s="443">
        <v>6020.55</v>
      </c>
      <c r="K380" s="442">
        <v>5934.05</v>
      </c>
      <c r="L380" s="442">
        <v>5821</v>
      </c>
      <c r="M380" s="442">
        <v>7.5380000000000003E-2</v>
      </c>
    </row>
    <row r="381" spans="1:13">
      <c r="A381" s="245">
        <v>371</v>
      </c>
      <c r="B381" s="445" t="s">
        <v>271</v>
      </c>
      <c r="C381" s="442">
        <v>12799.1</v>
      </c>
      <c r="D381" s="443">
        <v>12921.699999999999</v>
      </c>
      <c r="E381" s="443">
        <v>12652.399999999998</v>
      </c>
      <c r="F381" s="443">
        <v>12505.699999999999</v>
      </c>
      <c r="G381" s="443">
        <v>12236.399999999998</v>
      </c>
      <c r="H381" s="443">
        <v>13068.399999999998</v>
      </c>
      <c r="I381" s="443">
        <v>13337.699999999997</v>
      </c>
      <c r="J381" s="443">
        <v>13484.399999999998</v>
      </c>
      <c r="K381" s="442">
        <v>13191</v>
      </c>
      <c r="L381" s="442">
        <v>12775</v>
      </c>
      <c r="M381" s="442">
        <v>0.18653</v>
      </c>
    </row>
    <row r="382" spans="1:13">
      <c r="A382" s="245">
        <v>372</v>
      </c>
      <c r="B382" s="445" t="s">
        <v>161</v>
      </c>
      <c r="C382" s="442">
        <v>43.7</v>
      </c>
      <c r="D382" s="443">
        <v>44.033333333333331</v>
      </c>
      <c r="E382" s="443">
        <v>43.066666666666663</v>
      </c>
      <c r="F382" s="443">
        <v>42.43333333333333</v>
      </c>
      <c r="G382" s="443">
        <v>41.466666666666661</v>
      </c>
      <c r="H382" s="443">
        <v>44.666666666666664</v>
      </c>
      <c r="I382" s="443">
        <v>45.633333333333333</v>
      </c>
      <c r="J382" s="443">
        <v>46.266666666666666</v>
      </c>
      <c r="K382" s="442">
        <v>45</v>
      </c>
      <c r="L382" s="442">
        <v>43.4</v>
      </c>
      <c r="M382" s="442">
        <v>2651.2795599999999</v>
      </c>
    </row>
    <row r="383" spans="1:13">
      <c r="A383" s="245">
        <v>373</v>
      </c>
      <c r="B383" s="445" t="s">
        <v>272</v>
      </c>
      <c r="C383" s="442">
        <v>716.05</v>
      </c>
      <c r="D383" s="443">
        <v>718.66666666666663</v>
      </c>
      <c r="E383" s="443">
        <v>697.63333333333321</v>
      </c>
      <c r="F383" s="443">
        <v>679.21666666666658</v>
      </c>
      <c r="G383" s="443">
        <v>658.18333333333317</v>
      </c>
      <c r="H383" s="443">
        <v>737.08333333333326</v>
      </c>
      <c r="I383" s="443">
        <v>758.11666666666679</v>
      </c>
      <c r="J383" s="443">
        <v>776.5333333333333</v>
      </c>
      <c r="K383" s="442">
        <v>739.7</v>
      </c>
      <c r="L383" s="442">
        <v>700.25</v>
      </c>
      <c r="M383" s="442">
        <v>3.93994</v>
      </c>
    </row>
    <row r="384" spans="1:13">
      <c r="A384" s="245">
        <v>374</v>
      </c>
      <c r="B384" s="445" t="s">
        <v>165</v>
      </c>
      <c r="C384" s="442">
        <v>218.85</v>
      </c>
      <c r="D384" s="443">
        <v>220.01666666666665</v>
      </c>
      <c r="E384" s="443">
        <v>216.33333333333331</v>
      </c>
      <c r="F384" s="443">
        <v>213.81666666666666</v>
      </c>
      <c r="G384" s="443">
        <v>210.13333333333333</v>
      </c>
      <c r="H384" s="443">
        <v>222.5333333333333</v>
      </c>
      <c r="I384" s="443">
        <v>226.21666666666664</v>
      </c>
      <c r="J384" s="443">
        <v>228.73333333333329</v>
      </c>
      <c r="K384" s="442">
        <v>223.7</v>
      </c>
      <c r="L384" s="442">
        <v>217.5</v>
      </c>
      <c r="M384" s="442">
        <v>123.24051</v>
      </c>
    </row>
    <row r="385" spans="1:13">
      <c r="A385" s="245">
        <v>375</v>
      </c>
      <c r="B385" s="445" t="s">
        <v>166</v>
      </c>
      <c r="C385" s="442">
        <v>148.15</v>
      </c>
      <c r="D385" s="443">
        <v>148.31666666666666</v>
      </c>
      <c r="E385" s="443">
        <v>147.13333333333333</v>
      </c>
      <c r="F385" s="443">
        <v>146.11666666666667</v>
      </c>
      <c r="G385" s="443">
        <v>144.93333333333334</v>
      </c>
      <c r="H385" s="443">
        <v>149.33333333333331</v>
      </c>
      <c r="I385" s="443">
        <v>150.51666666666665</v>
      </c>
      <c r="J385" s="443">
        <v>151.5333333333333</v>
      </c>
      <c r="K385" s="442">
        <v>149.5</v>
      </c>
      <c r="L385" s="442">
        <v>147.30000000000001</v>
      </c>
      <c r="M385" s="442">
        <v>22.343769999999999</v>
      </c>
    </row>
    <row r="386" spans="1:13">
      <c r="A386" s="245">
        <v>376</v>
      </c>
      <c r="B386" s="445" t="s">
        <v>465</v>
      </c>
      <c r="C386" s="442">
        <v>248</v>
      </c>
      <c r="D386" s="443">
        <v>247.26666666666665</v>
      </c>
      <c r="E386" s="443">
        <v>245.3833333333333</v>
      </c>
      <c r="F386" s="443">
        <v>242.76666666666665</v>
      </c>
      <c r="G386" s="443">
        <v>240.8833333333333</v>
      </c>
      <c r="H386" s="443">
        <v>249.8833333333333</v>
      </c>
      <c r="I386" s="443">
        <v>251.76666666666662</v>
      </c>
      <c r="J386" s="443">
        <v>254.3833333333333</v>
      </c>
      <c r="K386" s="442">
        <v>249.15</v>
      </c>
      <c r="L386" s="442">
        <v>244.65</v>
      </c>
      <c r="M386" s="442">
        <v>5.8067399999999996</v>
      </c>
    </row>
    <row r="387" spans="1:13">
      <c r="A387" s="245">
        <v>377</v>
      </c>
      <c r="B387" s="445" t="s">
        <v>466</v>
      </c>
      <c r="C387" s="442">
        <v>645.4</v>
      </c>
      <c r="D387" s="443">
        <v>646.44999999999993</v>
      </c>
      <c r="E387" s="443">
        <v>625.94999999999982</v>
      </c>
      <c r="F387" s="443">
        <v>606.49999999999989</v>
      </c>
      <c r="G387" s="443">
        <v>585.99999999999977</v>
      </c>
      <c r="H387" s="443">
        <v>665.89999999999986</v>
      </c>
      <c r="I387" s="443">
        <v>686.40000000000009</v>
      </c>
      <c r="J387" s="443">
        <v>705.84999999999991</v>
      </c>
      <c r="K387" s="442">
        <v>666.95</v>
      </c>
      <c r="L387" s="442">
        <v>627</v>
      </c>
      <c r="M387" s="442">
        <v>18.156099999999999</v>
      </c>
    </row>
    <row r="388" spans="1:13">
      <c r="A388" s="245">
        <v>378</v>
      </c>
      <c r="B388" s="445" t="s">
        <v>467</v>
      </c>
      <c r="C388" s="442">
        <v>29.8</v>
      </c>
      <c r="D388" s="443">
        <v>29.833333333333332</v>
      </c>
      <c r="E388" s="443">
        <v>29.566666666666663</v>
      </c>
      <c r="F388" s="443">
        <v>29.333333333333332</v>
      </c>
      <c r="G388" s="443">
        <v>29.066666666666663</v>
      </c>
      <c r="H388" s="443">
        <v>30.066666666666663</v>
      </c>
      <c r="I388" s="443">
        <v>30.333333333333336</v>
      </c>
      <c r="J388" s="443">
        <v>30.566666666666663</v>
      </c>
      <c r="K388" s="442">
        <v>30.1</v>
      </c>
      <c r="L388" s="442">
        <v>29.6</v>
      </c>
      <c r="M388" s="442">
        <v>29.883199999999999</v>
      </c>
    </row>
    <row r="389" spans="1:13">
      <c r="A389" s="245">
        <v>379</v>
      </c>
      <c r="B389" s="445" t="s">
        <v>468</v>
      </c>
      <c r="C389" s="442">
        <v>180.9</v>
      </c>
      <c r="D389" s="443">
        <v>181.38333333333333</v>
      </c>
      <c r="E389" s="443">
        <v>178.51666666666665</v>
      </c>
      <c r="F389" s="443">
        <v>176.13333333333333</v>
      </c>
      <c r="G389" s="443">
        <v>173.26666666666665</v>
      </c>
      <c r="H389" s="443">
        <v>183.76666666666665</v>
      </c>
      <c r="I389" s="443">
        <v>186.63333333333333</v>
      </c>
      <c r="J389" s="443">
        <v>189.01666666666665</v>
      </c>
      <c r="K389" s="442">
        <v>184.25</v>
      </c>
      <c r="L389" s="442">
        <v>179</v>
      </c>
      <c r="M389" s="442">
        <v>42.424480000000003</v>
      </c>
    </row>
    <row r="390" spans="1:13">
      <c r="A390" s="245">
        <v>380</v>
      </c>
      <c r="B390" s="445" t="s">
        <v>273</v>
      </c>
      <c r="C390" s="442">
        <v>524.25</v>
      </c>
      <c r="D390" s="443">
        <v>526.91666666666663</v>
      </c>
      <c r="E390" s="443">
        <v>519.83333333333326</v>
      </c>
      <c r="F390" s="443">
        <v>515.41666666666663</v>
      </c>
      <c r="G390" s="443">
        <v>508.33333333333326</v>
      </c>
      <c r="H390" s="443">
        <v>531.33333333333326</v>
      </c>
      <c r="I390" s="443">
        <v>538.41666666666652</v>
      </c>
      <c r="J390" s="443">
        <v>542.83333333333326</v>
      </c>
      <c r="K390" s="442">
        <v>534</v>
      </c>
      <c r="L390" s="442">
        <v>522.5</v>
      </c>
      <c r="M390" s="442">
        <v>4.5205799999999998</v>
      </c>
    </row>
    <row r="391" spans="1:13">
      <c r="A391" s="245">
        <v>381</v>
      </c>
      <c r="B391" s="445" t="s">
        <v>469</v>
      </c>
      <c r="C391" s="442">
        <v>318.89999999999998</v>
      </c>
      <c r="D391" s="443">
        <v>316.5333333333333</v>
      </c>
      <c r="E391" s="443">
        <v>312.36666666666662</v>
      </c>
      <c r="F391" s="443">
        <v>305.83333333333331</v>
      </c>
      <c r="G391" s="443">
        <v>301.66666666666663</v>
      </c>
      <c r="H391" s="443">
        <v>323.06666666666661</v>
      </c>
      <c r="I391" s="443">
        <v>327.23333333333335</v>
      </c>
      <c r="J391" s="443">
        <v>333.76666666666659</v>
      </c>
      <c r="K391" s="442">
        <v>320.7</v>
      </c>
      <c r="L391" s="442">
        <v>310</v>
      </c>
      <c r="M391" s="442">
        <v>12.82202</v>
      </c>
    </row>
    <row r="392" spans="1:13">
      <c r="A392" s="245">
        <v>382</v>
      </c>
      <c r="B392" s="445" t="s">
        <v>470</v>
      </c>
      <c r="C392" s="442">
        <v>82.25</v>
      </c>
      <c r="D392" s="443">
        <v>82.583333333333329</v>
      </c>
      <c r="E392" s="443">
        <v>81.566666666666663</v>
      </c>
      <c r="F392" s="443">
        <v>80.88333333333334</v>
      </c>
      <c r="G392" s="443">
        <v>79.866666666666674</v>
      </c>
      <c r="H392" s="443">
        <v>83.266666666666652</v>
      </c>
      <c r="I392" s="443">
        <v>84.283333333333331</v>
      </c>
      <c r="J392" s="443">
        <v>84.96666666666664</v>
      </c>
      <c r="K392" s="442">
        <v>83.6</v>
      </c>
      <c r="L392" s="442">
        <v>81.900000000000006</v>
      </c>
      <c r="M392" s="442">
        <v>27.81616</v>
      </c>
    </row>
    <row r="393" spans="1:13">
      <c r="A393" s="245">
        <v>383</v>
      </c>
      <c r="B393" s="445" t="s">
        <v>471</v>
      </c>
      <c r="C393" s="442">
        <v>2003.85</v>
      </c>
      <c r="D393" s="443">
        <v>2010.95</v>
      </c>
      <c r="E393" s="443">
        <v>1922.9</v>
      </c>
      <c r="F393" s="443">
        <v>1841.95</v>
      </c>
      <c r="G393" s="443">
        <v>1753.9</v>
      </c>
      <c r="H393" s="443">
        <v>2091.9</v>
      </c>
      <c r="I393" s="443">
        <v>2179.9499999999998</v>
      </c>
      <c r="J393" s="443">
        <v>2260.9</v>
      </c>
      <c r="K393" s="442">
        <v>2099</v>
      </c>
      <c r="L393" s="442">
        <v>1930</v>
      </c>
      <c r="M393" s="442">
        <v>4.6718500000000001</v>
      </c>
    </row>
    <row r="394" spans="1:13">
      <c r="A394" s="245">
        <v>384</v>
      </c>
      <c r="B394" s="445" t="s">
        <v>472</v>
      </c>
      <c r="C394" s="442">
        <v>395.8</v>
      </c>
      <c r="D394" s="443">
        <v>395.33333333333331</v>
      </c>
      <c r="E394" s="443">
        <v>387.66666666666663</v>
      </c>
      <c r="F394" s="443">
        <v>379.5333333333333</v>
      </c>
      <c r="G394" s="443">
        <v>371.86666666666662</v>
      </c>
      <c r="H394" s="443">
        <v>403.46666666666664</v>
      </c>
      <c r="I394" s="443">
        <v>411.13333333333327</v>
      </c>
      <c r="J394" s="443">
        <v>419.26666666666665</v>
      </c>
      <c r="K394" s="442">
        <v>403</v>
      </c>
      <c r="L394" s="442">
        <v>387.2</v>
      </c>
      <c r="M394" s="442">
        <v>24.071069999999999</v>
      </c>
    </row>
    <row r="395" spans="1:13">
      <c r="A395" s="245">
        <v>385</v>
      </c>
      <c r="B395" s="445" t="s">
        <v>473</v>
      </c>
      <c r="C395" s="442">
        <v>240.9</v>
      </c>
      <c r="D395" s="443">
        <v>241.29999999999998</v>
      </c>
      <c r="E395" s="443">
        <v>238.09999999999997</v>
      </c>
      <c r="F395" s="443">
        <v>235.29999999999998</v>
      </c>
      <c r="G395" s="443">
        <v>232.09999999999997</v>
      </c>
      <c r="H395" s="443">
        <v>244.09999999999997</v>
      </c>
      <c r="I395" s="443">
        <v>247.29999999999995</v>
      </c>
      <c r="J395" s="443">
        <v>250.09999999999997</v>
      </c>
      <c r="K395" s="442">
        <v>244.5</v>
      </c>
      <c r="L395" s="442">
        <v>238.5</v>
      </c>
      <c r="M395" s="442">
        <v>7.21577</v>
      </c>
    </row>
    <row r="396" spans="1:13">
      <c r="A396" s="245">
        <v>386</v>
      </c>
      <c r="B396" s="445" t="s">
        <v>474</v>
      </c>
      <c r="C396" s="442">
        <v>1079.95</v>
      </c>
      <c r="D396" s="443">
        <v>1079.2</v>
      </c>
      <c r="E396" s="443">
        <v>1068.45</v>
      </c>
      <c r="F396" s="443">
        <v>1056.95</v>
      </c>
      <c r="G396" s="443">
        <v>1046.2</v>
      </c>
      <c r="H396" s="443">
        <v>1090.7</v>
      </c>
      <c r="I396" s="443">
        <v>1101.45</v>
      </c>
      <c r="J396" s="443">
        <v>1112.95</v>
      </c>
      <c r="K396" s="442">
        <v>1089.95</v>
      </c>
      <c r="L396" s="442">
        <v>1067.7</v>
      </c>
      <c r="M396" s="442">
        <v>2.2622499999999999</v>
      </c>
    </row>
    <row r="397" spans="1:13">
      <c r="A397" s="245">
        <v>387</v>
      </c>
      <c r="B397" s="445" t="s">
        <v>167</v>
      </c>
      <c r="C397" s="442">
        <v>2209.65</v>
      </c>
      <c r="D397" s="443">
        <v>2218.5833333333335</v>
      </c>
      <c r="E397" s="443">
        <v>2187.166666666667</v>
      </c>
      <c r="F397" s="443">
        <v>2164.6833333333334</v>
      </c>
      <c r="G397" s="443">
        <v>2133.2666666666669</v>
      </c>
      <c r="H397" s="443">
        <v>2241.0666666666671</v>
      </c>
      <c r="I397" s="443">
        <v>2272.483333333334</v>
      </c>
      <c r="J397" s="443">
        <v>2294.9666666666672</v>
      </c>
      <c r="K397" s="442">
        <v>2250</v>
      </c>
      <c r="L397" s="442">
        <v>2196.1</v>
      </c>
      <c r="M397" s="442">
        <v>110.64116</v>
      </c>
    </row>
    <row r="398" spans="1:13">
      <c r="A398" s="245">
        <v>388</v>
      </c>
      <c r="B398" s="445" t="s">
        <v>814</v>
      </c>
      <c r="C398" s="442">
        <v>1051.3499999999999</v>
      </c>
      <c r="D398" s="443">
        <v>1053.45</v>
      </c>
      <c r="E398" s="443">
        <v>1044.9000000000001</v>
      </c>
      <c r="F398" s="443">
        <v>1038.45</v>
      </c>
      <c r="G398" s="443">
        <v>1029.9000000000001</v>
      </c>
      <c r="H398" s="443">
        <v>1059.9000000000001</v>
      </c>
      <c r="I398" s="443">
        <v>1068.4499999999998</v>
      </c>
      <c r="J398" s="443">
        <v>1074.9000000000001</v>
      </c>
      <c r="K398" s="442">
        <v>1062</v>
      </c>
      <c r="L398" s="442">
        <v>1047</v>
      </c>
      <c r="M398" s="442">
        <v>5.46706</v>
      </c>
    </row>
    <row r="399" spans="1:13">
      <c r="A399" s="245">
        <v>389</v>
      </c>
      <c r="B399" s="445" t="s">
        <v>274</v>
      </c>
      <c r="C399" s="442">
        <v>986.85</v>
      </c>
      <c r="D399" s="443">
        <v>986.4</v>
      </c>
      <c r="E399" s="443">
        <v>981.94999999999993</v>
      </c>
      <c r="F399" s="443">
        <v>977.05</v>
      </c>
      <c r="G399" s="443">
        <v>972.59999999999991</v>
      </c>
      <c r="H399" s="443">
        <v>991.3</v>
      </c>
      <c r="I399" s="443">
        <v>995.75</v>
      </c>
      <c r="J399" s="443">
        <v>1000.65</v>
      </c>
      <c r="K399" s="442">
        <v>990.85</v>
      </c>
      <c r="L399" s="442">
        <v>981.5</v>
      </c>
      <c r="M399" s="442">
        <v>17.247509999999998</v>
      </c>
    </row>
    <row r="400" spans="1:13">
      <c r="A400" s="245">
        <v>390</v>
      </c>
      <c r="B400" s="445" t="s">
        <v>476</v>
      </c>
      <c r="C400" s="442">
        <v>27.55</v>
      </c>
      <c r="D400" s="443">
        <v>27.666666666666668</v>
      </c>
      <c r="E400" s="443">
        <v>27.383333333333336</v>
      </c>
      <c r="F400" s="443">
        <v>27.216666666666669</v>
      </c>
      <c r="G400" s="443">
        <v>26.933333333333337</v>
      </c>
      <c r="H400" s="443">
        <v>27.833333333333336</v>
      </c>
      <c r="I400" s="443">
        <v>28.116666666666667</v>
      </c>
      <c r="J400" s="443">
        <v>28.283333333333335</v>
      </c>
      <c r="K400" s="442">
        <v>27.95</v>
      </c>
      <c r="L400" s="442">
        <v>27.5</v>
      </c>
      <c r="M400" s="442">
        <v>13.040150000000001</v>
      </c>
    </row>
    <row r="401" spans="1:13">
      <c r="A401" s="245">
        <v>391</v>
      </c>
      <c r="B401" s="445" t="s">
        <v>477</v>
      </c>
      <c r="C401" s="442">
        <v>2417.15</v>
      </c>
      <c r="D401" s="443">
        <v>2400.6833333333334</v>
      </c>
      <c r="E401" s="443">
        <v>2376.666666666667</v>
      </c>
      <c r="F401" s="443">
        <v>2336.1833333333334</v>
      </c>
      <c r="G401" s="443">
        <v>2312.166666666667</v>
      </c>
      <c r="H401" s="443">
        <v>2441.166666666667</v>
      </c>
      <c r="I401" s="443">
        <v>2465.1833333333334</v>
      </c>
      <c r="J401" s="443">
        <v>2505.666666666667</v>
      </c>
      <c r="K401" s="442">
        <v>2424.6999999999998</v>
      </c>
      <c r="L401" s="442">
        <v>2360.1999999999998</v>
      </c>
      <c r="M401" s="442">
        <v>0.28033000000000002</v>
      </c>
    </row>
    <row r="402" spans="1:13">
      <c r="A402" s="245">
        <v>392</v>
      </c>
      <c r="B402" s="445" t="s">
        <v>172</v>
      </c>
      <c r="C402" s="442">
        <v>6586.25</v>
      </c>
      <c r="D402" s="443">
        <v>6572.4000000000005</v>
      </c>
      <c r="E402" s="443">
        <v>6534.8500000000013</v>
      </c>
      <c r="F402" s="443">
        <v>6483.4500000000007</v>
      </c>
      <c r="G402" s="443">
        <v>6445.9000000000015</v>
      </c>
      <c r="H402" s="443">
        <v>6623.8000000000011</v>
      </c>
      <c r="I402" s="443">
        <v>6661.35</v>
      </c>
      <c r="J402" s="443">
        <v>6712.7500000000009</v>
      </c>
      <c r="K402" s="442">
        <v>6609.95</v>
      </c>
      <c r="L402" s="442">
        <v>6521</v>
      </c>
      <c r="M402" s="442">
        <v>0.90207999999999999</v>
      </c>
    </row>
    <row r="403" spans="1:13">
      <c r="A403" s="245">
        <v>393</v>
      </c>
      <c r="B403" s="445" t="s">
        <v>478</v>
      </c>
      <c r="C403" s="442">
        <v>7764.95</v>
      </c>
      <c r="D403" s="443">
        <v>7766.8166666666666</v>
      </c>
      <c r="E403" s="443">
        <v>7738.1333333333332</v>
      </c>
      <c r="F403" s="443">
        <v>7711.3166666666666</v>
      </c>
      <c r="G403" s="443">
        <v>7682.6333333333332</v>
      </c>
      <c r="H403" s="443">
        <v>7793.6333333333332</v>
      </c>
      <c r="I403" s="443">
        <v>7822.3166666666657</v>
      </c>
      <c r="J403" s="443">
        <v>7849.1333333333332</v>
      </c>
      <c r="K403" s="442">
        <v>7795.5</v>
      </c>
      <c r="L403" s="442">
        <v>7740</v>
      </c>
      <c r="M403" s="442">
        <v>7.0790000000000006E-2</v>
      </c>
    </row>
    <row r="404" spans="1:13">
      <c r="A404" s="245">
        <v>394</v>
      </c>
      <c r="B404" s="445" t="s">
        <v>479</v>
      </c>
      <c r="C404" s="442">
        <v>5215.1499999999996</v>
      </c>
      <c r="D404" s="443">
        <v>5216.7166666666662</v>
      </c>
      <c r="E404" s="443">
        <v>5183.4333333333325</v>
      </c>
      <c r="F404" s="443">
        <v>5151.7166666666662</v>
      </c>
      <c r="G404" s="443">
        <v>5118.4333333333325</v>
      </c>
      <c r="H404" s="443">
        <v>5248.4333333333325</v>
      </c>
      <c r="I404" s="443">
        <v>5281.7166666666672</v>
      </c>
      <c r="J404" s="443">
        <v>5313.4333333333325</v>
      </c>
      <c r="K404" s="442">
        <v>5250</v>
      </c>
      <c r="L404" s="442">
        <v>5185</v>
      </c>
      <c r="M404" s="442">
        <v>7.3810000000000001E-2</v>
      </c>
    </row>
    <row r="405" spans="1:13">
      <c r="A405" s="245">
        <v>395</v>
      </c>
      <c r="B405" s="445" t="s">
        <v>759</v>
      </c>
      <c r="C405" s="442">
        <v>123.2</v>
      </c>
      <c r="D405" s="443">
        <v>124.63333333333333</v>
      </c>
      <c r="E405" s="443">
        <v>121.21666666666664</v>
      </c>
      <c r="F405" s="443">
        <v>119.23333333333332</v>
      </c>
      <c r="G405" s="443">
        <v>115.81666666666663</v>
      </c>
      <c r="H405" s="443">
        <v>126.61666666666665</v>
      </c>
      <c r="I405" s="443">
        <v>130.03333333333333</v>
      </c>
      <c r="J405" s="443">
        <v>132.01666666666665</v>
      </c>
      <c r="K405" s="442">
        <v>128.05000000000001</v>
      </c>
      <c r="L405" s="442">
        <v>122.65</v>
      </c>
      <c r="M405" s="442">
        <v>4.8656199999999998</v>
      </c>
    </row>
    <row r="406" spans="1:13">
      <c r="A406" s="245">
        <v>396</v>
      </c>
      <c r="B406" s="445" t="s">
        <v>480</v>
      </c>
      <c r="C406" s="442">
        <v>443.2</v>
      </c>
      <c r="D406" s="443">
        <v>441.66666666666669</v>
      </c>
      <c r="E406" s="443">
        <v>438.33333333333337</v>
      </c>
      <c r="F406" s="443">
        <v>433.4666666666667</v>
      </c>
      <c r="G406" s="443">
        <v>430.13333333333338</v>
      </c>
      <c r="H406" s="443">
        <v>446.53333333333336</v>
      </c>
      <c r="I406" s="443">
        <v>449.86666666666673</v>
      </c>
      <c r="J406" s="443">
        <v>454.73333333333335</v>
      </c>
      <c r="K406" s="442">
        <v>445</v>
      </c>
      <c r="L406" s="442">
        <v>436.8</v>
      </c>
      <c r="M406" s="442">
        <v>1.60944</v>
      </c>
    </row>
    <row r="407" spans="1:13">
      <c r="A407" s="245">
        <v>397</v>
      </c>
      <c r="B407" s="445" t="s">
        <v>761</v>
      </c>
      <c r="C407" s="442">
        <v>263.89999999999998</v>
      </c>
      <c r="D407" s="443">
        <v>264.95</v>
      </c>
      <c r="E407" s="443">
        <v>260.89999999999998</v>
      </c>
      <c r="F407" s="443">
        <v>257.89999999999998</v>
      </c>
      <c r="G407" s="443">
        <v>253.84999999999997</v>
      </c>
      <c r="H407" s="443">
        <v>267.95</v>
      </c>
      <c r="I407" s="443">
        <v>272.00000000000006</v>
      </c>
      <c r="J407" s="443">
        <v>275</v>
      </c>
      <c r="K407" s="442">
        <v>269</v>
      </c>
      <c r="L407" s="442">
        <v>261.95</v>
      </c>
      <c r="M407" s="442">
        <v>4.6364099999999997</v>
      </c>
    </row>
    <row r="408" spans="1:13">
      <c r="A408" s="245">
        <v>398</v>
      </c>
      <c r="B408" s="445" t="s">
        <v>481</v>
      </c>
      <c r="C408" s="442">
        <v>2038.9</v>
      </c>
      <c r="D408" s="443">
        <v>2045.9166666666667</v>
      </c>
      <c r="E408" s="443">
        <v>2026.9833333333336</v>
      </c>
      <c r="F408" s="443">
        <v>2015.0666666666668</v>
      </c>
      <c r="G408" s="443">
        <v>1996.1333333333337</v>
      </c>
      <c r="H408" s="443">
        <v>2057.8333333333335</v>
      </c>
      <c r="I408" s="443">
        <v>2076.7666666666664</v>
      </c>
      <c r="J408" s="443">
        <v>2088.6833333333334</v>
      </c>
      <c r="K408" s="442">
        <v>2064.85</v>
      </c>
      <c r="L408" s="442">
        <v>2034</v>
      </c>
      <c r="M408" s="442">
        <v>0.23683000000000001</v>
      </c>
    </row>
    <row r="409" spans="1:13">
      <c r="A409" s="245">
        <v>399</v>
      </c>
      <c r="B409" s="445" t="s">
        <v>482</v>
      </c>
      <c r="C409" s="442">
        <v>550.79999999999995</v>
      </c>
      <c r="D409" s="443">
        <v>539.93333333333328</v>
      </c>
      <c r="E409" s="443">
        <v>522.86666666666656</v>
      </c>
      <c r="F409" s="443">
        <v>494.93333333333328</v>
      </c>
      <c r="G409" s="443">
        <v>477.86666666666656</v>
      </c>
      <c r="H409" s="443">
        <v>567.86666666666656</v>
      </c>
      <c r="I409" s="443">
        <v>584.93333333333339</v>
      </c>
      <c r="J409" s="443">
        <v>612.86666666666656</v>
      </c>
      <c r="K409" s="442">
        <v>557</v>
      </c>
      <c r="L409" s="442">
        <v>512</v>
      </c>
      <c r="M409" s="442">
        <v>43.052439999999997</v>
      </c>
    </row>
    <row r="410" spans="1:13">
      <c r="A410" s="245">
        <v>400</v>
      </c>
      <c r="B410" s="445" t="s">
        <v>760</v>
      </c>
      <c r="C410" s="442">
        <v>115.65</v>
      </c>
      <c r="D410" s="443">
        <v>116.35000000000001</v>
      </c>
      <c r="E410" s="443">
        <v>113.85000000000002</v>
      </c>
      <c r="F410" s="443">
        <v>112.05000000000001</v>
      </c>
      <c r="G410" s="443">
        <v>109.55000000000003</v>
      </c>
      <c r="H410" s="443">
        <v>118.15000000000002</v>
      </c>
      <c r="I410" s="443">
        <v>120.64999999999999</v>
      </c>
      <c r="J410" s="443">
        <v>122.45000000000002</v>
      </c>
      <c r="K410" s="442">
        <v>118.85</v>
      </c>
      <c r="L410" s="442">
        <v>114.55</v>
      </c>
      <c r="M410" s="442">
        <v>66.860029999999995</v>
      </c>
    </row>
    <row r="411" spans="1:13">
      <c r="A411" s="245">
        <v>401</v>
      </c>
      <c r="B411" s="445" t="s">
        <v>483</v>
      </c>
      <c r="C411" s="442">
        <v>239.2</v>
      </c>
      <c r="D411" s="443">
        <v>236.36666666666667</v>
      </c>
      <c r="E411" s="443">
        <v>229.23333333333335</v>
      </c>
      <c r="F411" s="443">
        <v>219.26666666666668</v>
      </c>
      <c r="G411" s="443">
        <v>212.13333333333335</v>
      </c>
      <c r="H411" s="443">
        <v>246.33333333333334</v>
      </c>
      <c r="I411" s="443">
        <v>253.46666666666667</v>
      </c>
      <c r="J411" s="443">
        <v>263.43333333333334</v>
      </c>
      <c r="K411" s="442">
        <v>243.5</v>
      </c>
      <c r="L411" s="442">
        <v>226.4</v>
      </c>
      <c r="M411" s="442">
        <v>8.9986700000000006</v>
      </c>
    </row>
    <row r="412" spans="1:13">
      <c r="A412" s="245">
        <v>402</v>
      </c>
      <c r="B412" s="445" t="s">
        <v>170</v>
      </c>
      <c r="C412" s="442">
        <v>28348.15</v>
      </c>
      <c r="D412" s="443">
        <v>28226.816666666666</v>
      </c>
      <c r="E412" s="443">
        <v>28053.633333333331</v>
      </c>
      <c r="F412" s="443">
        <v>27759.116666666665</v>
      </c>
      <c r="G412" s="443">
        <v>27585.933333333331</v>
      </c>
      <c r="H412" s="443">
        <v>28521.333333333332</v>
      </c>
      <c r="I412" s="443">
        <v>28694.516666666666</v>
      </c>
      <c r="J412" s="443">
        <v>28989.033333333333</v>
      </c>
      <c r="K412" s="442">
        <v>28400</v>
      </c>
      <c r="L412" s="442">
        <v>27932.3</v>
      </c>
      <c r="M412" s="442">
        <v>0.46983999999999998</v>
      </c>
    </row>
    <row r="413" spans="1:13">
      <c r="A413" s="245">
        <v>403</v>
      </c>
      <c r="B413" s="445" t="s">
        <v>484</v>
      </c>
      <c r="C413" s="442">
        <v>1665.75</v>
      </c>
      <c r="D413" s="443">
        <v>1672.95</v>
      </c>
      <c r="E413" s="443">
        <v>1648.8000000000002</v>
      </c>
      <c r="F413" s="443">
        <v>1631.8500000000001</v>
      </c>
      <c r="G413" s="443">
        <v>1607.7000000000003</v>
      </c>
      <c r="H413" s="443">
        <v>1689.9</v>
      </c>
      <c r="I413" s="443">
        <v>1714.0500000000002</v>
      </c>
      <c r="J413" s="443">
        <v>1731</v>
      </c>
      <c r="K413" s="442">
        <v>1697.1</v>
      </c>
      <c r="L413" s="442">
        <v>1656</v>
      </c>
      <c r="M413" s="442">
        <v>0.48187999999999998</v>
      </c>
    </row>
    <row r="414" spans="1:13">
      <c r="A414" s="245">
        <v>404</v>
      </c>
      <c r="B414" s="445" t="s">
        <v>173</v>
      </c>
      <c r="C414" s="442">
        <v>1417.7</v>
      </c>
      <c r="D414" s="443">
        <v>1424.5666666666666</v>
      </c>
      <c r="E414" s="443">
        <v>1403.1333333333332</v>
      </c>
      <c r="F414" s="443">
        <v>1388.5666666666666</v>
      </c>
      <c r="G414" s="443">
        <v>1367.1333333333332</v>
      </c>
      <c r="H414" s="443">
        <v>1439.1333333333332</v>
      </c>
      <c r="I414" s="443">
        <v>1460.5666666666666</v>
      </c>
      <c r="J414" s="443">
        <v>1475.1333333333332</v>
      </c>
      <c r="K414" s="442">
        <v>1446</v>
      </c>
      <c r="L414" s="442">
        <v>1410</v>
      </c>
      <c r="M414" s="442">
        <v>10.43999</v>
      </c>
    </row>
    <row r="415" spans="1:13">
      <c r="A415" s="245">
        <v>405</v>
      </c>
      <c r="B415" s="445" t="s">
        <v>171</v>
      </c>
      <c r="C415" s="442">
        <v>2140.6999999999998</v>
      </c>
      <c r="D415" s="443">
        <v>2127.8666666666668</v>
      </c>
      <c r="E415" s="443">
        <v>2098.9333333333334</v>
      </c>
      <c r="F415" s="443">
        <v>2057.1666666666665</v>
      </c>
      <c r="G415" s="443">
        <v>2028.2333333333331</v>
      </c>
      <c r="H415" s="443">
        <v>2169.6333333333337</v>
      </c>
      <c r="I415" s="443">
        <v>2198.5666666666671</v>
      </c>
      <c r="J415" s="443">
        <v>2240.3333333333339</v>
      </c>
      <c r="K415" s="442">
        <v>2156.8000000000002</v>
      </c>
      <c r="L415" s="442">
        <v>2086.1</v>
      </c>
      <c r="M415" s="442">
        <v>10.03552</v>
      </c>
    </row>
    <row r="416" spans="1:13">
      <c r="A416" s="245">
        <v>406</v>
      </c>
      <c r="B416" s="445" t="s">
        <v>485</v>
      </c>
      <c r="C416" s="442">
        <v>513.6</v>
      </c>
      <c r="D416" s="443">
        <v>517.28333333333342</v>
      </c>
      <c r="E416" s="443">
        <v>497.36666666666679</v>
      </c>
      <c r="F416" s="443">
        <v>481.13333333333338</v>
      </c>
      <c r="G416" s="443">
        <v>461.21666666666675</v>
      </c>
      <c r="H416" s="443">
        <v>533.51666666666688</v>
      </c>
      <c r="I416" s="443">
        <v>553.43333333333362</v>
      </c>
      <c r="J416" s="443">
        <v>569.66666666666686</v>
      </c>
      <c r="K416" s="442">
        <v>537.20000000000005</v>
      </c>
      <c r="L416" s="442">
        <v>501.05</v>
      </c>
      <c r="M416" s="442">
        <v>11.914440000000001</v>
      </c>
    </row>
    <row r="417" spans="1:13">
      <c r="A417" s="245">
        <v>407</v>
      </c>
      <c r="B417" s="445" t="s">
        <v>486</v>
      </c>
      <c r="C417" s="442">
        <v>1578.2</v>
      </c>
      <c r="D417" s="443">
        <v>1591.0833333333333</v>
      </c>
      <c r="E417" s="443">
        <v>1542.1666666666665</v>
      </c>
      <c r="F417" s="443">
        <v>1506.1333333333332</v>
      </c>
      <c r="G417" s="443">
        <v>1457.2166666666665</v>
      </c>
      <c r="H417" s="443">
        <v>1627.1166666666666</v>
      </c>
      <c r="I417" s="443">
        <v>1676.0333333333331</v>
      </c>
      <c r="J417" s="443">
        <v>1712.0666666666666</v>
      </c>
      <c r="K417" s="442">
        <v>1640</v>
      </c>
      <c r="L417" s="442">
        <v>1555.05</v>
      </c>
      <c r="M417" s="442">
        <v>1.5860300000000001</v>
      </c>
    </row>
    <row r="418" spans="1:13">
      <c r="A418" s="245">
        <v>408</v>
      </c>
      <c r="B418" s="445" t="s">
        <v>762</v>
      </c>
      <c r="C418" s="442">
        <v>1746.6</v>
      </c>
      <c r="D418" s="443">
        <v>1755.8166666666666</v>
      </c>
      <c r="E418" s="443">
        <v>1731.7833333333333</v>
      </c>
      <c r="F418" s="443">
        <v>1716.9666666666667</v>
      </c>
      <c r="G418" s="443">
        <v>1692.9333333333334</v>
      </c>
      <c r="H418" s="443">
        <v>1770.6333333333332</v>
      </c>
      <c r="I418" s="443">
        <v>1794.6666666666665</v>
      </c>
      <c r="J418" s="443">
        <v>1809.4833333333331</v>
      </c>
      <c r="K418" s="442">
        <v>1779.85</v>
      </c>
      <c r="L418" s="442">
        <v>1741</v>
      </c>
      <c r="M418" s="442">
        <v>0.5494</v>
      </c>
    </row>
    <row r="419" spans="1:13">
      <c r="A419" s="245">
        <v>409</v>
      </c>
      <c r="B419" s="445" t="s">
        <v>487</v>
      </c>
      <c r="C419" s="442">
        <v>681.25</v>
      </c>
      <c r="D419" s="443">
        <v>680.31666666666661</v>
      </c>
      <c r="E419" s="443">
        <v>671.83333333333326</v>
      </c>
      <c r="F419" s="443">
        <v>662.41666666666663</v>
      </c>
      <c r="G419" s="443">
        <v>653.93333333333328</v>
      </c>
      <c r="H419" s="443">
        <v>689.73333333333323</v>
      </c>
      <c r="I419" s="443">
        <v>698.21666666666658</v>
      </c>
      <c r="J419" s="443">
        <v>707.63333333333321</v>
      </c>
      <c r="K419" s="442">
        <v>688.8</v>
      </c>
      <c r="L419" s="442">
        <v>670.9</v>
      </c>
      <c r="M419" s="442">
        <v>1.12663</v>
      </c>
    </row>
    <row r="420" spans="1:13">
      <c r="A420" s="245">
        <v>410</v>
      </c>
      <c r="B420" s="445" t="s">
        <v>488</v>
      </c>
      <c r="C420" s="442">
        <v>10.3</v>
      </c>
      <c r="D420" s="443">
        <v>10.333333333333334</v>
      </c>
      <c r="E420" s="443">
        <v>10.216666666666669</v>
      </c>
      <c r="F420" s="443">
        <v>10.133333333333335</v>
      </c>
      <c r="G420" s="443">
        <v>10.016666666666669</v>
      </c>
      <c r="H420" s="443">
        <v>10.416666666666668</v>
      </c>
      <c r="I420" s="443">
        <v>10.533333333333331</v>
      </c>
      <c r="J420" s="443">
        <v>10.616666666666667</v>
      </c>
      <c r="K420" s="442">
        <v>10.45</v>
      </c>
      <c r="L420" s="442">
        <v>10.25</v>
      </c>
      <c r="M420" s="442">
        <v>116.98268</v>
      </c>
    </row>
    <row r="421" spans="1:13">
      <c r="A421" s="245">
        <v>411</v>
      </c>
      <c r="B421" s="445" t="s">
        <v>763</v>
      </c>
      <c r="C421" s="442">
        <v>77.900000000000006</v>
      </c>
      <c r="D421" s="443">
        <v>77.600000000000009</v>
      </c>
      <c r="E421" s="443">
        <v>76.600000000000023</v>
      </c>
      <c r="F421" s="443">
        <v>75.300000000000011</v>
      </c>
      <c r="G421" s="443">
        <v>74.300000000000026</v>
      </c>
      <c r="H421" s="443">
        <v>78.90000000000002</v>
      </c>
      <c r="I421" s="443">
        <v>79.899999999999991</v>
      </c>
      <c r="J421" s="443">
        <v>81.200000000000017</v>
      </c>
      <c r="K421" s="442">
        <v>78.599999999999994</v>
      </c>
      <c r="L421" s="442">
        <v>76.3</v>
      </c>
      <c r="M421" s="442">
        <v>44.639330000000001</v>
      </c>
    </row>
    <row r="422" spans="1:13">
      <c r="A422" s="245">
        <v>412</v>
      </c>
      <c r="B422" s="445" t="s">
        <v>489</v>
      </c>
      <c r="C422" s="442">
        <v>109.4</v>
      </c>
      <c r="D422" s="443">
        <v>109.75</v>
      </c>
      <c r="E422" s="443">
        <v>108.8</v>
      </c>
      <c r="F422" s="443">
        <v>108.2</v>
      </c>
      <c r="G422" s="443">
        <v>107.25</v>
      </c>
      <c r="H422" s="443">
        <v>110.35</v>
      </c>
      <c r="I422" s="443">
        <v>111.29999999999998</v>
      </c>
      <c r="J422" s="443">
        <v>111.89999999999999</v>
      </c>
      <c r="K422" s="442">
        <v>110.7</v>
      </c>
      <c r="L422" s="442">
        <v>109.15</v>
      </c>
      <c r="M422" s="442">
        <v>2.16906</v>
      </c>
    </row>
    <row r="423" spans="1:13">
      <c r="A423" s="245">
        <v>413</v>
      </c>
      <c r="B423" s="445" t="s">
        <v>169</v>
      </c>
      <c r="C423" s="442">
        <v>439.65</v>
      </c>
      <c r="D423" s="443">
        <v>438.36666666666662</v>
      </c>
      <c r="E423" s="443">
        <v>434.78333333333325</v>
      </c>
      <c r="F423" s="443">
        <v>429.91666666666663</v>
      </c>
      <c r="G423" s="443">
        <v>426.33333333333326</v>
      </c>
      <c r="H423" s="443">
        <v>443.23333333333323</v>
      </c>
      <c r="I423" s="443">
        <v>446.81666666666661</v>
      </c>
      <c r="J423" s="443">
        <v>451.68333333333322</v>
      </c>
      <c r="K423" s="442">
        <v>441.95</v>
      </c>
      <c r="L423" s="442">
        <v>433.5</v>
      </c>
      <c r="M423" s="442">
        <v>389.09199000000001</v>
      </c>
    </row>
    <row r="424" spans="1:13">
      <c r="A424" s="245">
        <v>414</v>
      </c>
      <c r="B424" s="445" t="s">
        <v>168</v>
      </c>
      <c r="C424" s="442">
        <v>122.35</v>
      </c>
      <c r="D424" s="443">
        <v>123.01666666666667</v>
      </c>
      <c r="E424" s="443">
        <v>121.38333333333333</v>
      </c>
      <c r="F424" s="443">
        <v>120.41666666666666</v>
      </c>
      <c r="G424" s="443">
        <v>118.78333333333332</v>
      </c>
      <c r="H424" s="443">
        <v>123.98333333333333</v>
      </c>
      <c r="I424" s="443">
        <v>125.61666666666669</v>
      </c>
      <c r="J424" s="443">
        <v>126.58333333333334</v>
      </c>
      <c r="K424" s="442">
        <v>124.65</v>
      </c>
      <c r="L424" s="442">
        <v>122.05</v>
      </c>
      <c r="M424" s="442">
        <v>354.99419</v>
      </c>
    </row>
    <row r="425" spans="1:13">
      <c r="A425" s="245">
        <v>415</v>
      </c>
      <c r="B425" s="445" t="s">
        <v>766</v>
      </c>
      <c r="C425" s="442">
        <v>240.4</v>
      </c>
      <c r="D425" s="443">
        <v>239.73333333333335</v>
      </c>
      <c r="E425" s="443">
        <v>235.66666666666669</v>
      </c>
      <c r="F425" s="443">
        <v>230.93333333333334</v>
      </c>
      <c r="G425" s="443">
        <v>226.86666666666667</v>
      </c>
      <c r="H425" s="443">
        <v>244.4666666666667</v>
      </c>
      <c r="I425" s="443">
        <v>248.53333333333336</v>
      </c>
      <c r="J425" s="443">
        <v>253.26666666666671</v>
      </c>
      <c r="K425" s="442">
        <v>243.8</v>
      </c>
      <c r="L425" s="442">
        <v>235</v>
      </c>
      <c r="M425" s="442">
        <v>17.863289999999999</v>
      </c>
    </row>
    <row r="426" spans="1:13">
      <c r="A426" s="245">
        <v>416</v>
      </c>
      <c r="B426" s="445" t="s">
        <v>833</v>
      </c>
      <c r="C426" s="442">
        <v>254.5</v>
      </c>
      <c r="D426" s="443">
        <v>254.46666666666667</v>
      </c>
      <c r="E426" s="443">
        <v>250.68333333333334</v>
      </c>
      <c r="F426" s="443">
        <v>246.86666666666667</v>
      </c>
      <c r="G426" s="443">
        <v>243.08333333333334</v>
      </c>
      <c r="H426" s="443">
        <v>258.2833333333333</v>
      </c>
      <c r="I426" s="443">
        <v>262.06666666666672</v>
      </c>
      <c r="J426" s="443">
        <v>265.88333333333333</v>
      </c>
      <c r="K426" s="442">
        <v>258.25</v>
      </c>
      <c r="L426" s="442">
        <v>250.65</v>
      </c>
      <c r="M426" s="442">
        <v>4.3907999999999996</v>
      </c>
    </row>
    <row r="427" spans="1:13">
      <c r="A427" s="245">
        <v>417</v>
      </c>
      <c r="B427" s="445" t="s">
        <v>174</v>
      </c>
      <c r="C427" s="442">
        <v>783.45</v>
      </c>
      <c r="D427" s="443">
        <v>782.80000000000007</v>
      </c>
      <c r="E427" s="443">
        <v>761.60000000000014</v>
      </c>
      <c r="F427" s="443">
        <v>739.75000000000011</v>
      </c>
      <c r="G427" s="443">
        <v>718.55000000000018</v>
      </c>
      <c r="H427" s="443">
        <v>804.65000000000009</v>
      </c>
      <c r="I427" s="443">
        <v>825.85000000000014</v>
      </c>
      <c r="J427" s="443">
        <v>847.7</v>
      </c>
      <c r="K427" s="442">
        <v>804</v>
      </c>
      <c r="L427" s="442">
        <v>760.95</v>
      </c>
      <c r="M427" s="442">
        <v>14.99255</v>
      </c>
    </row>
    <row r="428" spans="1:13">
      <c r="A428" s="245">
        <v>418</v>
      </c>
      <c r="B428" s="445" t="s">
        <v>490</v>
      </c>
      <c r="C428" s="442">
        <v>689.15</v>
      </c>
      <c r="D428" s="443">
        <v>686.31666666666661</v>
      </c>
      <c r="E428" s="443">
        <v>670.63333333333321</v>
      </c>
      <c r="F428" s="443">
        <v>652.11666666666656</v>
      </c>
      <c r="G428" s="443">
        <v>636.43333333333317</v>
      </c>
      <c r="H428" s="443">
        <v>704.83333333333326</v>
      </c>
      <c r="I428" s="443">
        <v>720.51666666666665</v>
      </c>
      <c r="J428" s="443">
        <v>739.0333333333333</v>
      </c>
      <c r="K428" s="442">
        <v>702</v>
      </c>
      <c r="L428" s="442">
        <v>667.8</v>
      </c>
      <c r="M428" s="442">
        <v>9.6591500000000003</v>
      </c>
    </row>
    <row r="429" spans="1:13">
      <c r="A429" s="245">
        <v>419</v>
      </c>
      <c r="B429" s="445" t="s">
        <v>793</v>
      </c>
      <c r="C429" s="442">
        <v>365.2</v>
      </c>
      <c r="D429" s="443">
        <v>366.43333333333339</v>
      </c>
      <c r="E429" s="443">
        <v>358.86666666666679</v>
      </c>
      <c r="F429" s="443">
        <v>352.53333333333342</v>
      </c>
      <c r="G429" s="443">
        <v>344.96666666666681</v>
      </c>
      <c r="H429" s="443">
        <v>372.76666666666677</v>
      </c>
      <c r="I429" s="443">
        <v>380.33333333333337</v>
      </c>
      <c r="J429" s="443">
        <v>386.66666666666674</v>
      </c>
      <c r="K429" s="442">
        <v>374</v>
      </c>
      <c r="L429" s="442">
        <v>360.1</v>
      </c>
      <c r="M429" s="442">
        <v>22.837499999999999</v>
      </c>
    </row>
    <row r="430" spans="1:13">
      <c r="A430" s="245">
        <v>420</v>
      </c>
      <c r="B430" s="445" t="s">
        <v>491</v>
      </c>
      <c r="C430" s="442">
        <v>227.05</v>
      </c>
      <c r="D430" s="443">
        <v>228.01666666666665</v>
      </c>
      <c r="E430" s="443">
        <v>224.33333333333331</v>
      </c>
      <c r="F430" s="443">
        <v>221.61666666666667</v>
      </c>
      <c r="G430" s="443">
        <v>217.93333333333334</v>
      </c>
      <c r="H430" s="443">
        <v>230.73333333333329</v>
      </c>
      <c r="I430" s="443">
        <v>234.41666666666663</v>
      </c>
      <c r="J430" s="443">
        <v>237.13333333333327</v>
      </c>
      <c r="K430" s="442">
        <v>231.7</v>
      </c>
      <c r="L430" s="442">
        <v>225.3</v>
      </c>
      <c r="M430" s="442">
        <v>9.3429300000000008</v>
      </c>
    </row>
    <row r="431" spans="1:13">
      <c r="A431" s="245">
        <v>421</v>
      </c>
      <c r="B431" s="445" t="s">
        <v>175</v>
      </c>
      <c r="C431" s="442">
        <v>675.5</v>
      </c>
      <c r="D431" s="443">
        <v>676.61666666666667</v>
      </c>
      <c r="E431" s="443">
        <v>672.38333333333333</v>
      </c>
      <c r="F431" s="443">
        <v>669.26666666666665</v>
      </c>
      <c r="G431" s="443">
        <v>665.0333333333333</v>
      </c>
      <c r="H431" s="443">
        <v>679.73333333333335</v>
      </c>
      <c r="I431" s="443">
        <v>683.9666666666667</v>
      </c>
      <c r="J431" s="443">
        <v>687.08333333333337</v>
      </c>
      <c r="K431" s="442">
        <v>680.85</v>
      </c>
      <c r="L431" s="442">
        <v>673.5</v>
      </c>
      <c r="M431" s="442">
        <v>36.045740000000002</v>
      </c>
    </row>
    <row r="432" spans="1:13">
      <c r="A432" s="245">
        <v>422</v>
      </c>
      <c r="B432" s="445" t="s">
        <v>176</v>
      </c>
      <c r="C432" s="442">
        <v>526</v>
      </c>
      <c r="D432" s="443">
        <v>529.66666666666663</v>
      </c>
      <c r="E432" s="443">
        <v>520.83333333333326</v>
      </c>
      <c r="F432" s="443">
        <v>515.66666666666663</v>
      </c>
      <c r="G432" s="443">
        <v>506.83333333333326</v>
      </c>
      <c r="H432" s="443">
        <v>534.83333333333326</v>
      </c>
      <c r="I432" s="443">
        <v>543.66666666666652</v>
      </c>
      <c r="J432" s="443">
        <v>548.83333333333326</v>
      </c>
      <c r="K432" s="442">
        <v>538.5</v>
      </c>
      <c r="L432" s="442">
        <v>524.5</v>
      </c>
      <c r="M432" s="442">
        <v>22.141200000000001</v>
      </c>
    </row>
    <row r="433" spans="1:13">
      <c r="A433" s="245">
        <v>423</v>
      </c>
      <c r="B433" s="445" t="s">
        <v>492</v>
      </c>
      <c r="C433" s="442">
        <v>2527.9499999999998</v>
      </c>
      <c r="D433" s="443">
        <v>2520.85</v>
      </c>
      <c r="E433" s="443">
        <v>2492.8999999999996</v>
      </c>
      <c r="F433" s="443">
        <v>2457.85</v>
      </c>
      <c r="G433" s="443">
        <v>2429.8999999999996</v>
      </c>
      <c r="H433" s="443">
        <v>2555.8999999999996</v>
      </c>
      <c r="I433" s="443">
        <v>2583.8499999999995</v>
      </c>
      <c r="J433" s="443">
        <v>2618.8999999999996</v>
      </c>
      <c r="K433" s="442">
        <v>2548.8000000000002</v>
      </c>
      <c r="L433" s="442">
        <v>2485.8000000000002</v>
      </c>
      <c r="M433" s="442">
        <v>0.47616000000000003</v>
      </c>
    </row>
    <row r="434" spans="1:13">
      <c r="A434" s="245">
        <v>424</v>
      </c>
      <c r="B434" s="445" t="s">
        <v>493</v>
      </c>
      <c r="C434" s="442">
        <v>787.75</v>
      </c>
      <c r="D434" s="443">
        <v>786.58333333333337</v>
      </c>
      <c r="E434" s="443">
        <v>781.16666666666674</v>
      </c>
      <c r="F434" s="443">
        <v>774.58333333333337</v>
      </c>
      <c r="G434" s="443">
        <v>769.16666666666674</v>
      </c>
      <c r="H434" s="443">
        <v>793.16666666666674</v>
      </c>
      <c r="I434" s="443">
        <v>798.58333333333348</v>
      </c>
      <c r="J434" s="443">
        <v>805.16666666666674</v>
      </c>
      <c r="K434" s="442">
        <v>792</v>
      </c>
      <c r="L434" s="442">
        <v>780</v>
      </c>
      <c r="M434" s="442">
        <v>0.51317999999999997</v>
      </c>
    </row>
    <row r="435" spans="1:13">
      <c r="A435" s="245">
        <v>425</v>
      </c>
      <c r="B435" s="445" t="s">
        <v>494</v>
      </c>
      <c r="C435" s="442">
        <v>300.35000000000002</v>
      </c>
      <c r="D435" s="443">
        <v>298.7</v>
      </c>
      <c r="E435" s="443">
        <v>289.89999999999998</v>
      </c>
      <c r="F435" s="443">
        <v>279.45</v>
      </c>
      <c r="G435" s="443">
        <v>270.64999999999998</v>
      </c>
      <c r="H435" s="443">
        <v>309.14999999999998</v>
      </c>
      <c r="I435" s="443">
        <v>317.95000000000005</v>
      </c>
      <c r="J435" s="443">
        <v>328.4</v>
      </c>
      <c r="K435" s="442">
        <v>307.5</v>
      </c>
      <c r="L435" s="442">
        <v>288.25</v>
      </c>
      <c r="M435" s="442">
        <v>19.277709999999999</v>
      </c>
    </row>
    <row r="436" spans="1:13">
      <c r="A436" s="245">
        <v>426</v>
      </c>
      <c r="B436" s="445" t="s">
        <v>495</v>
      </c>
      <c r="C436" s="442">
        <v>282.85000000000002</v>
      </c>
      <c r="D436" s="443">
        <v>280.76666666666671</v>
      </c>
      <c r="E436" s="443">
        <v>277.43333333333339</v>
      </c>
      <c r="F436" s="443">
        <v>272.01666666666671</v>
      </c>
      <c r="G436" s="443">
        <v>268.68333333333339</v>
      </c>
      <c r="H436" s="443">
        <v>286.18333333333339</v>
      </c>
      <c r="I436" s="443">
        <v>289.51666666666677</v>
      </c>
      <c r="J436" s="443">
        <v>294.93333333333339</v>
      </c>
      <c r="K436" s="442">
        <v>284.10000000000002</v>
      </c>
      <c r="L436" s="442">
        <v>275.35000000000002</v>
      </c>
      <c r="M436" s="442">
        <v>3.3068300000000002</v>
      </c>
    </row>
    <row r="437" spans="1:13">
      <c r="A437" s="245">
        <v>427</v>
      </c>
      <c r="B437" s="445" t="s">
        <v>496</v>
      </c>
      <c r="C437" s="442">
        <v>2267.65</v>
      </c>
      <c r="D437" s="443">
        <v>2276.6166666666668</v>
      </c>
      <c r="E437" s="443">
        <v>2239.9333333333334</v>
      </c>
      <c r="F437" s="443">
        <v>2212.2166666666667</v>
      </c>
      <c r="G437" s="443">
        <v>2175.5333333333333</v>
      </c>
      <c r="H437" s="443">
        <v>2304.3333333333335</v>
      </c>
      <c r="I437" s="443">
        <v>2341.0166666666669</v>
      </c>
      <c r="J437" s="443">
        <v>2368.7333333333336</v>
      </c>
      <c r="K437" s="442">
        <v>2313.3000000000002</v>
      </c>
      <c r="L437" s="442">
        <v>2248.9</v>
      </c>
      <c r="M437" s="442">
        <v>1.1960299999999999</v>
      </c>
    </row>
    <row r="438" spans="1:13">
      <c r="A438" s="245">
        <v>428</v>
      </c>
      <c r="B438" s="445" t="s">
        <v>764</v>
      </c>
      <c r="C438" s="442">
        <v>781.3</v>
      </c>
      <c r="D438" s="443">
        <v>777.83333333333337</v>
      </c>
      <c r="E438" s="443">
        <v>770.66666666666674</v>
      </c>
      <c r="F438" s="443">
        <v>760.03333333333342</v>
      </c>
      <c r="G438" s="443">
        <v>752.86666666666679</v>
      </c>
      <c r="H438" s="443">
        <v>788.4666666666667</v>
      </c>
      <c r="I438" s="443">
        <v>795.63333333333344</v>
      </c>
      <c r="J438" s="443">
        <v>806.26666666666665</v>
      </c>
      <c r="K438" s="442">
        <v>785</v>
      </c>
      <c r="L438" s="442">
        <v>767.2</v>
      </c>
      <c r="M438" s="442">
        <v>1.2656000000000001</v>
      </c>
    </row>
    <row r="439" spans="1:13">
      <c r="A439" s="245">
        <v>429</v>
      </c>
      <c r="B439" s="445" t="s">
        <v>813</v>
      </c>
      <c r="C439" s="442">
        <v>519.45000000000005</v>
      </c>
      <c r="D439" s="443">
        <v>520.18333333333328</v>
      </c>
      <c r="E439" s="443">
        <v>515.46666666666658</v>
      </c>
      <c r="F439" s="443">
        <v>511.48333333333335</v>
      </c>
      <c r="G439" s="443">
        <v>506.76666666666665</v>
      </c>
      <c r="H439" s="443">
        <v>524.16666666666652</v>
      </c>
      <c r="I439" s="443">
        <v>528.88333333333321</v>
      </c>
      <c r="J439" s="443">
        <v>532.86666666666645</v>
      </c>
      <c r="K439" s="442">
        <v>524.9</v>
      </c>
      <c r="L439" s="442">
        <v>516.20000000000005</v>
      </c>
      <c r="M439" s="442">
        <v>1.6097600000000001</v>
      </c>
    </row>
    <row r="440" spans="1:13">
      <c r="A440" s="245">
        <v>430</v>
      </c>
      <c r="B440" s="445" t="s">
        <v>497</v>
      </c>
      <c r="C440" s="442">
        <v>7.05</v>
      </c>
      <c r="D440" s="443">
        <v>6.8500000000000005</v>
      </c>
      <c r="E440" s="443">
        <v>6.6500000000000012</v>
      </c>
      <c r="F440" s="443">
        <v>6.2500000000000009</v>
      </c>
      <c r="G440" s="443">
        <v>6.0500000000000016</v>
      </c>
      <c r="H440" s="443">
        <v>7.2500000000000009</v>
      </c>
      <c r="I440" s="443">
        <v>7.45</v>
      </c>
      <c r="J440" s="443">
        <v>7.8500000000000005</v>
      </c>
      <c r="K440" s="442">
        <v>7.05</v>
      </c>
      <c r="L440" s="442">
        <v>6.45</v>
      </c>
      <c r="M440" s="442">
        <v>1859.27034</v>
      </c>
    </row>
    <row r="441" spans="1:13">
      <c r="A441" s="245">
        <v>431</v>
      </c>
      <c r="B441" s="445" t="s">
        <v>498</v>
      </c>
      <c r="C441" s="442">
        <v>136.35</v>
      </c>
      <c r="D441" s="443">
        <v>135.98333333333335</v>
      </c>
      <c r="E441" s="443">
        <v>134.9666666666667</v>
      </c>
      <c r="F441" s="443">
        <v>133.58333333333334</v>
      </c>
      <c r="G441" s="443">
        <v>132.56666666666669</v>
      </c>
      <c r="H441" s="443">
        <v>137.3666666666667</v>
      </c>
      <c r="I441" s="443">
        <v>138.38333333333335</v>
      </c>
      <c r="J441" s="443">
        <v>139.76666666666671</v>
      </c>
      <c r="K441" s="442">
        <v>137</v>
      </c>
      <c r="L441" s="442">
        <v>134.6</v>
      </c>
      <c r="M441" s="442">
        <v>1.72468</v>
      </c>
    </row>
    <row r="442" spans="1:13">
      <c r="A442" s="245">
        <v>432</v>
      </c>
      <c r="B442" s="445" t="s">
        <v>765</v>
      </c>
      <c r="C442" s="442">
        <v>1538.25</v>
      </c>
      <c r="D442" s="443">
        <v>1541.55</v>
      </c>
      <c r="E442" s="443">
        <v>1523.1</v>
      </c>
      <c r="F442" s="443">
        <v>1507.95</v>
      </c>
      <c r="G442" s="443">
        <v>1489.5</v>
      </c>
      <c r="H442" s="443">
        <v>1556.6999999999998</v>
      </c>
      <c r="I442" s="443">
        <v>1575.15</v>
      </c>
      <c r="J442" s="443">
        <v>1590.2999999999997</v>
      </c>
      <c r="K442" s="442">
        <v>1560</v>
      </c>
      <c r="L442" s="442">
        <v>1526.4</v>
      </c>
      <c r="M442" s="442">
        <v>0.19738</v>
      </c>
    </row>
    <row r="443" spans="1:13">
      <c r="A443" s="245">
        <v>433</v>
      </c>
      <c r="B443" s="445" t="s">
        <v>499</v>
      </c>
      <c r="C443" s="442">
        <v>1073.45</v>
      </c>
      <c r="D443" s="443">
        <v>1074.5</v>
      </c>
      <c r="E443" s="443">
        <v>1069</v>
      </c>
      <c r="F443" s="443">
        <v>1064.55</v>
      </c>
      <c r="G443" s="443">
        <v>1059.05</v>
      </c>
      <c r="H443" s="443">
        <v>1078.95</v>
      </c>
      <c r="I443" s="443">
        <v>1084.45</v>
      </c>
      <c r="J443" s="443">
        <v>1088.9000000000001</v>
      </c>
      <c r="K443" s="442">
        <v>1080</v>
      </c>
      <c r="L443" s="442">
        <v>1070.05</v>
      </c>
      <c r="M443" s="442">
        <v>0.89388000000000001</v>
      </c>
    </row>
    <row r="444" spans="1:13">
      <c r="A444" s="245">
        <v>434</v>
      </c>
      <c r="B444" s="445" t="s">
        <v>275</v>
      </c>
      <c r="C444" s="442">
        <v>589.25</v>
      </c>
      <c r="D444" s="443">
        <v>590.54999999999995</v>
      </c>
      <c r="E444" s="443">
        <v>584.74999999999989</v>
      </c>
      <c r="F444" s="443">
        <v>580.24999999999989</v>
      </c>
      <c r="G444" s="443">
        <v>574.44999999999982</v>
      </c>
      <c r="H444" s="443">
        <v>595.04999999999995</v>
      </c>
      <c r="I444" s="443">
        <v>600.85000000000014</v>
      </c>
      <c r="J444" s="443">
        <v>605.35</v>
      </c>
      <c r="K444" s="442">
        <v>596.35</v>
      </c>
      <c r="L444" s="442">
        <v>586.04999999999995</v>
      </c>
      <c r="M444" s="442">
        <v>2.0773600000000001</v>
      </c>
    </row>
    <row r="445" spans="1:13">
      <c r="A445" s="245">
        <v>435</v>
      </c>
      <c r="B445" s="445" t="s">
        <v>500</v>
      </c>
      <c r="C445" s="442">
        <v>1484.45</v>
      </c>
      <c r="D445" s="443">
        <v>1505.1833333333334</v>
      </c>
      <c r="E445" s="443">
        <v>1451.4166666666667</v>
      </c>
      <c r="F445" s="443">
        <v>1418.3833333333334</v>
      </c>
      <c r="G445" s="443">
        <v>1364.6166666666668</v>
      </c>
      <c r="H445" s="443">
        <v>1538.2166666666667</v>
      </c>
      <c r="I445" s="443">
        <v>1591.9833333333331</v>
      </c>
      <c r="J445" s="443">
        <v>1625.0166666666667</v>
      </c>
      <c r="K445" s="442">
        <v>1558.95</v>
      </c>
      <c r="L445" s="442">
        <v>1472.15</v>
      </c>
      <c r="M445" s="442">
        <v>1.82257</v>
      </c>
    </row>
    <row r="446" spans="1:13">
      <c r="A446" s="245">
        <v>436</v>
      </c>
      <c r="B446" s="445" t="s">
        <v>501</v>
      </c>
      <c r="C446" s="442">
        <v>540.1</v>
      </c>
      <c r="D446" s="443">
        <v>545.73333333333346</v>
      </c>
      <c r="E446" s="443">
        <v>531.51666666666688</v>
      </c>
      <c r="F446" s="443">
        <v>522.93333333333339</v>
      </c>
      <c r="G446" s="443">
        <v>508.71666666666681</v>
      </c>
      <c r="H446" s="443">
        <v>554.31666666666695</v>
      </c>
      <c r="I446" s="443">
        <v>568.53333333333342</v>
      </c>
      <c r="J446" s="443">
        <v>577.11666666666702</v>
      </c>
      <c r="K446" s="442">
        <v>559.95000000000005</v>
      </c>
      <c r="L446" s="442">
        <v>537.15</v>
      </c>
      <c r="M446" s="442">
        <v>0.41647000000000001</v>
      </c>
    </row>
    <row r="447" spans="1:13">
      <c r="A447" s="245">
        <v>437</v>
      </c>
      <c r="B447" s="445" t="s">
        <v>502</v>
      </c>
      <c r="C447" s="442">
        <v>8847.7000000000007</v>
      </c>
      <c r="D447" s="443">
        <v>8899.9</v>
      </c>
      <c r="E447" s="443">
        <v>8749.7999999999993</v>
      </c>
      <c r="F447" s="443">
        <v>8651.9</v>
      </c>
      <c r="G447" s="443">
        <v>8501.7999999999993</v>
      </c>
      <c r="H447" s="443">
        <v>8997.7999999999993</v>
      </c>
      <c r="I447" s="443">
        <v>9147.9000000000015</v>
      </c>
      <c r="J447" s="443">
        <v>9245.7999999999993</v>
      </c>
      <c r="K447" s="442">
        <v>9050</v>
      </c>
      <c r="L447" s="442">
        <v>8802</v>
      </c>
      <c r="M447" s="442">
        <v>0.19570000000000001</v>
      </c>
    </row>
    <row r="448" spans="1:13">
      <c r="A448" s="245">
        <v>438</v>
      </c>
      <c r="B448" s="445" t="s">
        <v>503</v>
      </c>
      <c r="C448" s="442">
        <v>314.05</v>
      </c>
      <c r="D448" s="443">
        <v>312.21666666666664</v>
      </c>
      <c r="E448" s="443">
        <v>309.43333333333328</v>
      </c>
      <c r="F448" s="443">
        <v>304.81666666666666</v>
      </c>
      <c r="G448" s="443">
        <v>302.0333333333333</v>
      </c>
      <c r="H448" s="443">
        <v>316.83333333333326</v>
      </c>
      <c r="I448" s="443">
        <v>319.61666666666667</v>
      </c>
      <c r="J448" s="443">
        <v>324.23333333333323</v>
      </c>
      <c r="K448" s="442">
        <v>315</v>
      </c>
      <c r="L448" s="442">
        <v>307.60000000000002</v>
      </c>
      <c r="M448" s="442">
        <v>1.70695</v>
      </c>
    </row>
    <row r="449" spans="1:13">
      <c r="A449" s="245">
        <v>439</v>
      </c>
      <c r="B449" s="445" t="s">
        <v>504</v>
      </c>
      <c r="C449" s="442">
        <v>41.8</v>
      </c>
      <c r="D449" s="443">
        <v>41.93333333333333</v>
      </c>
      <c r="E449" s="443">
        <v>41.466666666666661</v>
      </c>
      <c r="F449" s="443">
        <v>41.133333333333333</v>
      </c>
      <c r="G449" s="443">
        <v>40.666666666666664</v>
      </c>
      <c r="H449" s="443">
        <v>42.266666666666659</v>
      </c>
      <c r="I449" s="443">
        <v>42.733333333333327</v>
      </c>
      <c r="J449" s="443">
        <v>43.066666666666656</v>
      </c>
      <c r="K449" s="442">
        <v>42.4</v>
      </c>
      <c r="L449" s="442">
        <v>41.6</v>
      </c>
      <c r="M449" s="442">
        <v>79.193290000000005</v>
      </c>
    </row>
    <row r="450" spans="1:13">
      <c r="A450" s="245">
        <v>440</v>
      </c>
      <c r="B450" s="445" t="s">
        <v>188</v>
      </c>
      <c r="C450" s="442">
        <v>624.9</v>
      </c>
      <c r="D450" s="443">
        <v>622.66666666666663</v>
      </c>
      <c r="E450" s="443">
        <v>617.33333333333326</v>
      </c>
      <c r="F450" s="443">
        <v>609.76666666666665</v>
      </c>
      <c r="G450" s="443">
        <v>604.43333333333328</v>
      </c>
      <c r="H450" s="443">
        <v>630.23333333333323</v>
      </c>
      <c r="I450" s="443">
        <v>635.56666666666649</v>
      </c>
      <c r="J450" s="443">
        <v>643.13333333333321</v>
      </c>
      <c r="K450" s="442">
        <v>628</v>
      </c>
      <c r="L450" s="442">
        <v>615.1</v>
      </c>
      <c r="M450" s="442">
        <v>22.526579999999999</v>
      </c>
    </row>
    <row r="451" spans="1:13">
      <c r="A451" s="245">
        <v>441</v>
      </c>
      <c r="B451" s="445" t="s">
        <v>767</v>
      </c>
      <c r="C451" s="442">
        <v>15637.65</v>
      </c>
      <c r="D451" s="443">
        <v>15717.416666666666</v>
      </c>
      <c r="E451" s="443">
        <v>15495.283333333333</v>
      </c>
      <c r="F451" s="443">
        <v>15352.916666666666</v>
      </c>
      <c r="G451" s="443">
        <v>15130.783333333333</v>
      </c>
      <c r="H451" s="443">
        <v>15859.783333333333</v>
      </c>
      <c r="I451" s="443">
        <v>16081.916666666668</v>
      </c>
      <c r="J451" s="443">
        <v>16224.283333333333</v>
      </c>
      <c r="K451" s="442">
        <v>15939.55</v>
      </c>
      <c r="L451" s="442">
        <v>15575.05</v>
      </c>
      <c r="M451" s="442">
        <v>1.0070000000000001E-2</v>
      </c>
    </row>
    <row r="452" spans="1:13">
      <c r="A452" s="245">
        <v>442</v>
      </c>
      <c r="B452" s="445" t="s">
        <v>177</v>
      </c>
      <c r="C452" s="442">
        <v>727.75</v>
      </c>
      <c r="D452" s="443">
        <v>724.11666666666667</v>
      </c>
      <c r="E452" s="443">
        <v>716.73333333333335</v>
      </c>
      <c r="F452" s="443">
        <v>705.7166666666667</v>
      </c>
      <c r="G452" s="443">
        <v>698.33333333333337</v>
      </c>
      <c r="H452" s="443">
        <v>735.13333333333333</v>
      </c>
      <c r="I452" s="443">
        <v>742.51666666666677</v>
      </c>
      <c r="J452" s="443">
        <v>753.5333333333333</v>
      </c>
      <c r="K452" s="442">
        <v>731.5</v>
      </c>
      <c r="L452" s="442">
        <v>713.1</v>
      </c>
      <c r="M452" s="442">
        <v>56.45617</v>
      </c>
    </row>
    <row r="453" spans="1:13">
      <c r="A453" s="245">
        <v>443</v>
      </c>
      <c r="B453" s="445" t="s">
        <v>768</v>
      </c>
      <c r="C453" s="442">
        <v>176.7</v>
      </c>
      <c r="D453" s="443">
        <v>177</v>
      </c>
      <c r="E453" s="443">
        <v>175.3</v>
      </c>
      <c r="F453" s="443">
        <v>173.9</v>
      </c>
      <c r="G453" s="443">
        <v>172.20000000000002</v>
      </c>
      <c r="H453" s="443">
        <v>178.4</v>
      </c>
      <c r="I453" s="443">
        <v>180.1</v>
      </c>
      <c r="J453" s="443">
        <v>181.5</v>
      </c>
      <c r="K453" s="442">
        <v>178.7</v>
      </c>
      <c r="L453" s="442">
        <v>175.6</v>
      </c>
      <c r="M453" s="442">
        <v>23.290870000000002</v>
      </c>
    </row>
    <row r="454" spans="1:13">
      <c r="A454" s="245">
        <v>444</v>
      </c>
      <c r="B454" s="445" t="s">
        <v>769</v>
      </c>
      <c r="C454" s="442">
        <v>1121.7</v>
      </c>
      <c r="D454" s="443">
        <v>1127.1000000000001</v>
      </c>
      <c r="E454" s="443">
        <v>1111.3000000000002</v>
      </c>
      <c r="F454" s="443">
        <v>1100.9000000000001</v>
      </c>
      <c r="G454" s="443">
        <v>1085.1000000000001</v>
      </c>
      <c r="H454" s="443">
        <v>1137.5000000000002</v>
      </c>
      <c r="I454" s="443">
        <v>1153.3</v>
      </c>
      <c r="J454" s="443">
        <v>1163.7000000000003</v>
      </c>
      <c r="K454" s="442">
        <v>1142.9000000000001</v>
      </c>
      <c r="L454" s="442">
        <v>1116.7</v>
      </c>
      <c r="M454" s="442">
        <v>2.7858100000000001</v>
      </c>
    </row>
    <row r="455" spans="1:13">
      <c r="A455" s="245">
        <v>445</v>
      </c>
      <c r="B455" s="445" t="s">
        <v>183</v>
      </c>
      <c r="C455" s="442">
        <v>3141.25</v>
      </c>
      <c r="D455" s="443">
        <v>3139.4833333333336</v>
      </c>
      <c r="E455" s="443">
        <v>3124.416666666667</v>
      </c>
      <c r="F455" s="443">
        <v>3107.5833333333335</v>
      </c>
      <c r="G455" s="443">
        <v>3092.5166666666669</v>
      </c>
      <c r="H455" s="443">
        <v>3156.3166666666671</v>
      </c>
      <c r="I455" s="443">
        <v>3171.3833333333337</v>
      </c>
      <c r="J455" s="443">
        <v>3188.2166666666672</v>
      </c>
      <c r="K455" s="442">
        <v>3154.55</v>
      </c>
      <c r="L455" s="442">
        <v>3122.65</v>
      </c>
      <c r="M455" s="442">
        <v>12.81706</v>
      </c>
    </row>
    <row r="456" spans="1:13">
      <c r="A456" s="245">
        <v>446</v>
      </c>
      <c r="B456" s="445" t="s">
        <v>804</v>
      </c>
      <c r="C456" s="442">
        <v>680</v>
      </c>
      <c r="D456" s="443">
        <v>678.75</v>
      </c>
      <c r="E456" s="443">
        <v>674.5</v>
      </c>
      <c r="F456" s="443">
        <v>669</v>
      </c>
      <c r="G456" s="443">
        <v>664.75</v>
      </c>
      <c r="H456" s="443">
        <v>684.25</v>
      </c>
      <c r="I456" s="443">
        <v>688.5</v>
      </c>
      <c r="J456" s="443">
        <v>694</v>
      </c>
      <c r="K456" s="442">
        <v>683</v>
      </c>
      <c r="L456" s="442">
        <v>673.25</v>
      </c>
      <c r="M456" s="442">
        <v>24.858550000000001</v>
      </c>
    </row>
    <row r="457" spans="1:13">
      <c r="A457" s="245">
        <v>447</v>
      </c>
      <c r="B457" s="445" t="s">
        <v>178</v>
      </c>
      <c r="C457" s="442">
        <v>3568.75</v>
      </c>
      <c r="D457" s="443">
        <v>3584.1666666666665</v>
      </c>
      <c r="E457" s="443">
        <v>3545.9333333333329</v>
      </c>
      <c r="F457" s="443">
        <v>3523.1166666666663</v>
      </c>
      <c r="G457" s="443">
        <v>3484.8833333333328</v>
      </c>
      <c r="H457" s="443">
        <v>3606.9833333333331</v>
      </c>
      <c r="I457" s="443">
        <v>3645.2166666666667</v>
      </c>
      <c r="J457" s="443">
        <v>3668.0333333333333</v>
      </c>
      <c r="K457" s="442">
        <v>3622.4</v>
      </c>
      <c r="L457" s="442">
        <v>3561.35</v>
      </c>
      <c r="M457" s="442">
        <v>1.02755</v>
      </c>
    </row>
    <row r="458" spans="1:13">
      <c r="A458" s="245">
        <v>448</v>
      </c>
      <c r="B458" s="445" t="s">
        <v>505</v>
      </c>
      <c r="C458" s="442">
        <v>1087.8</v>
      </c>
      <c r="D458" s="443">
        <v>1085.3500000000001</v>
      </c>
      <c r="E458" s="443">
        <v>1063.7000000000003</v>
      </c>
      <c r="F458" s="443">
        <v>1039.6000000000001</v>
      </c>
      <c r="G458" s="443">
        <v>1017.9500000000003</v>
      </c>
      <c r="H458" s="443">
        <v>1109.4500000000003</v>
      </c>
      <c r="I458" s="443">
        <v>1131.1000000000004</v>
      </c>
      <c r="J458" s="443">
        <v>1155.2000000000003</v>
      </c>
      <c r="K458" s="442">
        <v>1107</v>
      </c>
      <c r="L458" s="442">
        <v>1061.25</v>
      </c>
      <c r="M458" s="442">
        <v>0.77927000000000002</v>
      </c>
    </row>
    <row r="459" spans="1:13">
      <c r="A459" s="245">
        <v>449</v>
      </c>
      <c r="B459" s="445" t="s">
        <v>180</v>
      </c>
      <c r="C459" s="442">
        <v>148.94999999999999</v>
      </c>
      <c r="D459" s="443">
        <v>149.15</v>
      </c>
      <c r="E459" s="443">
        <v>147.80000000000001</v>
      </c>
      <c r="F459" s="443">
        <v>146.65</v>
      </c>
      <c r="G459" s="443">
        <v>145.30000000000001</v>
      </c>
      <c r="H459" s="443">
        <v>150.30000000000001</v>
      </c>
      <c r="I459" s="443">
        <v>151.64999999999998</v>
      </c>
      <c r="J459" s="443">
        <v>152.80000000000001</v>
      </c>
      <c r="K459" s="442">
        <v>150.5</v>
      </c>
      <c r="L459" s="442">
        <v>148</v>
      </c>
      <c r="M459" s="442">
        <v>16.415279999999999</v>
      </c>
    </row>
    <row r="460" spans="1:13">
      <c r="A460" s="245">
        <v>450</v>
      </c>
      <c r="B460" s="445" t="s">
        <v>179</v>
      </c>
      <c r="C460" s="442">
        <v>325.64999999999998</v>
      </c>
      <c r="D460" s="443">
        <v>325.66666666666663</v>
      </c>
      <c r="E460" s="443">
        <v>323.63333333333327</v>
      </c>
      <c r="F460" s="443">
        <v>321.61666666666662</v>
      </c>
      <c r="G460" s="443">
        <v>319.58333333333326</v>
      </c>
      <c r="H460" s="443">
        <v>327.68333333333328</v>
      </c>
      <c r="I460" s="443">
        <v>329.71666666666658</v>
      </c>
      <c r="J460" s="443">
        <v>331.73333333333329</v>
      </c>
      <c r="K460" s="442">
        <v>327.7</v>
      </c>
      <c r="L460" s="442">
        <v>323.64999999999998</v>
      </c>
      <c r="M460" s="442">
        <v>214.08371</v>
      </c>
    </row>
    <row r="461" spans="1:13">
      <c r="A461" s="245">
        <v>451</v>
      </c>
      <c r="B461" s="445" t="s">
        <v>181</v>
      </c>
      <c r="C461" s="442">
        <v>108.65</v>
      </c>
      <c r="D461" s="443">
        <v>109.01666666666667</v>
      </c>
      <c r="E461" s="443">
        <v>107.53333333333333</v>
      </c>
      <c r="F461" s="443">
        <v>106.41666666666667</v>
      </c>
      <c r="G461" s="443">
        <v>104.93333333333334</v>
      </c>
      <c r="H461" s="443">
        <v>110.13333333333333</v>
      </c>
      <c r="I461" s="443">
        <v>111.61666666666665</v>
      </c>
      <c r="J461" s="443">
        <v>112.73333333333332</v>
      </c>
      <c r="K461" s="442">
        <v>110.5</v>
      </c>
      <c r="L461" s="442">
        <v>107.9</v>
      </c>
      <c r="M461" s="442">
        <v>383.60946000000001</v>
      </c>
    </row>
    <row r="462" spans="1:13">
      <c r="A462" s="245">
        <v>452</v>
      </c>
      <c r="B462" s="445" t="s">
        <v>770</v>
      </c>
      <c r="C462" s="442">
        <v>95.15</v>
      </c>
      <c r="D462" s="443">
        <v>95.633333333333326</v>
      </c>
      <c r="E462" s="443">
        <v>94.516666666666652</v>
      </c>
      <c r="F462" s="443">
        <v>93.883333333333326</v>
      </c>
      <c r="G462" s="443">
        <v>92.766666666666652</v>
      </c>
      <c r="H462" s="443">
        <v>96.266666666666652</v>
      </c>
      <c r="I462" s="443">
        <v>97.383333333333326</v>
      </c>
      <c r="J462" s="443">
        <v>98.016666666666652</v>
      </c>
      <c r="K462" s="442">
        <v>96.75</v>
      </c>
      <c r="L462" s="442">
        <v>95</v>
      </c>
      <c r="M462" s="442">
        <v>49.887830000000001</v>
      </c>
    </row>
    <row r="463" spans="1:13">
      <c r="A463" s="245">
        <v>453</v>
      </c>
      <c r="B463" s="445" t="s">
        <v>182</v>
      </c>
      <c r="C463" s="442">
        <v>1122</v>
      </c>
      <c r="D463" s="443">
        <v>1124.9166666666667</v>
      </c>
      <c r="E463" s="443">
        <v>1110.0833333333335</v>
      </c>
      <c r="F463" s="443">
        <v>1098.1666666666667</v>
      </c>
      <c r="G463" s="443">
        <v>1083.3333333333335</v>
      </c>
      <c r="H463" s="443">
        <v>1136.8333333333335</v>
      </c>
      <c r="I463" s="443">
        <v>1151.666666666667</v>
      </c>
      <c r="J463" s="443">
        <v>1163.5833333333335</v>
      </c>
      <c r="K463" s="442">
        <v>1139.75</v>
      </c>
      <c r="L463" s="442">
        <v>1113</v>
      </c>
      <c r="M463" s="442">
        <v>121.09477</v>
      </c>
    </row>
    <row r="464" spans="1:13">
      <c r="A464" s="245">
        <v>454</v>
      </c>
      <c r="B464" s="445" t="s">
        <v>506</v>
      </c>
      <c r="C464" s="442">
        <v>3450.1</v>
      </c>
      <c r="D464" s="443">
        <v>3458.3333333333335</v>
      </c>
      <c r="E464" s="443">
        <v>3426.7666666666669</v>
      </c>
      <c r="F464" s="443">
        <v>3403.4333333333334</v>
      </c>
      <c r="G464" s="443">
        <v>3371.8666666666668</v>
      </c>
      <c r="H464" s="443">
        <v>3481.666666666667</v>
      </c>
      <c r="I464" s="443">
        <v>3513.2333333333336</v>
      </c>
      <c r="J464" s="443">
        <v>3536.5666666666671</v>
      </c>
      <c r="K464" s="442">
        <v>3489.9</v>
      </c>
      <c r="L464" s="442">
        <v>3435</v>
      </c>
      <c r="M464" s="442">
        <v>4.2090000000000002E-2</v>
      </c>
    </row>
    <row r="465" spans="1:13">
      <c r="A465" s="245">
        <v>455</v>
      </c>
      <c r="B465" s="445" t="s">
        <v>184</v>
      </c>
      <c r="C465" s="442">
        <v>1014.35</v>
      </c>
      <c r="D465" s="443">
        <v>1014.0333333333333</v>
      </c>
      <c r="E465" s="443">
        <v>1007.3166666666666</v>
      </c>
      <c r="F465" s="443">
        <v>1000.2833333333333</v>
      </c>
      <c r="G465" s="443">
        <v>993.56666666666661</v>
      </c>
      <c r="H465" s="443">
        <v>1021.0666666666666</v>
      </c>
      <c r="I465" s="443">
        <v>1027.7833333333333</v>
      </c>
      <c r="J465" s="443">
        <v>1034.8166666666666</v>
      </c>
      <c r="K465" s="442">
        <v>1020.75</v>
      </c>
      <c r="L465" s="442">
        <v>1007</v>
      </c>
      <c r="M465" s="442">
        <v>20.246759999999998</v>
      </c>
    </row>
    <row r="466" spans="1:13">
      <c r="A466" s="245">
        <v>456</v>
      </c>
      <c r="B466" s="445" t="s">
        <v>276</v>
      </c>
      <c r="C466" s="442">
        <v>169.45</v>
      </c>
      <c r="D466" s="443">
        <v>169.38333333333335</v>
      </c>
      <c r="E466" s="443">
        <v>165.1166666666667</v>
      </c>
      <c r="F466" s="443">
        <v>160.78333333333336</v>
      </c>
      <c r="G466" s="443">
        <v>156.51666666666671</v>
      </c>
      <c r="H466" s="443">
        <v>173.7166666666667</v>
      </c>
      <c r="I466" s="443">
        <v>177.98333333333335</v>
      </c>
      <c r="J466" s="443">
        <v>182.31666666666669</v>
      </c>
      <c r="K466" s="442">
        <v>173.65</v>
      </c>
      <c r="L466" s="442">
        <v>165.05</v>
      </c>
      <c r="M466" s="442">
        <v>34.127609999999997</v>
      </c>
    </row>
    <row r="467" spans="1:13">
      <c r="A467" s="245">
        <v>457</v>
      </c>
      <c r="B467" s="445" t="s">
        <v>164</v>
      </c>
      <c r="C467" s="442">
        <v>985.85</v>
      </c>
      <c r="D467" s="443">
        <v>980.75</v>
      </c>
      <c r="E467" s="443">
        <v>973.3</v>
      </c>
      <c r="F467" s="443">
        <v>960.75</v>
      </c>
      <c r="G467" s="443">
        <v>953.3</v>
      </c>
      <c r="H467" s="443">
        <v>993.3</v>
      </c>
      <c r="I467" s="443">
        <v>1000.75</v>
      </c>
      <c r="J467" s="443">
        <v>1013.3</v>
      </c>
      <c r="K467" s="442">
        <v>988.2</v>
      </c>
      <c r="L467" s="442">
        <v>968.2</v>
      </c>
      <c r="M467" s="442">
        <v>4.5357099999999999</v>
      </c>
    </row>
    <row r="468" spans="1:13">
      <c r="A468" s="245">
        <v>458</v>
      </c>
      <c r="B468" s="445" t="s">
        <v>507</v>
      </c>
      <c r="C468" s="442">
        <v>1505.45</v>
      </c>
      <c r="D468" s="443">
        <v>1481.8666666666668</v>
      </c>
      <c r="E468" s="443">
        <v>1452.5833333333335</v>
      </c>
      <c r="F468" s="443">
        <v>1399.7166666666667</v>
      </c>
      <c r="G468" s="443">
        <v>1370.4333333333334</v>
      </c>
      <c r="H468" s="443">
        <v>1534.7333333333336</v>
      </c>
      <c r="I468" s="443">
        <v>1564.0166666666669</v>
      </c>
      <c r="J468" s="443">
        <v>1616.8833333333337</v>
      </c>
      <c r="K468" s="442">
        <v>1511.15</v>
      </c>
      <c r="L468" s="442">
        <v>1429</v>
      </c>
      <c r="M468" s="442">
        <v>1.1357699999999999</v>
      </c>
    </row>
    <row r="469" spans="1:13">
      <c r="A469" s="245">
        <v>459</v>
      </c>
      <c r="B469" s="445" t="s">
        <v>508</v>
      </c>
      <c r="C469" s="442">
        <v>1045</v>
      </c>
      <c r="D469" s="443">
        <v>1050.3333333333333</v>
      </c>
      <c r="E469" s="443">
        <v>1029.6666666666665</v>
      </c>
      <c r="F469" s="443">
        <v>1014.3333333333333</v>
      </c>
      <c r="G469" s="443">
        <v>993.66666666666652</v>
      </c>
      <c r="H469" s="443">
        <v>1065.6666666666665</v>
      </c>
      <c r="I469" s="443">
        <v>1086.333333333333</v>
      </c>
      <c r="J469" s="443">
        <v>1101.6666666666665</v>
      </c>
      <c r="K469" s="442">
        <v>1071</v>
      </c>
      <c r="L469" s="442">
        <v>1035</v>
      </c>
      <c r="M469" s="442">
        <v>1.27925</v>
      </c>
    </row>
    <row r="470" spans="1:13">
      <c r="A470" s="245">
        <v>460</v>
      </c>
      <c r="B470" s="445" t="s">
        <v>509</v>
      </c>
      <c r="C470" s="442">
        <v>1322.95</v>
      </c>
      <c r="D470" s="443">
        <v>1324.5333333333333</v>
      </c>
      <c r="E470" s="443">
        <v>1314.0666666666666</v>
      </c>
      <c r="F470" s="443">
        <v>1305.1833333333334</v>
      </c>
      <c r="G470" s="443">
        <v>1294.7166666666667</v>
      </c>
      <c r="H470" s="443">
        <v>1333.4166666666665</v>
      </c>
      <c r="I470" s="443">
        <v>1343.8833333333332</v>
      </c>
      <c r="J470" s="443">
        <v>1352.7666666666664</v>
      </c>
      <c r="K470" s="442">
        <v>1335</v>
      </c>
      <c r="L470" s="442">
        <v>1315.65</v>
      </c>
      <c r="M470" s="442">
        <v>0.13872000000000001</v>
      </c>
    </row>
    <row r="471" spans="1:13">
      <c r="A471" s="245">
        <v>461</v>
      </c>
      <c r="B471" s="445" t="s">
        <v>185</v>
      </c>
      <c r="C471" s="442">
        <v>1691.2</v>
      </c>
      <c r="D471" s="443">
        <v>1660.6833333333334</v>
      </c>
      <c r="E471" s="443">
        <v>1619.0666666666668</v>
      </c>
      <c r="F471" s="443">
        <v>1546.9333333333334</v>
      </c>
      <c r="G471" s="443">
        <v>1505.3166666666668</v>
      </c>
      <c r="H471" s="443">
        <v>1732.8166666666668</v>
      </c>
      <c r="I471" s="443">
        <v>1774.4333333333336</v>
      </c>
      <c r="J471" s="443">
        <v>1846.5666666666668</v>
      </c>
      <c r="K471" s="442">
        <v>1702.3</v>
      </c>
      <c r="L471" s="442">
        <v>1588.55</v>
      </c>
      <c r="M471" s="442">
        <v>72.219099999999997</v>
      </c>
    </row>
    <row r="472" spans="1:13">
      <c r="A472" s="245">
        <v>462</v>
      </c>
      <c r="B472" s="445" t="s">
        <v>186</v>
      </c>
      <c r="C472" s="442">
        <v>2775.2</v>
      </c>
      <c r="D472" s="443">
        <v>2784.75</v>
      </c>
      <c r="E472" s="443">
        <v>2748.1</v>
      </c>
      <c r="F472" s="443">
        <v>2721</v>
      </c>
      <c r="G472" s="443">
        <v>2684.35</v>
      </c>
      <c r="H472" s="443">
        <v>2811.85</v>
      </c>
      <c r="I472" s="443">
        <v>2848.4999999999995</v>
      </c>
      <c r="J472" s="443">
        <v>2875.6</v>
      </c>
      <c r="K472" s="442">
        <v>2821.4</v>
      </c>
      <c r="L472" s="442">
        <v>2757.65</v>
      </c>
      <c r="M472" s="442">
        <v>1.42496</v>
      </c>
    </row>
    <row r="473" spans="1:13">
      <c r="A473" s="245">
        <v>463</v>
      </c>
      <c r="B473" s="445" t="s">
        <v>187</v>
      </c>
      <c r="C473" s="442">
        <v>439.35</v>
      </c>
      <c r="D473" s="443">
        <v>438.91666666666669</v>
      </c>
      <c r="E473" s="443">
        <v>435.93333333333339</v>
      </c>
      <c r="F473" s="443">
        <v>432.51666666666671</v>
      </c>
      <c r="G473" s="443">
        <v>429.53333333333342</v>
      </c>
      <c r="H473" s="443">
        <v>442.33333333333337</v>
      </c>
      <c r="I473" s="443">
        <v>445.31666666666661</v>
      </c>
      <c r="J473" s="443">
        <v>448.73333333333335</v>
      </c>
      <c r="K473" s="442">
        <v>441.9</v>
      </c>
      <c r="L473" s="442">
        <v>435.5</v>
      </c>
      <c r="M473" s="442">
        <v>6.9538900000000003</v>
      </c>
    </row>
    <row r="474" spans="1:13">
      <c r="A474" s="245">
        <v>464</v>
      </c>
      <c r="B474" s="445" t="s">
        <v>510</v>
      </c>
      <c r="C474" s="442">
        <v>854.75</v>
      </c>
      <c r="D474" s="443">
        <v>855.28333333333342</v>
      </c>
      <c r="E474" s="443">
        <v>846.66666666666686</v>
      </c>
      <c r="F474" s="443">
        <v>838.58333333333348</v>
      </c>
      <c r="G474" s="443">
        <v>829.96666666666692</v>
      </c>
      <c r="H474" s="443">
        <v>863.36666666666679</v>
      </c>
      <c r="I474" s="443">
        <v>871.98333333333335</v>
      </c>
      <c r="J474" s="443">
        <v>880.06666666666672</v>
      </c>
      <c r="K474" s="442">
        <v>863.9</v>
      </c>
      <c r="L474" s="442">
        <v>847.2</v>
      </c>
      <c r="M474" s="442">
        <v>4.0499700000000001</v>
      </c>
    </row>
    <row r="475" spans="1:13">
      <c r="A475" s="245">
        <v>465</v>
      </c>
      <c r="B475" s="445" t="s">
        <v>511</v>
      </c>
      <c r="C475" s="442">
        <v>16.100000000000001</v>
      </c>
      <c r="D475" s="443">
        <v>16.150000000000002</v>
      </c>
      <c r="E475" s="443">
        <v>16.000000000000004</v>
      </c>
      <c r="F475" s="443">
        <v>15.900000000000002</v>
      </c>
      <c r="G475" s="443">
        <v>15.750000000000004</v>
      </c>
      <c r="H475" s="443">
        <v>16.250000000000004</v>
      </c>
      <c r="I475" s="443">
        <v>16.400000000000002</v>
      </c>
      <c r="J475" s="443">
        <v>16.500000000000004</v>
      </c>
      <c r="K475" s="442">
        <v>16.3</v>
      </c>
      <c r="L475" s="442">
        <v>16.05</v>
      </c>
      <c r="M475" s="442">
        <v>54.235779999999998</v>
      </c>
    </row>
    <row r="476" spans="1:13">
      <c r="A476" s="245">
        <v>466</v>
      </c>
      <c r="B476" s="445" t="s">
        <v>512</v>
      </c>
      <c r="C476" s="442">
        <v>1194.05</v>
      </c>
      <c r="D476" s="443">
        <v>1188.0166666666667</v>
      </c>
      <c r="E476" s="443">
        <v>1181.0333333333333</v>
      </c>
      <c r="F476" s="443">
        <v>1168.0166666666667</v>
      </c>
      <c r="G476" s="443">
        <v>1161.0333333333333</v>
      </c>
      <c r="H476" s="443">
        <v>1201.0333333333333</v>
      </c>
      <c r="I476" s="443">
        <v>1208.0166666666664</v>
      </c>
      <c r="J476" s="443">
        <v>1221.0333333333333</v>
      </c>
      <c r="K476" s="442">
        <v>1195</v>
      </c>
      <c r="L476" s="442">
        <v>1175</v>
      </c>
      <c r="M476" s="442">
        <v>0.32729999999999998</v>
      </c>
    </row>
    <row r="477" spans="1:13">
      <c r="A477" s="245">
        <v>467</v>
      </c>
      <c r="B477" s="445" t="s">
        <v>513</v>
      </c>
      <c r="C477" s="442">
        <v>13.4</v>
      </c>
      <c r="D477" s="443">
        <v>13.5</v>
      </c>
      <c r="E477" s="443">
        <v>13.2</v>
      </c>
      <c r="F477" s="443">
        <v>13</v>
      </c>
      <c r="G477" s="443">
        <v>12.7</v>
      </c>
      <c r="H477" s="443">
        <v>13.7</v>
      </c>
      <c r="I477" s="443">
        <v>14</v>
      </c>
      <c r="J477" s="443">
        <v>14.2</v>
      </c>
      <c r="K477" s="442">
        <v>13.8</v>
      </c>
      <c r="L477" s="442">
        <v>13.3</v>
      </c>
      <c r="M477" s="442">
        <v>114.3116</v>
      </c>
    </row>
    <row r="478" spans="1:13">
      <c r="A478" s="245">
        <v>468</v>
      </c>
      <c r="B478" s="445" t="s">
        <v>514</v>
      </c>
      <c r="C478" s="442">
        <v>440.1</v>
      </c>
      <c r="D478" s="443">
        <v>443.25</v>
      </c>
      <c r="E478" s="443">
        <v>435.05</v>
      </c>
      <c r="F478" s="443">
        <v>430</v>
      </c>
      <c r="G478" s="443">
        <v>421.8</v>
      </c>
      <c r="H478" s="443">
        <v>448.3</v>
      </c>
      <c r="I478" s="443">
        <v>456.50000000000006</v>
      </c>
      <c r="J478" s="443">
        <v>461.55</v>
      </c>
      <c r="K478" s="442">
        <v>451.45</v>
      </c>
      <c r="L478" s="442">
        <v>438.2</v>
      </c>
      <c r="M478" s="442">
        <v>1.0543199999999999</v>
      </c>
    </row>
    <row r="479" spans="1:13">
      <c r="A479" s="245">
        <v>469</v>
      </c>
      <c r="B479" s="445" t="s">
        <v>193</v>
      </c>
      <c r="C479" s="442">
        <v>840.25</v>
      </c>
      <c r="D479" s="443">
        <v>837.75</v>
      </c>
      <c r="E479" s="443">
        <v>830.5</v>
      </c>
      <c r="F479" s="443">
        <v>820.75</v>
      </c>
      <c r="G479" s="443">
        <v>813.5</v>
      </c>
      <c r="H479" s="443">
        <v>847.5</v>
      </c>
      <c r="I479" s="443">
        <v>854.75</v>
      </c>
      <c r="J479" s="443">
        <v>864.5</v>
      </c>
      <c r="K479" s="442">
        <v>845</v>
      </c>
      <c r="L479" s="442">
        <v>828</v>
      </c>
      <c r="M479" s="442">
        <v>68.637370000000004</v>
      </c>
    </row>
    <row r="480" spans="1:13">
      <c r="A480" s="245">
        <v>470</v>
      </c>
      <c r="B480" s="445" t="s">
        <v>190</v>
      </c>
      <c r="C480" s="442">
        <v>215.7</v>
      </c>
      <c r="D480" s="443">
        <v>215.63333333333333</v>
      </c>
      <c r="E480" s="443">
        <v>213.46666666666664</v>
      </c>
      <c r="F480" s="443">
        <v>211.23333333333332</v>
      </c>
      <c r="G480" s="443">
        <v>209.06666666666663</v>
      </c>
      <c r="H480" s="443">
        <v>217.86666666666665</v>
      </c>
      <c r="I480" s="443">
        <v>220.03333333333333</v>
      </c>
      <c r="J480" s="443">
        <v>222.26666666666665</v>
      </c>
      <c r="K480" s="442">
        <v>217.8</v>
      </c>
      <c r="L480" s="442">
        <v>213.4</v>
      </c>
      <c r="M480" s="442">
        <v>6.3014900000000003</v>
      </c>
    </row>
    <row r="481" spans="1:13">
      <c r="A481" s="245">
        <v>471</v>
      </c>
      <c r="B481" s="445" t="s">
        <v>784</v>
      </c>
      <c r="C481" s="442">
        <v>30.2</v>
      </c>
      <c r="D481" s="443">
        <v>30.216666666666669</v>
      </c>
      <c r="E481" s="443">
        <v>29.433333333333337</v>
      </c>
      <c r="F481" s="443">
        <v>28.666666666666668</v>
      </c>
      <c r="G481" s="443">
        <v>27.883333333333336</v>
      </c>
      <c r="H481" s="443">
        <v>30.983333333333338</v>
      </c>
      <c r="I481" s="443">
        <v>31.766666666666669</v>
      </c>
      <c r="J481" s="443">
        <v>32.533333333333339</v>
      </c>
      <c r="K481" s="442">
        <v>31</v>
      </c>
      <c r="L481" s="442">
        <v>29.45</v>
      </c>
      <c r="M481" s="442">
        <v>57.19361</v>
      </c>
    </row>
    <row r="482" spans="1:13">
      <c r="A482" s="245">
        <v>472</v>
      </c>
      <c r="B482" s="445" t="s">
        <v>191</v>
      </c>
      <c r="C482" s="442">
        <v>6641.7</v>
      </c>
      <c r="D482" s="443">
        <v>6623.9000000000005</v>
      </c>
      <c r="E482" s="443">
        <v>6592.8000000000011</v>
      </c>
      <c r="F482" s="443">
        <v>6543.9000000000005</v>
      </c>
      <c r="G482" s="443">
        <v>6512.8000000000011</v>
      </c>
      <c r="H482" s="443">
        <v>6672.8000000000011</v>
      </c>
      <c r="I482" s="443">
        <v>6703.9000000000015</v>
      </c>
      <c r="J482" s="443">
        <v>6752.8000000000011</v>
      </c>
      <c r="K482" s="442">
        <v>6655</v>
      </c>
      <c r="L482" s="442">
        <v>6575</v>
      </c>
      <c r="M482" s="442">
        <v>3.4947900000000001</v>
      </c>
    </row>
    <row r="483" spans="1:13">
      <c r="A483" s="245">
        <v>473</v>
      </c>
      <c r="B483" s="445" t="s">
        <v>192</v>
      </c>
      <c r="C483" s="442">
        <v>35.4</v>
      </c>
      <c r="D483" s="443">
        <v>35.516666666666659</v>
      </c>
      <c r="E483" s="443">
        <v>35.23333333333332</v>
      </c>
      <c r="F483" s="443">
        <v>35.066666666666663</v>
      </c>
      <c r="G483" s="443">
        <v>34.783333333333324</v>
      </c>
      <c r="H483" s="443">
        <v>35.683333333333316</v>
      </c>
      <c r="I483" s="443">
        <v>35.966666666666661</v>
      </c>
      <c r="J483" s="443">
        <v>36.133333333333312</v>
      </c>
      <c r="K483" s="442">
        <v>35.799999999999997</v>
      </c>
      <c r="L483" s="442">
        <v>35.35</v>
      </c>
      <c r="M483" s="442">
        <v>202.58579</v>
      </c>
    </row>
    <row r="484" spans="1:13">
      <c r="A484" s="245">
        <v>474</v>
      </c>
      <c r="B484" s="445" t="s">
        <v>189</v>
      </c>
      <c r="C484" s="442">
        <v>1267.25</v>
      </c>
      <c r="D484" s="443">
        <v>1260.6333333333334</v>
      </c>
      <c r="E484" s="443">
        <v>1249.3666666666668</v>
      </c>
      <c r="F484" s="443">
        <v>1231.4833333333333</v>
      </c>
      <c r="G484" s="443">
        <v>1220.2166666666667</v>
      </c>
      <c r="H484" s="443">
        <v>1278.5166666666669</v>
      </c>
      <c r="I484" s="443">
        <v>1289.7833333333338</v>
      </c>
      <c r="J484" s="443">
        <v>1307.666666666667</v>
      </c>
      <c r="K484" s="442">
        <v>1271.9000000000001</v>
      </c>
      <c r="L484" s="442">
        <v>1242.75</v>
      </c>
      <c r="M484" s="442">
        <v>2.5768200000000001</v>
      </c>
    </row>
    <row r="485" spans="1:13">
      <c r="A485" s="245">
        <v>475</v>
      </c>
      <c r="B485" s="445" t="s">
        <v>141</v>
      </c>
      <c r="C485" s="442">
        <v>614.20000000000005</v>
      </c>
      <c r="D485" s="443">
        <v>613.91666666666663</v>
      </c>
      <c r="E485" s="443">
        <v>610.0333333333333</v>
      </c>
      <c r="F485" s="443">
        <v>605.86666666666667</v>
      </c>
      <c r="G485" s="443">
        <v>601.98333333333335</v>
      </c>
      <c r="H485" s="443">
        <v>618.08333333333326</v>
      </c>
      <c r="I485" s="443">
        <v>621.9666666666667</v>
      </c>
      <c r="J485" s="443">
        <v>626.13333333333321</v>
      </c>
      <c r="K485" s="442">
        <v>617.79999999999995</v>
      </c>
      <c r="L485" s="442">
        <v>609.75</v>
      </c>
      <c r="M485" s="442">
        <v>13.541399999999999</v>
      </c>
    </row>
    <row r="486" spans="1:13">
      <c r="A486" s="245">
        <v>476</v>
      </c>
      <c r="B486" s="445" t="s">
        <v>277</v>
      </c>
      <c r="C486" s="442">
        <v>259.7</v>
      </c>
      <c r="D486" s="443">
        <v>262.08333333333331</v>
      </c>
      <c r="E486" s="443">
        <v>255.96666666666664</v>
      </c>
      <c r="F486" s="443">
        <v>252.23333333333335</v>
      </c>
      <c r="G486" s="443">
        <v>246.11666666666667</v>
      </c>
      <c r="H486" s="443">
        <v>265.81666666666661</v>
      </c>
      <c r="I486" s="443">
        <v>271.93333333333328</v>
      </c>
      <c r="J486" s="443">
        <v>275.66666666666657</v>
      </c>
      <c r="K486" s="442">
        <v>268.2</v>
      </c>
      <c r="L486" s="442">
        <v>258.35000000000002</v>
      </c>
      <c r="M486" s="442">
        <v>19.340820000000001</v>
      </c>
    </row>
    <row r="487" spans="1:13">
      <c r="A487" s="245">
        <v>477</v>
      </c>
      <c r="B487" s="445" t="s">
        <v>515</v>
      </c>
      <c r="C487" s="442">
        <v>2778.5</v>
      </c>
      <c r="D487" s="443">
        <v>2783.1666666666665</v>
      </c>
      <c r="E487" s="443">
        <v>2765.333333333333</v>
      </c>
      <c r="F487" s="443">
        <v>2752.1666666666665</v>
      </c>
      <c r="G487" s="443">
        <v>2734.333333333333</v>
      </c>
      <c r="H487" s="443">
        <v>2796.333333333333</v>
      </c>
      <c r="I487" s="443">
        <v>2814.1666666666661</v>
      </c>
      <c r="J487" s="443">
        <v>2827.333333333333</v>
      </c>
      <c r="K487" s="442">
        <v>2801</v>
      </c>
      <c r="L487" s="442">
        <v>2770</v>
      </c>
      <c r="M487" s="442">
        <v>9.468E-2</v>
      </c>
    </row>
    <row r="488" spans="1:13">
      <c r="A488" s="245">
        <v>478</v>
      </c>
      <c r="B488" s="445" t="s">
        <v>516</v>
      </c>
      <c r="C488" s="442">
        <v>387.45</v>
      </c>
      <c r="D488" s="443">
        <v>386.31666666666666</v>
      </c>
      <c r="E488" s="443">
        <v>379.63333333333333</v>
      </c>
      <c r="F488" s="443">
        <v>371.81666666666666</v>
      </c>
      <c r="G488" s="443">
        <v>365.13333333333333</v>
      </c>
      <c r="H488" s="443">
        <v>394.13333333333333</v>
      </c>
      <c r="I488" s="443">
        <v>400.81666666666661</v>
      </c>
      <c r="J488" s="443">
        <v>408.63333333333333</v>
      </c>
      <c r="K488" s="442">
        <v>393</v>
      </c>
      <c r="L488" s="442">
        <v>378.5</v>
      </c>
      <c r="M488" s="442">
        <v>6.1227600000000004</v>
      </c>
    </row>
    <row r="489" spans="1:13">
      <c r="A489" s="245">
        <v>479</v>
      </c>
      <c r="B489" s="445" t="s">
        <v>517</v>
      </c>
      <c r="C489" s="442">
        <v>260</v>
      </c>
      <c r="D489" s="443">
        <v>259.09999999999997</v>
      </c>
      <c r="E489" s="443">
        <v>255.44999999999993</v>
      </c>
      <c r="F489" s="443">
        <v>250.89999999999998</v>
      </c>
      <c r="G489" s="443">
        <v>247.24999999999994</v>
      </c>
      <c r="H489" s="443">
        <v>263.64999999999992</v>
      </c>
      <c r="I489" s="443">
        <v>267.2999999999999</v>
      </c>
      <c r="J489" s="443">
        <v>271.84999999999991</v>
      </c>
      <c r="K489" s="442">
        <v>262.75</v>
      </c>
      <c r="L489" s="442">
        <v>254.55</v>
      </c>
      <c r="M489" s="442">
        <v>2.0510299999999999</v>
      </c>
    </row>
    <row r="490" spans="1:13">
      <c r="A490" s="245">
        <v>480</v>
      </c>
      <c r="B490" s="445" t="s">
        <v>518</v>
      </c>
      <c r="C490" s="442">
        <v>3333.15</v>
      </c>
      <c r="D490" s="443">
        <v>3332.7666666666664</v>
      </c>
      <c r="E490" s="443">
        <v>3315.583333333333</v>
      </c>
      <c r="F490" s="443">
        <v>3298.0166666666664</v>
      </c>
      <c r="G490" s="443">
        <v>3280.833333333333</v>
      </c>
      <c r="H490" s="443">
        <v>3350.333333333333</v>
      </c>
      <c r="I490" s="443">
        <v>3367.5166666666664</v>
      </c>
      <c r="J490" s="443">
        <v>3385.083333333333</v>
      </c>
      <c r="K490" s="442">
        <v>3349.95</v>
      </c>
      <c r="L490" s="442">
        <v>3315.2</v>
      </c>
      <c r="M490" s="442">
        <v>6.6000000000000003E-2</v>
      </c>
    </row>
    <row r="491" spans="1:13">
      <c r="A491" s="245">
        <v>481</v>
      </c>
      <c r="B491" s="445" t="s">
        <v>519</v>
      </c>
      <c r="C491" s="442">
        <v>821.95</v>
      </c>
      <c r="D491" s="443">
        <v>825.7833333333333</v>
      </c>
      <c r="E491" s="443">
        <v>812.26666666666665</v>
      </c>
      <c r="F491" s="443">
        <v>802.58333333333337</v>
      </c>
      <c r="G491" s="443">
        <v>789.06666666666672</v>
      </c>
      <c r="H491" s="443">
        <v>835.46666666666658</v>
      </c>
      <c r="I491" s="443">
        <v>848.98333333333323</v>
      </c>
      <c r="J491" s="443">
        <v>858.66666666666652</v>
      </c>
      <c r="K491" s="442">
        <v>839.3</v>
      </c>
      <c r="L491" s="442">
        <v>816.1</v>
      </c>
      <c r="M491" s="442">
        <v>1.2340800000000001</v>
      </c>
    </row>
    <row r="492" spans="1:13">
      <c r="A492" s="245">
        <v>482</v>
      </c>
      <c r="B492" s="445" t="s">
        <v>520</v>
      </c>
      <c r="C492" s="442">
        <v>43.9</v>
      </c>
      <c r="D492" s="443">
        <v>42.966666666666669</v>
      </c>
      <c r="E492" s="443">
        <v>42.033333333333339</v>
      </c>
      <c r="F492" s="443">
        <v>40.166666666666671</v>
      </c>
      <c r="G492" s="443">
        <v>39.233333333333341</v>
      </c>
      <c r="H492" s="443">
        <v>44.833333333333336</v>
      </c>
      <c r="I492" s="443">
        <v>45.766666666666673</v>
      </c>
      <c r="J492" s="443">
        <v>47.633333333333333</v>
      </c>
      <c r="K492" s="442">
        <v>43.9</v>
      </c>
      <c r="L492" s="442">
        <v>41.1</v>
      </c>
      <c r="M492" s="442">
        <v>46.024839999999998</v>
      </c>
    </row>
    <row r="493" spans="1:13">
      <c r="A493" s="245">
        <v>483</v>
      </c>
      <c r="B493" s="445" t="s">
        <v>521</v>
      </c>
      <c r="C493" s="442">
        <v>1302.55</v>
      </c>
      <c r="D493" s="443">
        <v>1305.45</v>
      </c>
      <c r="E493" s="443">
        <v>1282.1000000000001</v>
      </c>
      <c r="F493" s="443">
        <v>1261.6500000000001</v>
      </c>
      <c r="G493" s="443">
        <v>1238.3000000000002</v>
      </c>
      <c r="H493" s="443">
        <v>1325.9</v>
      </c>
      <c r="I493" s="443">
        <v>1349.25</v>
      </c>
      <c r="J493" s="443">
        <v>1369.7</v>
      </c>
      <c r="K493" s="442">
        <v>1328.8</v>
      </c>
      <c r="L493" s="442">
        <v>1285</v>
      </c>
      <c r="M493" s="442">
        <v>1.39446</v>
      </c>
    </row>
    <row r="494" spans="1:13">
      <c r="A494" s="245">
        <v>484</v>
      </c>
      <c r="B494" s="445" t="s">
        <v>278</v>
      </c>
      <c r="C494" s="442">
        <v>430.1</v>
      </c>
      <c r="D494" s="443">
        <v>433.2833333333333</v>
      </c>
      <c r="E494" s="443">
        <v>422.86666666666662</v>
      </c>
      <c r="F494" s="443">
        <v>415.63333333333333</v>
      </c>
      <c r="G494" s="443">
        <v>405.21666666666664</v>
      </c>
      <c r="H494" s="443">
        <v>440.51666666666659</v>
      </c>
      <c r="I494" s="443">
        <v>450.93333333333334</v>
      </c>
      <c r="J494" s="443">
        <v>458.16666666666657</v>
      </c>
      <c r="K494" s="442">
        <v>443.7</v>
      </c>
      <c r="L494" s="442">
        <v>426.05</v>
      </c>
      <c r="M494" s="442">
        <v>1.6929799999999999</v>
      </c>
    </row>
    <row r="495" spans="1:13">
      <c r="A495" s="245">
        <v>485</v>
      </c>
      <c r="B495" s="445" t="s">
        <v>522</v>
      </c>
      <c r="C495" s="442">
        <v>1027.95</v>
      </c>
      <c r="D495" s="443">
        <v>1025.6166666666666</v>
      </c>
      <c r="E495" s="443">
        <v>1021.2333333333331</v>
      </c>
      <c r="F495" s="443">
        <v>1014.5166666666665</v>
      </c>
      <c r="G495" s="443">
        <v>1010.1333333333331</v>
      </c>
      <c r="H495" s="443">
        <v>1032.333333333333</v>
      </c>
      <c r="I495" s="443">
        <v>1036.7166666666667</v>
      </c>
      <c r="J495" s="443">
        <v>1043.4333333333332</v>
      </c>
      <c r="K495" s="442">
        <v>1030</v>
      </c>
      <c r="L495" s="442">
        <v>1018.9</v>
      </c>
      <c r="M495" s="442">
        <v>1.00206</v>
      </c>
    </row>
    <row r="496" spans="1:13">
      <c r="A496" s="245">
        <v>486</v>
      </c>
      <c r="B496" s="445" t="s">
        <v>523</v>
      </c>
      <c r="C496" s="442">
        <v>2704.1</v>
      </c>
      <c r="D496" s="443">
        <v>2703.3666666666668</v>
      </c>
      <c r="E496" s="443">
        <v>2636.7333333333336</v>
      </c>
      <c r="F496" s="443">
        <v>2569.3666666666668</v>
      </c>
      <c r="G496" s="443">
        <v>2502.7333333333336</v>
      </c>
      <c r="H496" s="443">
        <v>2770.7333333333336</v>
      </c>
      <c r="I496" s="443">
        <v>2837.3666666666668</v>
      </c>
      <c r="J496" s="443">
        <v>2904.7333333333336</v>
      </c>
      <c r="K496" s="442">
        <v>2770</v>
      </c>
      <c r="L496" s="442">
        <v>2636</v>
      </c>
      <c r="M496" s="442">
        <v>2.57307</v>
      </c>
    </row>
    <row r="497" spans="1:13">
      <c r="A497" s="245">
        <v>487</v>
      </c>
      <c r="B497" s="445" t="s">
        <v>524</v>
      </c>
      <c r="C497" s="442">
        <v>1781.6</v>
      </c>
      <c r="D497" s="443">
        <v>1783.7166666666665</v>
      </c>
      <c r="E497" s="443">
        <v>1763.4833333333329</v>
      </c>
      <c r="F497" s="443">
        <v>1745.3666666666663</v>
      </c>
      <c r="G497" s="443">
        <v>1725.1333333333328</v>
      </c>
      <c r="H497" s="443">
        <v>1801.833333333333</v>
      </c>
      <c r="I497" s="443">
        <v>1822.0666666666666</v>
      </c>
      <c r="J497" s="443">
        <v>1840.1833333333332</v>
      </c>
      <c r="K497" s="442">
        <v>1803.95</v>
      </c>
      <c r="L497" s="442">
        <v>1765.6</v>
      </c>
      <c r="M497" s="442">
        <v>0.53935</v>
      </c>
    </row>
    <row r="498" spans="1:13">
      <c r="A498" s="245">
        <v>488</v>
      </c>
      <c r="B498" s="445" t="s">
        <v>118</v>
      </c>
      <c r="C498" s="442">
        <v>9.35</v>
      </c>
      <c r="D498" s="443">
        <v>9.1999999999999993</v>
      </c>
      <c r="E498" s="443">
        <v>8.9499999999999993</v>
      </c>
      <c r="F498" s="443">
        <v>8.5500000000000007</v>
      </c>
      <c r="G498" s="443">
        <v>8.3000000000000007</v>
      </c>
      <c r="H498" s="443">
        <v>9.5999999999999979</v>
      </c>
      <c r="I498" s="443">
        <v>9.8499999999999979</v>
      </c>
      <c r="J498" s="443">
        <v>10.249999999999996</v>
      </c>
      <c r="K498" s="442">
        <v>9.4499999999999993</v>
      </c>
      <c r="L498" s="442">
        <v>8.8000000000000007</v>
      </c>
      <c r="M498" s="442">
        <v>4335.6890299999995</v>
      </c>
    </row>
    <row r="499" spans="1:13">
      <c r="A499" s="245">
        <v>489</v>
      </c>
      <c r="B499" s="445" t="s">
        <v>195</v>
      </c>
      <c r="C499" s="442">
        <v>1111.55</v>
      </c>
      <c r="D499" s="443">
        <v>1089.05</v>
      </c>
      <c r="E499" s="443">
        <v>1059.4499999999998</v>
      </c>
      <c r="F499" s="443">
        <v>1007.3499999999999</v>
      </c>
      <c r="G499" s="443">
        <v>977.74999999999977</v>
      </c>
      <c r="H499" s="443">
        <v>1141.1499999999999</v>
      </c>
      <c r="I499" s="443">
        <v>1170.7499999999998</v>
      </c>
      <c r="J499" s="443">
        <v>1222.8499999999999</v>
      </c>
      <c r="K499" s="442">
        <v>1118.6500000000001</v>
      </c>
      <c r="L499" s="442">
        <v>1036.95</v>
      </c>
      <c r="M499" s="442">
        <v>71.374809999999997</v>
      </c>
    </row>
    <row r="500" spans="1:13">
      <c r="A500" s="245">
        <v>490</v>
      </c>
      <c r="B500" s="445" t="s">
        <v>525</v>
      </c>
      <c r="C500" s="442">
        <v>6854.05</v>
      </c>
      <c r="D500" s="443">
        <v>6867.1833333333334</v>
      </c>
      <c r="E500" s="443">
        <v>6826.8666666666668</v>
      </c>
      <c r="F500" s="443">
        <v>6799.6833333333334</v>
      </c>
      <c r="G500" s="443">
        <v>6759.3666666666668</v>
      </c>
      <c r="H500" s="443">
        <v>6894.3666666666668</v>
      </c>
      <c r="I500" s="443">
        <v>6934.6833333333343</v>
      </c>
      <c r="J500" s="443">
        <v>6961.8666666666668</v>
      </c>
      <c r="K500" s="442">
        <v>6907.5</v>
      </c>
      <c r="L500" s="442">
        <v>6840</v>
      </c>
      <c r="M500" s="442">
        <v>1.085E-2</v>
      </c>
    </row>
    <row r="501" spans="1:13">
      <c r="A501" s="245">
        <v>491</v>
      </c>
      <c r="B501" s="445" t="s">
        <v>526</v>
      </c>
      <c r="C501" s="442">
        <v>148.9</v>
      </c>
      <c r="D501" s="443">
        <v>150.04999999999998</v>
      </c>
      <c r="E501" s="443">
        <v>147.34999999999997</v>
      </c>
      <c r="F501" s="443">
        <v>145.79999999999998</v>
      </c>
      <c r="G501" s="443">
        <v>143.09999999999997</v>
      </c>
      <c r="H501" s="443">
        <v>151.59999999999997</v>
      </c>
      <c r="I501" s="443">
        <v>154.29999999999995</v>
      </c>
      <c r="J501" s="443">
        <v>155.84999999999997</v>
      </c>
      <c r="K501" s="442">
        <v>152.75</v>
      </c>
      <c r="L501" s="442">
        <v>148.5</v>
      </c>
      <c r="M501" s="442">
        <v>10.01591</v>
      </c>
    </row>
    <row r="502" spans="1:13">
      <c r="A502" s="245">
        <v>492</v>
      </c>
      <c r="B502" s="445" t="s">
        <v>527</v>
      </c>
      <c r="C502" s="442">
        <v>94.1</v>
      </c>
      <c r="D502" s="443">
        <v>94.216666666666654</v>
      </c>
      <c r="E502" s="443">
        <v>92.533333333333303</v>
      </c>
      <c r="F502" s="443">
        <v>90.966666666666654</v>
      </c>
      <c r="G502" s="443">
        <v>89.283333333333303</v>
      </c>
      <c r="H502" s="443">
        <v>95.783333333333303</v>
      </c>
      <c r="I502" s="443">
        <v>97.466666666666669</v>
      </c>
      <c r="J502" s="443">
        <v>99.033333333333303</v>
      </c>
      <c r="K502" s="442">
        <v>95.9</v>
      </c>
      <c r="L502" s="442">
        <v>92.65</v>
      </c>
      <c r="M502" s="442">
        <v>35.822150000000001</v>
      </c>
    </row>
    <row r="503" spans="1:13">
      <c r="A503" s="245">
        <v>493</v>
      </c>
      <c r="B503" s="445" t="s">
        <v>771</v>
      </c>
      <c r="C503" s="442">
        <v>482.9</v>
      </c>
      <c r="D503" s="443">
        <v>486.2166666666667</v>
      </c>
      <c r="E503" s="443">
        <v>478.18333333333339</v>
      </c>
      <c r="F503" s="443">
        <v>473.4666666666667</v>
      </c>
      <c r="G503" s="443">
        <v>465.43333333333339</v>
      </c>
      <c r="H503" s="443">
        <v>490.93333333333339</v>
      </c>
      <c r="I503" s="443">
        <v>498.9666666666667</v>
      </c>
      <c r="J503" s="443">
        <v>503.68333333333339</v>
      </c>
      <c r="K503" s="442">
        <v>494.25</v>
      </c>
      <c r="L503" s="442">
        <v>481.5</v>
      </c>
      <c r="M503" s="442">
        <v>0.49864999999999998</v>
      </c>
    </row>
    <row r="504" spans="1:13">
      <c r="A504" s="245">
        <v>494</v>
      </c>
      <c r="B504" s="445" t="s">
        <v>528</v>
      </c>
      <c r="C504" s="442">
        <v>2197.4499999999998</v>
      </c>
      <c r="D504" s="443">
        <v>2202.4500000000003</v>
      </c>
      <c r="E504" s="443">
        <v>2180.0000000000005</v>
      </c>
      <c r="F504" s="443">
        <v>2162.5500000000002</v>
      </c>
      <c r="G504" s="443">
        <v>2140.1000000000004</v>
      </c>
      <c r="H504" s="443">
        <v>2219.9000000000005</v>
      </c>
      <c r="I504" s="443">
        <v>2242.3500000000004</v>
      </c>
      <c r="J504" s="443">
        <v>2259.8000000000006</v>
      </c>
      <c r="K504" s="442">
        <v>2224.9</v>
      </c>
      <c r="L504" s="442">
        <v>2185</v>
      </c>
      <c r="M504" s="442">
        <v>1.4225000000000001</v>
      </c>
    </row>
    <row r="505" spans="1:13">
      <c r="A505" s="245">
        <v>495</v>
      </c>
      <c r="B505" s="445" t="s">
        <v>196</v>
      </c>
      <c r="C505" s="442">
        <v>539.04999999999995</v>
      </c>
      <c r="D505" s="443">
        <v>542.41666666666663</v>
      </c>
      <c r="E505" s="443">
        <v>534.93333333333328</v>
      </c>
      <c r="F505" s="443">
        <v>530.81666666666661</v>
      </c>
      <c r="G505" s="443">
        <v>523.33333333333326</v>
      </c>
      <c r="H505" s="443">
        <v>546.5333333333333</v>
      </c>
      <c r="I505" s="443">
        <v>554.01666666666665</v>
      </c>
      <c r="J505" s="443">
        <v>558.13333333333333</v>
      </c>
      <c r="K505" s="442">
        <v>549.9</v>
      </c>
      <c r="L505" s="442">
        <v>538.29999999999995</v>
      </c>
      <c r="M505" s="442">
        <v>56.379910000000002</v>
      </c>
    </row>
    <row r="506" spans="1:13">
      <c r="A506" s="245">
        <v>496</v>
      </c>
      <c r="B506" s="445" t="s">
        <v>529</v>
      </c>
      <c r="C506" s="442">
        <v>654.45000000000005</v>
      </c>
      <c r="D506" s="443">
        <v>652.56666666666672</v>
      </c>
      <c r="E506" s="443">
        <v>640.33333333333348</v>
      </c>
      <c r="F506" s="443">
        <v>626.21666666666681</v>
      </c>
      <c r="G506" s="443">
        <v>613.98333333333358</v>
      </c>
      <c r="H506" s="443">
        <v>666.68333333333339</v>
      </c>
      <c r="I506" s="443">
        <v>678.91666666666674</v>
      </c>
      <c r="J506" s="443">
        <v>693.0333333333333</v>
      </c>
      <c r="K506" s="442">
        <v>664.8</v>
      </c>
      <c r="L506" s="442">
        <v>638.45000000000005</v>
      </c>
      <c r="M506" s="442">
        <v>12.66104</v>
      </c>
    </row>
    <row r="507" spans="1:13">
      <c r="A507" s="245">
        <v>497</v>
      </c>
      <c r="B507" s="445" t="s">
        <v>197</v>
      </c>
      <c r="C507" s="442">
        <v>13.5</v>
      </c>
      <c r="D507" s="443">
        <v>13.5</v>
      </c>
      <c r="E507" s="443">
        <v>13.4</v>
      </c>
      <c r="F507" s="443">
        <v>13.3</v>
      </c>
      <c r="G507" s="443">
        <v>13.200000000000001</v>
      </c>
      <c r="H507" s="443">
        <v>13.6</v>
      </c>
      <c r="I507" s="443">
        <v>13.700000000000001</v>
      </c>
      <c r="J507" s="443">
        <v>13.799999999999999</v>
      </c>
      <c r="K507" s="442">
        <v>13.6</v>
      </c>
      <c r="L507" s="442">
        <v>13.4</v>
      </c>
      <c r="M507" s="442">
        <v>874.13665000000003</v>
      </c>
    </row>
    <row r="508" spans="1:13">
      <c r="A508" s="245">
        <v>498</v>
      </c>
      <c r="B508" s="445" t="s">
        <v>198</v>
      </c>
      <c r="C508" s="442">
        <v>219.6</v>
      </c>
      <c r="D508" s="443">
        <v>217.6</v>
      </c>
      <c r="E508" s="443">
        <v>214.2</v>
      </c>
      <c r="F508" s="443">
        <v>208.79999999999998</v>
      </c>
      <c r="G508" s="443">
        <v>205.39999999999998</v>
      </c>
      <c r="H508" s="443">
        <v>223</v>
      </c>
      <c r="I508" s="443">
        <v>226.40000000000003</v>
      </c>
      <c r="J508" s="443">
        <v>231.8</v>
      </c>
      <c r="K508" s="442">
        <v>221</v>
      </c>
      <c r="L508" s="442">
        <v>212.2</v>
      </c>
      <c r="M508" s="442">
        <v>270.32934</v>
      </c>
    </row>
    <row r="509" spans="1:13">
      <c r="A509" s="245">
        <v>499</v>
      </c>
      <c r="B509" s="445" t="s">
        <v>530</v>
      </c>
      <c r="C509" s="442">
        <v>285.10000000000002</v>
      </c>
      <c r="D509" s="443">
        <v>285.06666666666666</v>
      </c>
      <c r="E509" s="443">
        <v>282.13333333333333</v>
      </c>
      <c r="F509" s="443">
        <v>279.16666666666669</v>
      </c>
      <c r="G509" s="443">
        <v>276.23333333333335</v>
      </c>
      <c r="H509" s="443">
        <v>288.0333333333333</v>
      </c>
      <c r="I509" s="443">
        <v>290.96666666666658</v>
      </c>
      <c r="J509" s="443">
        <v>293.93333333333328</v>
      </c>
      <c r="K509" s="442">
        <v>288</v>
      </c>
      <c r="L509" s="442">
        <v>282.10000000000002</v>
      </c>
      <c r="M509" s="442">
        <v>1.0511600000000001</v>
      </c>
    </row>
    <row r="510" spans="1:13">
      <c r="A510" s="245">
        <v>500</v>
      </c>
      <c r="B510" s="445" t="s">
        <v>531</v>
      </c>
      <c r="C510" s="442">
        <v>2083.75</v>
      </c>
      <c r="D510" s="443">
        <v>2087.4666666666667</v>
      </c>
      <c r="E510" s="443">
        <v>2067.2333333333336</v>
      </c>
      <c r="F510" s="443">
        <v>2050.7166666666667</v>
      </c>
      <c r="G510" s="443">
        <v>2030.4833333333336</v>
      </c>
      <c r="H510" s="443">
        <v>2103.9833333333336</v>
      </c>
      <c r="I510" s="443">
        <v>2124.2166666666662</v>
      </c>
      <c r="J510" s="443">
        <v>2140.7333333333336</v>
      </c>
      <c r="K510" s="442">
        <v>2107.6999999999998</v>
      </c>
      <c r="L510" s="442">
        <v>2070.9499999999998</v>
      </c>
      <c r="M510" s="442">
        <v>0.24349999999999999</v>
      </c>
    </row>
    <row r="511" spans="1:13">
      <c r="A511" s="245">
        <v>501</v>
      </c>
      <c r="B511" s="445" t="s">
        <v>741</v>
      </c>
      <c r="C511" s="442">
        <v>1268.7</v>
      </c>
      <c r="D511" s="443">
        <v>1272.8166666666666</v>
      </c>
      <c r="E511" s="443">
        <v>1246.6333333333332</v>
      </c>
      <c r="F511" s="443">
        <v>1224.5666666666666</v>
      </c>
      <c r="G511" s="443">
        <v>1198.3833333333332</v>
      </c>
      <c r="H511" s="443">
        <v>1294.8833333333332</v>
      </c>
      <c r="I511" s="443">
        <v>1321.0666666666666</v>
      </c>
      <c r="J511" s="443">
        <v>1343.1333333333332</v>
      </c>
      <c r="K511" s="442">
        <v>1299</v>
      </c>
      <c r="L511" s="442">
        <v>1250.75</v>
      </c>
      <c r="M511" s="442">
        <v>0.49015999999999998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94" sqref="D94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07"/>
      <c r="B5" s="507"/>
      <c r="C5" s="508"/>
      <c r="D5" s="508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09" t="s">
        <v>533</v>
      </c>
      <c r="C7" s="509"/>
      <c r="D7" s="239">
        <f>Main!B10</f>
        <v>44351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44350</v>
      </c>
      <c r="B10" s="244">
        <v>539570</v>
      </c>
      <c r="C10" s="245" t="s">
        <v>924</v>
      </c>
      <c r="D10" s="245" t="s">
        <v>925</v>
      </c>
      <c r="E10" s="483" t="s">
        <v>543</v>
      </c>
      <c r="F10" s="338">
        <v>57600</v>
      </c>
      <c r="G10" s="244">
        <v>8.07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44350</v>
      </c>
      <c r="B11" s="244">
        <v>534064</v>
      </c>
      <c r="C11" s="245" t="s">
        <v>882</v>
      </c>
      <c r="D11" s="245" t="s">
        <v>926</v>
      </c>
      <c r="E11" s="245" t="s">
        <v>542</v>
      </c>
      <c r="F11" s="338">
        <v>100000</v>
      </c>
      <c r="G11" s="244">
        <v>15.95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44350</v>
      </c>
      <c r="B12" s="244">
        <v>534064</v>
      </c>
      <c r="C12" s="245" t="s">
        <v>882</v>
      </c>
      <c r="D12" s="245" t="s">
        <v>926</v>
      </c>
      <c r="E12" s="483" t="s">
        <v>543</v>
      </c>
      <c r="F12" s="338">
        <v>45000</v>
      </c>
      <c r="G12" s="244">
        <v>16.05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44350</v>
      </c>
      <c r="B13" s="244">
        <v>534064</v>
      </c>
      <c r="C13" s="245" t="s">
        <v>882</v>
      </c>
      <c r="D13" s="245" t="s">
        <v>927</v>
      </c>
      <c r="E13" s="483" t="s">
        <v>543</v>
      </c>
      <c r="F13" s="338">
        <v>70000</v>
      </c>
      <c r="G13" s="244">
        <v>15.95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44350</v>
      </c>
      <c r="B14" s="244">
        <v>534064</v>
      </c>
      <c r="C14" s="245" t="s">
        <v>882</v>
      </c>
      <c r="D14" s="245" t="s">
        <v>928</v>
      </c>
      <c r="E14" s="245" t="s">
        <v>542</v>
      </c>
      <c r="F14" s="338">
        <v>169999</v>
      </c>
      <c r="G14" s="244">
        <v>15.8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44350</v>
      </c>
      <c r="B15" s="244">
        <v>517096</v>
      </c>
      <c r="C15" s="245" t="s">
        <v>929</v>
      </c>
      <c r="D15" s="245" t="s">
        <v>930</v>
      </c>
      <c r="E15" s="245" t="s">
        <v>543</v>
      </c>
      <c r="F15" s="338">
        <v>34000</v>
      </c>
      <c r="G15" s="244">
        <v>23.88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44350</v>
      </c>
      <c r="B16" s="244">
        <v>538566</v>
      </c>
      <c r="C16" s="245" t="s">
        <v>931</v>
      </c>
      <c r="D16" s="245" t="s">
        <v>932</v>
      </c>
      <c r="E16" s="245" t="s">
        <v>543</v>
      </c>
      <c r="F16" s="338">
        <v>230000</v>
      </c>
      <c r="G16" s="244">
        <v>1215.1199999999999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44350</v>
      </c>
      <c r="B17" s="244">
        <v>542057</v>
      </c>
      <c r="C17" s="245" t="s">
        <v>933</v>
      </c>
      <c r="D17" s="245" t="s">
        <v>883</v>
      </c>
      <c r="E17" s="245" t="s">
        <v>542</v>
      </c>
      <c r="F17" s="338">
        <v>114397</v>
      </c>
      <c r="G17" s="244">
        <v>56.22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44350</v>
      </c>
      <c r="B18" s="244">
        <v>542057</v>
      </c>
      <c r="C18" s="245" t="s">
        <v>933</v>
      </c>
      <c r="D18" s="245" t="s">
        <v>883</v>
      </c>
      <c r="E18" s="483" t="s">
        <v>543</v>
      </c>
      <c r="F18" s="338">
        <v>114397</v>
      </c>
      <c r="G18" s="244">
        <v>55.98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44350</v>
      </c>
      <c r="B19" s="244">
        <v>540545</v>
      </c>
      <c r="C19" s="245" t="s">
        <v>934</v>
      </c>
      <c r="D19" s="245" t="s">
        <v>845</v>
      </c>
      <c r="E19" s="245" t="s">
        <v>542</v>
      </c>
      <c r="F19" s="338">
        <v>110000</v>
      </c>
      <c r="G19" s="244">
        <v>17.88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44350</v>
      </c>
      <c r="B20" s="244">
        <v>540545</v>
      </c>
      <c r="C20" s="245" t="s">
        <v>934</v>
      </c>
      <c r="D20" s="245" t="s">
        <v>845</v>
      </c>
      <c r="E20" s="245" t="s">
        <v>543</v>
      </c>
      <c r="F20" s="338">
        <v>55550</v>
      </c>
      <c r="G20" s="244">
        <v>18.11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44350</v>
      </c>
      <c r="B21" s="244">
        <v>542666</v>
      </c>
      <c r="C21" s="245" t="s">
        <v>935</v>
      </c>
      <c r="D21" s="245" t="s">
        <v>936</v>
      </c>
      <c r="E21" s="245" t="s">
        <v>543</v>
      </c>
      <c r="F21" s="338">
        <v>92000</v>
      </c>
      <c r="G21" s="244">
        <v>26.5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44350</v>
      </c>
      <c r="B22" s="244">
        <v>542666</v>
      </c>
      <c r="C22" s="245" t="s">
        <v>935</v>
      </c>
      <c r="D22" s="245" t="s">
        <v>937</v>
      </c>
      <c r="E22" s="483" t="s">
        <v>542</v>
      </c>
      <c r="F22" s="338">
        <v>120000</v>
      </c>
      <c r="G22" s="244">
        <v>26.43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44350</v>
      </c>
      <c r="B23" s="244">
        <v>540134</v>
      </c>
      <c r="C23" s="245" t="s">
        <v>938</v>
      </c>
      <c r="D23" s="245" t="s">
        <v>939</v>
      </c>
      <c r="E23" s="245" t="s">
        <v>542</v>
      </c>
      <c r="F23" s="338">
        <v>65000</v>
      </c>
      <c r="G23" s="244">
        <v>4.8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44350</v>
      </c>
      <c r="B24" s="244">
        <v>540401</v>
      </c>
      <c r="C24" s="245" t="s">
        <v>940</v>
      </c>
      <c r="D24" s="245" t="s">
        <v>941</v>
      </c>
      <c r="E24" s="245" t="s">
        <v>543</v>
      </c>
      <c r="F24" s="338">
        <v>72000</v>
      </c>
      <c r="G24" s="244">
        <v>97.5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44350</v>
      </c>
      <c r="B25" s="244">
        <v>540401</v>
      </c>
      <c r="C25" s="245" t="s">
        <v>940</v>
      </c>
      <c r="D25" s="245" t="s">
        <v>942</v>
      </c>
      <c r="E25" s="483" t="s">
        <v>542</v>
      </c>
      <c r="F25" s="338">
        <v>72000</v>
      </c>
      <c r="G25" s="244">
        <v>97.5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44350</v>
      </c>
      <c r="B26" s="244">
        <v>539519</v>
      </c>
      <c r="C26" s="245" t="s">
        <v>901</v>
      </c>
      <c r="D26" s="245" t="s">
        <v>943</v>
      </c>
      <c r="E26" s="245" t="s">
        <v>542</v>
      </c>
      <c r="F26" s="338">
        <v>50000</v>
      </c>
      <c r="G26" s="244">
        <v>19.36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44350</v>
      </c>
      <c r="B27" s="244">
        <v>539519</v>
      </c>
      <c r="C27" s="245" t="s">
        <v>901</v>
      </c>
      <c r="D27" s="245" t="s">
        <v>902</v>
      </c>
      <c r="E27" s="483" t="s">
        <v>543</v>
      </c>
      <c r="F27" s="338">
        <v>202554</v>
      </c>
      <c r="G27" s="244">
        <v>19.28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44350</v>
      </c>
      <c r="B28" s="244">
        <v>539519</v>
      </c>
      <c r="C28" s="245" t="s">
        <v>901</v>
      </c>
      <c r="D28" s="245" t="s">
        <v>944</v>
      </c>
      <c r="E28" s="483" t="s">
        <v>543</v>
      </c>
      <c r="F28" s="338">
        <v>100000</v>
      </c>
      <c r="G28" s="244">
        <v>19.47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44350</v>
      </c>
      <c r="B29" s="244">
        <v>539519</v>
      </c>
      <c r="C29" s="245" t="s">
        <v>901</v>
      </c>
      <c r="D29" s="245" t="s">
        <v>945</v>
      </c>
      <c r="E29" s="245" t="s">
        <v>542</v>
      </c>
      <c r="F29" s="338">
        <v>51904</v>
      </c>
      <c r="G29" s="244">
        <v>19.899999999999999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44350</v>
      </c>
      <c r="B30" s="244">
        <v>540080</v>
      </c>
      <c r="C30" s="245" t="s">
        <v>946</v>
      </c>
      <c r="D30" s="245" t="s">
        <v>947</v>
      </c>
      <c r="E30" s="483" t="s">
        <v>543</v>
      </c>
      <c r="F30" s="338">
        <v>62000</v>
      </c>
      <c r="G30" s="244">
        <v>37.69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44350</v>
      </c>
      <c r="B31" s="244">
        <v>540198</v>
      </c>
      <c r="C31" s="245" t="s">
        <v>868</v>
      </c>
      <c r="D31" s="245" t="s">
        <v>948</v>
      </c>
      <c r="E31" s="483" t="s">
        <v>542</v>
      </c>
      <c r="F31" s="338">
        <v>1</v>
      </c>
      <c r="G31" s="244">
        <v>30.3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44350</v>
      </c>
      <c r="B32" s="244">
        <v>540198</v>
      </c>
      <c r="C32" s="245" t="s">
        <v>868</v>
      </c>
      <c r="D32" s="245" t="s">
        <v>949</v>
      </c>
      <c r="E32" s="245" t="s">
        <v>542</v>
      </c>
      <c r="F32" s="338">
        <v>29302</v>
      </c>
      <c r="G32" s="244">
        <v>30.26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44350</v>
      </c>
      <c r="B33" s="244">
        <v>540198</v>
      </c>
      <c r="C33" s="245" t="s">
        <v>868</v>
      </c>
      <c r="D33" s="245" t="s">
        <v>948</v>
      </c>
      <c r="E33" s="483" t="s">
        <v>543</v>
      </c>
      <c r="F33" s="338">
        <v>38340</v>
      </c>
      <c r="G33" s="244">
        <v>29.49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44350</v>
      </c>
      <c r="B34" s="244">
        <v>539291</v>
      </c>
      <c r="C34" s="245" t="s">
        <v>950</v>
      </c>
      <c r="D34" s="245" t="s">
        <v>951</v>
      </c>
      <c r="E34" s="245" t="s">
        <v>542</v>
      </c>
      <c r="F34" s="338">
        <v>4716</v>
      </c>
      <c r="G34" s="244">
        <v>16.52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44350</v>
      </c>
      <c r="B35" s="244">
        <v>539291</v>
      </c>
      <c r="C35" s="245" t="s">
        <v>950</v>
      </c>
      <c r="D35" s="245" t="s">
        <v>952</v>
      </c>
      <c r="E35" s="483" t="s">
        <v>542</v>
      </c>
      <c r="F35" s="338">
        <v>12888</v>
      </c>
      <c r="G35" s="244">
        <v>16.489999999999998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44350</v>
      </c>
      <c r="B36" s="244">
        <v>539291</v>
      </c>
      <c r="C36" s="245" t="s">
        <v>950</v>
      </c>
      <c r="D36" s="245" t="s">
        <v>951</v>
      </c>
      <c r="E36" s="245" t="s">
        <v>543</v>
      </c>
      <c r="F36" s="338">
        <v>41991</v>
      </c>
      <c r="G36" s="244">
        <v>16.39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44350</v>
      </c>
      <c r="B37" s="244">
        <v>539291</v>
      </c>
      <c r="C37" s="245" t="s">
        <v>950</v>
      </c>
      <c r="D37" s="245" t="s">
        <v>952</v>
      </c>
      <c r="E37" s="483" t="s">
        <v>543</v>
      </c>
      <c r="F37" s="338">
        <v>66266</v>
      </c>
      <c r="G37" s="244">
        <v>16.52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44350</v>
      </c>
      <c r="B38" s="244">
        <v>539291</v>
      </c>
      <c r="C38" s="245" t="s">
        <v>950</v>
      </c>
      <c r="D38" s="245" t="s">
        <v>953</v>
      </c>
      <c r="E38" s="245" t="s">
        <v>542</v>
      </c>
      <c r="F38" s="338">
        <v>22660</v>
      </c>
      <c r="G38" s="244">
        <v>16.5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44350</v>
      </c>
      <c r="B39" s="244">
        <v>539291</v>
      </c>
      <c r="C39" s="245" t="s">
        <v>950</v>
      </c>
      <c r="D39" s="245" t="s">
        <v>954</v>
      </c>
      <c r="E39" s="483" t="s">
        <v>542</v>
      </c>
      <c r="F39" s="338">
        <v>30600</v>
      </c>
      <c r="G39" s="244">
        <v>16.149999999999999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44350</v>
      </c>
      <c r="B40" s="244">
        <v>539291</v>
      </c>
      <c r="C40" s="245" t="s">
        <v>950</v>
      </c>
      <c r="D40" s="245" t="s">
        <v>954</v>
      </c>
      <c r="E40" s="483" t="s">
        <v>543</v>
      </c>
      <c r="F40" s="338">
        <v>5293</v>
      </c>
      <c r="G40" s="244">
        <v>16.690000000000001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44350</v>
      </c>
      <c r="B41" s="244">
        <v>539291</v>
      </c>
      <c r="C41" s="245" t="s">
        <v>950</v>
      </c>
      <c r="D41" s="245" t="s">
        <v>953</v>
      </c>
      <c r="E41" s="245" t="s">
        <v>543</v>
      </c>
      <c r="F41" s="338">
        <v>22660</v>
      </c>
      <c r="G41" s="244">
        <v>16.7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44350</v>
      </c>
      <c r="B42" s="244">
        <v>526043</v>
      </c>
      <c r="C42" s="245" t="s">
        <v>903</v>
      </c>
      <c r="D42" s="245" t="s">
        <v>955</v>
      </c>
      <c r="E42" s="245" t="s">
        <v>542</v>
      </c>
      <c r="F42" s="338">
        <v>25000</v>
      </c>
      <c r="G42" s="244">
        <v>63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44350</v>
      </c>
      <c r="B43" s="244">
        <v>526043</v>
      </c>
      <c r="C43" s="245" t="s">
        <v>903</v>
      </c>
      <c r="D43" s="245" t="s">
        <v>955</v>
      </c>
      <c r="E43" s="483" t="s">
        <v>543</v>
      </c>
      <c r="F43" s="338">
        <v>15287</v>
      </c>
      <c r="G43" s="244">
        <v>63.44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44350</v>
      </c>
      <c r="B44" s="244">
        <v>540027</v>
      </c>
      <c r="C44" s="245" t="s">
        <v>956</v>
      </c>
      <c r="D44" s="245" t="s">
        <v>957</v>
      </c>
      <c r="E44" s="483" t="s">
        <v>542</v>
      </c>
      <c r="F44" s="338">
        <v>200000</v>
      </c>
      <c r="G44" s="244">
        <v>393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44350</v>
      </c>
      <c r="B45" s="244">
        <v>540027</v>
      </c>
      <c r="C45" s="245" t="s">
        <v>956</v>
      </c>
      <c r="D45" s="245" t="s">
        <v>958</v>
      </c>
      <c r="E45" s="245" t="s">
        <v>543</v>
      </c>
      <c r="F45" s="338">
        <v>200000</v>
      </c>
      <c r="G45" s="244">
        <v>393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44350</v>
      </c>
      <c r="B46" s="244">
        <v>539673</v>
      </c>
      <c r="C46" s="245" t="s">
        <v>959</v>
      </c>
      <c r="D46" s="245" t="s">
        <v>960</v>
      </c>
      <c r="E46" s="483" t="s">
        <v>542</v>
      </c>
      <c r="F46" s="338">
        <v>10000</v>
      </c>
      <c r="G46" s="244">
        <v>9.0399999999999991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44350</v>
      </c>
      <c r="B47" s="244">
        <v>539673</v>
      </c>
      <c r="C47" s="245" t="s">
        <v>959</v>
      </c>
      <c r="D47" s="245" t="s">
        <v>961</v>
      </c>
      <c r="E47" s="245" t="s">
        <v>543</v>
      </c>
      <c r="F47" s="338">
        <v>11051</v>
      </c>
      <c r="G47" s="244">
        <v>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44350</v>
      </c>
      <c r="B48" s="244">
        <v>500111</v>
      </c>
      <c r="C48" s="245" t="s">
        <v>885</v>
      </c>
      <c r="D48" s="245" t="s">
        <v>962</v>
      </c>
      <c r="E48" s="483" t="s">
        <v>542</v>
      </c>
      <c r="F48" s="338">
        <v>1339175</v>
      </c>
      <c r="G48" s="244">
        <v>16.23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44350</v>
      </c>
      <c r="B49" s="244">
        <v>500111</v>
      </c>
      <c r="C49" s="245" t="s">
        <v>885</v>
      </c>
      <c r="D49" s="245" t="s">
        <v>962</v>
      </c>
      <c r="E49" s="483" t="s">
        <v>543</v>
      </c>
      <c r="F49" s="338">
        <v>17949</v>
      </c>
      <c r="G49" s="244">
        <v>16.02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44350</v>
      </c>
      <c r="B50" s="244">
        <v>540259</v>
      </c>
      <c r="C50" s="245" t="s">
        <v>963</v>
      </c>
      <c r="D50" s="245" t="s">
        <v>883</v>
      </c>
      <c r="E50" s="245" t="s">
        <v>542</v>
      </c>
      <c r="F50" s="338">
        <v>6317</v>
      </c>
      <c r="G50" s="244">
        <v>10.39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44350</v>
      </c>
      <c r="B51" s="244">
        <v>540259</v>
      </c>
      <c r="C51" s="245" t="s">
        <v>963</v>
      </c>
      <c r="D51" s="245" t="s">
        <v>883</v>
      </c>
      <c r="E51" s="245" t="s">
        <v>543</v>
      </c>
      <c r="F51" s="338">
        <v>117597</v>
      </c>
      <c r="G51" s="244">
        <v>10.16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44350</v>
      </c>
      <c r="B52" s="244">
        <v>530549</v>
      </c>
      <c r="C52" s="245" t="s">
        <v>482</v>
      </c>
      <c r="D52" s="245" t="s">
        <v>964</v>
      </c>
      <c r="E52" s="245" t="s">
        <v>543</v>
      </c>
      <c r="F52" s="338">
        <v>3000000</v>
      </c>
      <c r="G52" s="244">
        <v>511.08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44350</v>
      </c>
      <c r="B53" s="244">
        <v>530549</v>
      </c>
      <c r="C53" s="245" t="s">
        <v>482</v>
      </c>
      <c r="D53" s="245" t="s">
        <v>965</v>
      </c>
      <c r="E53" s="483" t="s">
        <v>542</v>
      </c>
      <c r="F53" s="338">
        <v>870000</v>
      </c>
      <c r="G53" s="244">
        <v>511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44350</v>
      </c>
      <c r="B54" s="244">
        <v>539026</v>
      </c>
      <c r="C54" s="245" t="s">
        <v>869</v>
      </c>
      <c r="D54" s="245" t="s">
        <v>884</v>
      </c>
      <c r="E54" s="483" t="s">
        <v>542</v>
      </c>
      <c r="F54" s="338">
        <v>48000</v>
      </c>
      <c r="G54" s="244">
        <v>8.43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44350</v>
      </c>
      <c r="B55" s="244">
        <v>539026</v>
      </c>
      <c r="C55" s="245" t="s">
        <v>869</v>
      </c>
      <c r="D55" s="245" t="s">
        <v>966</v>
      </c>
      <c r="E55" s="245" t="s">
        <v>543</v>
      </c>
      <c r="F55" s="338">
        <v>48000</v>
      </c>
      <c r="G55" s="244">
        <v>8.3800000000000008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44350</v>
      </c>
      <c r="B56" s="244">
        <v>539406</v>
      </c>
      <c r="C56" s="245" t="s">
        <v>967</v>
      </c>
      <c r="D56" s="245" t="s">
        <v>968</v>
      </c>
      <c r="E56" s="245" t="s">
        <v>543</v>
      </c>
      <c r="F56" s="338">
        <v>6890</v>
      </c>
      <c r="G56" s="244">
        <v>14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44350</v>
      </c>
      <c r="B57" s="244">
        <v>539406</v>
      </c>
      <c r="C57" s="245" t="s">
        <v>967</v>
      </c>
      <c r="D57" s="245" t="s">
        <v>969</v>
      </c>
      <c r="E57" s="483" t="s">
        <v>542</v>
      </c>
      <c r="F57" s="338">
        <v>11880</v>
      </c>
      <c r="G57" s="244">
        <v>14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44350</v>
      </c>
      <c r="B58" s="244">
        <v>513305</v>
      </c>
      <c r="C58" s="245" t="s">
        <v>970</v>
      </c>
      <c r="D58" s="245" t="s">
        <v>971</v>
      </c>
      <c r="E58" s="245" t="s">
        <v>542</v>
      </c>
      <c r="F58" s="338">
        <v>84408</v>
      </c>
      <c r="G58" s="244">
        <v>1.35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44350</v>
      </c>
      <c r="B59" s="244">
        <v>538565</v>
      </c>
      <c r="C59" s="245" t="s">
        <v>972</v>
      </c>
      <c r="D59" s="245" t="s">
        <v>973</v>
      </c>
      <c r="E59" s="245" t="s">
        <v>542</v>
      </c>
      <c r="F59" s="338">
        <v>32136</v>
      </c>
      <c r="G59" s="244">
        <v>68.05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44350</v>
      </c>
      <c r="B60" s="244">
        <v>506146</v>
      </c>
      <c r="C60" s="245" t="s">
        <v>974</v>
      </c>
      <c r="D60" s="245" t="s">
        <v>883</v>
      </c>
      <c r="E60" s="245" t="s">
        <v>543</v>
      </c>
      <c r="F60" s="338">
        <v>1500000</v>
      </c>
      <c r="G60" s="244">
        <v>0.81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44350</v>
      </c>
      <c r="B61" s="244">
        <v>511601</v>
      </c>
      <c r="C61" s="245" t="s">
        <v>975</v>
      </c>
      <c r="D61" s="245" t="s">
        <v>976</v>
      </c>
      <c r="E61" s="245" t="s">
        <v>543</v>
      </c>
      <c r="F61" s="338">
        <v>334000</v>
      </c>
      <c r="G61" s="244">
        <v>13.41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44350</v>
      </c>
      <c r="B62" s="244">
        <v>511601</v>
      </c>
      <c r="C62" s="222" t="s">
        <v>975</v>
      </c>
      <c r="D62" s="222" t="s">
        <v>977</v>
      </c>
      <c r="E62" s="245" t="s">
        <v>542</v>
      </c>
      <c r="F62" s="338">
        <v>140000</v>
      </c>
      <c r="G62" s="244">
        <v>13.24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44350</v>
      </c>
      <c r="B63" s="244">
        <v>511601</v>
      </c>
      <c r="C63" s="245" t="s">
        <v>975</v>
      </c>
      <c r="D63" s="245" t="s">
        <v>978</v>
      </c>
      <c r="E63" s="245" t="s">
        <v>542</v>
      </c>
      <c r="F63" s="338">
        <v>92300</v>
      </c>
      <c r="G63" s="244">
        <v>13.31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44350</v>
      </c>
      <c r="B64" s="244">
        <v>530665</v>
      </c>
      <c r="C64" s="245" t="s">
        <v>979</v>
      </c>
      <c r="D64" s="245" t="s">
        <v>845</v>
      </c>
      <c r="E64" s="245" t="s">
        <v>542</v>
      </c>
      <c r="F64" s="338">
        <v>302627</v>
      </c>
      <c r="G64" s="244">
        <v>8.2799999999999994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44350</v>
      </c>
      <c r="B65" s="244" t="s">
        <v>980</v>
      </c>
      <c r="C65" s="245" t="s">
        <v>981</v>
      </c>
      <c r="D65" s="245" t="s">
        <v>982</v>
      </c>
      <c r="E65" s="245" t="s">
        <v>542</v>
      </c>
      <c r="F65" s="338">
        <v>111877</v>
      </c>
      <c r="G65" s="244">
        <v>13.7</v>
      </c>
      <c r="H65" s="315" t="s">
        <v>838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44350</v>
      </c>
      <c r="B66" s="244" t="s">
        <v>983</v>
      </c>
      <c r="C66" s="245" t="s">
        <v>984</v>
      </c>
      <c r="D66" s="245" t="s">
        <v>851</v>
      </c>
      <c r="E66" s="245" t="s">
        <v>542</v>
      </c>
      <c r="F66" s="338">
        <v>44902</v>
      </c>
      <c r="G66" s="244">
        <v>296.36</v>
      </c>
      <c r="H66" s="315" t="s">
        <v>838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44350</v>
      </c>
      <c r="B67" s="244" t="s">
        <v>985</v>
      </c>
      <c r="C67" s="245" t="s">
        <v>986</v>
      </c>
      <c r="D67" s="245" t="s">
        <v>888</v>
      </c>
      <c r="E67" s="245" t="s">
        <v>542</v>
      </c>
      <c r="F67" s="338">
        <v>51481</v>
      </c>
      <c r="G67" s="244">
        <v>944.75</v>
      </c>
      <c r="H67" s="315" t="s">
        <v>838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44350</v>
      </c>
      <c r="B68" s="244" t="s">
        <v>987</v>
      </c>
      <c r="C68" s="245" t="s">
        <v>988</v>
      </c>
      <c r="D68" s="245" t="s">
        <v>989</v>
      </c>
      <c r="E68" s="245" t="s">
        <v>542</v>
      </c>
      <c r="F68" s="338">
        <v>160514</v>
      </c>
      <c r="G68" s="244">
        <v>117.67</v>
      </c>
      <c r="H68" s="315" t="s">
        <v>838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44350</v>
      </c>
      <c r="B69" s="244" t="s">
        <v>990</v>
      </c>
      <c r="C69" s="245" t="s">
        <v>991</v>
      </c>
      <c r="D69" s="245" t="s">
        <v>992</v>
      </c>
      <c r="E69" s="245" t="s">
        <v>542</v>
      </c>
      <c r="F69" s="338">
        <v>682307</v>
      </c>
      <c r="G69" s="244">
        <v>21.25</v>
      </c>
      <c r="H69" s="315" t="s">
        <v>838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44350</v>
      </c>
      <c r="B70" s="244" t="s">
        <v>675</v>
      </c>
      <c r="C70" s="245" t="s">
        <v>993</v>
      </c>
      <c r="D70" s="245" t="s">
        <v>906</v>
      </c>
      <c r="E70" s="245" t="s">
        <v>542</v>
      </c>
      <c r="F70" s="338">
        <v>273629</v>
      </c>
      <c r="G70" s="244">
        <v>191.71</v>
      </c>
      <c r="H70" s="315" t="s">
        <v>838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44350</v>
      </c>
      <c r="B71" s="244" t="s">
        <v>675</v>
      </c>
      <c r="C71" s="245" t="s">
        <v>993</v>
      </c>
      <c r="D71" s="245" t="s">
        <v>851</v>
      </c>
      <c r="E71" s="245" t="s">
        <v>542</v>
      </c>
      <c r="F71" s="338">
        <v>219141</v>
      </c>
      <c r="G71" s="244">
        <v>196</v>
      </c>
      <c r="H71" s="315" t="s">
        <v>838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44350</v>
      </c>
      <c r="B72" s="244" t="s">
        <v>675</v>
      </c>
      <c r="C72" s="245" t="s">
        <v>993</v>
      </c>
      <c r="D72" s="245" t="s">
        <v>994</v>
      </c>
      <c r="E72" s="245" t="s">
        <v>542</v>
      </c>
      <c r="F72" s="338">
        <v>378382</v>
      </c>
      <c r="G72" s="244">
        <v>188.79</v>
      </c>
      <c r="H72" s="315" t="s">
        <v>838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44350</v>
      </c>
      <c r="B73" s="244" t="s">
        <v>675</v>
      </c>
      <c r="C73" s="245" t="s">
        <v>993</v>
      </c>
      <c r="D73" s="245" t="s">
        <v>995</v>
      </c>
      <c r="E73" s="245" t="s">
        <v>542</v>
      </c>
      <c r="F73" s="338">
        <v>239000</v>
      </c>
      <c r="G73" s="244">
        <v>187.85</v>
      </c>
      <c r="H73" s="315" t="s">
        <v>838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44350</v>
      </c>
      <c r="B74" s="244" t="s">
        <v>996</v>
      </c>
      <c r="C74" s="245" t="s">
        <v>997</v>
      </c>
      <c r="D74" s="245" t="s">
        <v>962</v>
      </c>
      <c r="E74" s="245" t="s">
        <v>542</v>
      </c>
      <c r="F74" s="338">
        <v>6500000</v>
      </c>
      <c r="G74" s="244">
        <v>1.22</v>
      </c>
      <c r="H74" s="315" t="s">
        <v>838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44350</v>
      </c>
      <c r="B75" s="244" t="s">
        <v>996</v>
      </c>
      <c r="C75" s="245" t="s">
        <v>997</v>
      </c>
      <c r="D75" s="245" t="s">
        <v>998</v>
      </c>
      <c r="E75" s="245" t="s">
        <v>542</v>
      </c>
      <c r="F75" s="338">
        <v>12500000</v>
      </c>
      <c r="G75" s="244">
        <v>1.21</v>
      </c>
      <c r="H75" s="315" t="s">
        <v>838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44350</v>
      </c>
      <c r="B76" s="244" t="s">
        <v>996</v>
      </c>
      <c r="C76" s="245" t="s">
        <v>997</v>
      </c>
      <c r="D76" s="245" t="s">
        <v>845</v>
      </c>
      <c r="E76" s="245" t="s">
        <v>542</v>
      </c>
      <c r="F76" s="338">
        <v>13148610</v>
      </c>
      <c r="G76" s="244">
        <v>1.2</v>
      </c>
      <c r="H76" s="315" t="s">
        <v>838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44350</v>
      </c>
      <c r="B77" s="244" t="s">
        <v>999</v>
      </c>
      <c r="C77" s="245" t="s">
        <v>1000</v>
      </c>
      <c r="D77" s="245" t="s">
        <v>1001</v>
      </c>
      <c r="E77" s="245" t="s">
        <v>542</v>
      </c>
      <c r="F77" s="338">
        <v>903083</v>
      </c>
      <c r="G77" s="244">
        <v>168.55</v>
      </c>
      <c r="H77" s="315" t="s">
        <v>838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44350</v>
      </c>
      <c r="B78" s="244" t="s">
        <v>1002</v>
      </c>
      <c r="C78" s="245" t="s">
        <v>1003</v>
      </c>
      <c r="D78" s="245" t="s">
        <v>1004</v>
      </c>
      <c r="E78" s="245" t="s">
        <v>542</v>
      </c>
      <c r="F78" s="338">
        <v>62249</v>
      </c>
      <c r="G78" s="244">
        <v>53.78</v>
      </c>
      <c r="H78" s="315" t="s">
        <v>838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44350</v>
      </c>
      <c r="B79" s="244" t="s">
        <v>904</v>
      </c>
      <c r="C79" s="245" t="s">
        <v>905</v>
      </c>
      <c r="D79" s="245" t="s">
        <v>851</v>
      </c>
      <c r="E79" s="245" t="s">
        <v>542</v>
      </c>
      <c r="F79" s="338">
        <v>113224</v>
      </c>
      <c r="G79" s="244">
        <v>405.54</v>
      </c>
      <c r="H79" s="315" t="s">
        <v>838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44350</v>
      </c>
      <c r="B80" s="244" t="s">
        <v>1005</v>
      </c>
      <c r="C80" s="245" t="s">
        <v>1006</v>
      </c>
      <c r="D80" s="245" t="s">
        <v>851</v>
      </c>
      <c r="E80" s="245" t="s">
        <v>542</v>
      </c>
      <c r="F80" s="338">
        <v>84516</v>
      </c>
      <c r="G80" s="244">
        <v>58.34</v>
      </c>
      <c r="H80" s="315" t="s">
        <v>838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44350</v>
      </c>
      <c r="B81" s="244" t="s">
        <v>1007</v>
      </c>
      <c r="C81" s="245" t="s">
        <v>1008</v>
      </c>
      <c r="D81" s="245" t="s">
        <v>1009</v>
      </c>
      <c r="E81" s="245" t="s">
        <v>542</v>
      </c>
      <c r="F81" s="338">
        <v>128478</v>
      </c>
      <c r="G81" s="244">
        <v>112.87</v>
      </c>
      <c r="H81" s="315" t="s">
        <v>838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44350</v>
      </c>
      <c r="B82" s="244" t="s">
        <v>1007</v>
      </c>
      <c r="C82" s="245" t="s">
        <v>1008</v>
      </c>
      <c r="D82" s="245" t="s">
        <v>851</v>
      </c>
      <c r="E82" s="245" t="s">
        <v>542</v>
      </c>
      <c r="F82" s="338">
        <v>204575</v>
      </c>
      <c r="G82" s="244">
        <v>114.01</v>
      </c>
      <c r="H82" s="315" t="s">
        <v>838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44350</v>
      </c>
      <c r="B83" s="244" t="s">
        <v>1010</v>
      </c>
      <c r="C83" s="245" t="s">
        <v>1011</v>
      </c>
      <c r="D83" s="245" t="s">
        <v>1012</v>
      </c>
      <c r="E83" s="245" t="s">
        <v>542</v>
      </c>
      <c r="F83" s="338">
        <v>397018</v>
      </c>
      <c r="G83" s="244">
        <v>61.88</v>
      </c>
      <c r="H83" s="315" t="s">
        <v>838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44350</v>
      </c>
      <c r="B84" s="244" t="s">
        <v>1013</v>
      </c>
      <c r="C84" s="245" t="s">
        <v>1014</v>
      </c>
      <c r="D84" s="245" t="s">
        <v>1015</v>
      </c>
      <c r="E84" s="245" t="s">
        <v>542</v>
      </c>
      <c r="F84" s="338">
        <v>157939</v>
      </c>
      <c r="G84" s="244">
        <v>98.44</v>
      </c>
      <c r="H84" s="315" t="s">
        <v>838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44350</v>
      </c>
      <c r="B85" s="244" t="s">
        <v>1016</v>
      </c>
      <c r="C85" s="245" t="s">
        <v>1017</v>
      </c>
      <c r="D85" s="245" t="s">
        <v>1018</v>
      </c>
      <c r="E85" s="245" t="s">
        <v>542</v>
      </c>
      <c r="F85" s="338">
        <v>332378</v>
      </c>
      <c r="G85" s="244">
        <v>159.37</v>
      </c>
      <c r="H85" s="315" t="s">
        <v>838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44350</v>
      </c>
      <c r="B86" s="244" t="s">
        <v>1019</v>
      </c>
      <c r="C86" s="245" t="s">
        <v>1020</v>
      </c>
      <c r="D86" s="245" t="s">
        <v>1021</v>
      </c>
      <c r="E86" s="245" t="s">
        <v>542</v>
      </c>
      <c r="F86" s="338">
        <v>500565</v>
      </c>
      <c r="G86" s="244">
        <v>75.25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44350</v>
      </c>
      <c r="B87" s="244" t="s">
        <v>1022</v>
      </c>
      <c r="C87" s="245" t="s">
        <v>1023</v>
      </c>
      <c r="D87" s="245" t="s">
        <v>851</v>
      </c>
      <c r="E87" s="245" t="s">
        <v>542</v>
      </c>
      <c r="F87" s="338">
        <v>313880</v>
      </c>
      <c r="G87" s="244">
        <v>566.27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44350</v>
      </c>
      <c r="B88" s="244" t="s">
        <v>1024</v>
      </c>
      <c r="C88" s="245" t="s">
        <v>1025</v>
      </c>
      <c r="D88" s="245" t="s">
        <v>1026</v>
      </c>
      <c r="E88" s="245" t="s">
        <v>542</v>
      </c>
      <c r="F88" s="338">
        <v>554000</v>
      </c>
      <c r="G88" s="244">
        <v>100.84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44350</v>
      </c>
      <c r="B89" s="244" t="s">
        <v>1027</v>
      </c>
      <c r="C89" s="245" t="s">
        <v>1028</v>
      </c>
      <c r="D89" s="245" t="s">
        <v>1029</v>
      </c>
      <c r="E89" s="245" t="s">
        <v>542</v>
      </c>
      <c r="F89" s="338">
        <v>1801</v>
      </c>
      <c r="G89" s="244">
        <v>75.849999999999994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44350</v>
      </c>
      <c r="B90" s="244" t="s">
        <v>1030</v>
      </c>
      <c r="C90" s="245" t="s">
        <v>1031</v>
      </c>
      <c r="D90" s="245" t="s">
        <v>851</v>
      </c>
      <c r="E90" s="245" t="s">
        <v>542</v>
      </c>
      <c r="F90" s="338">
        <v>116792</v>
      </c>
      <c r="G90" s="244">
        <v>237.63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44350</v>
      </c>
      <c r="B91" s="244" t="s">
        <v>1032</v>
      </c>
      <c r="C91" s="245" t="s">
        <v>1033</v>
      </c>
      <c r="D91" s="245" t="s">
        <v>883</v>
      </c>
      <c r="E91" s="245" t="s">
        <v>542</v>
      </c>
      <c r="F91" s="338">
        <v>1287366</v>
      </c>
      <c r="G91" s="244">
        <v>11.8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44350</v>
      </c>
      <c r="B92" s="244" t="s">
        <v>907</v>
      </c>
      <c r="C92" s="245" t="s">
        <v>908</v>
      </c>
      <c r="D92" s="245" t="s">
        <v>883</v>
      </c>
      <c r="E92" s="245" t="s">
        <v>542</v>
      </c>
      <c r="F92" s="338">
        <v>147689</v>
      </c>
      <c r="G92" s="244">
        <v>54.73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44350</v>
      </c>
      <c r="B93" s="244" t="s">
        <v>1034</v>
      </c>
      <c r="C93" s="245" t="s">
        <v>1035</v>
      </c>
      <c r="D93" s="245" t="s">
        <v>1036</v>
      </c>
      <c r="E93" s="245" t="s">
        <v>542</v>
      </c>
      <c r="F93" s="338">
        <v>130000</v>
      </c>
      <c r="G93" s="244">
        <v>633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44350</v>
      </c>
      <c r="B94" s="244" t="s">
        <v>1037</v>
      </c>
      <c r="C94" s="245" t="s">
        <v>1038</v>
      </c>
      <c r="D94" s="245" t="s">
        <v>851</v>
      </c>
      <c r="E94" s="245" t="s">
        <v>542</v>
      </c>
      <c r="F94" s="338">
        <v>143303</v>
      </c>
      <c r="G94" s="244">
        <v>172.2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44350</v>
      </c>
      <c r="B95" s="244" t="s">
        <v>1037</v>
      </c>
      <c r="C95" s="245" t="s">
        <v>1038</v>
      </c>
      <c r="D95" s="245" t="s">
        <v>1039</v>
      </c>
      <c r="E95" s="245" t="s">
        <v>542</v>
      </c>
      <c r="F95" s="338">
        <v>133456</v>
      </c>
      <c r="G95" s="244">
        <v>173.84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44350</v>
      </c>
      <c r="B96" s="244" t="s">
        <v>886</v>
      </c>
      <c r="C96" s="245" t="s">
        <v>887</v>
      </c>
      <c r="D96" s="245" t="s">
        <v>851</v>
      </c>
      <c r="E96" s="245" t="s">
        <v>542</v>
      </c>
      <c r="F96" s="338">
        <v>87674</v>
      </c>
      <c r="G96" s="244">
        <v>470.94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44350</v>
      </c>
      <c r="B97" s="244" t="s">
        <v>1040</v>
      </c>
      <c r="C97" s="245" t="s">
        <v>1041</v>
      </c>
      <c r="D97" s="245" t="s">
        <v>998</v>
      </c>
      <c r="E97" s="245" t="s">
        <v>542</v>
      </c>
      <c r="F97" s="338">
        <v>4732285</v>
      </c>
      <c r="G97" s="244">
        <v>0.78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44350</v>
      </c>
      <c r="B98" s="244" t="s">
        <v>1042</v>
      </c>
      <c r="C98" s="245" t="s">
        <v>1043</v>
      </c>
      <c r="D98" s="245" t="s">
        <v>1044</v>
      </c>
      <c r="E98" s="245" t="s">
        <v>542</v>
      </c>
      <c r="F98" s="338">
        <v>85381</v>
      </c>
      <c r="G98" s="244">
        <v>156.72999999999999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44350</v>
      </c>
      <c r="B99" s="244" t="s">
        <v>1045</v>
      </c>
      <c r="C99" s="245" t="s">
        <v>1046</v>
      </c>
      <c r="D99" s="245" t="s">
        <v>851</v>
      </c>
      <c r="E99" s="245" t="s">
        <v>542</v>
      </c>
      <c r="F99" s="338">
        <v>126783</v>
      </c>
      <c r="G99" s="244">
        <v>800.93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44350</v>
      </c>
      <c r="B100" s="244" t="s">
        <v>1045</v>
      </c>
      <c r="C100" s="245" t="s">
        <v>1046</v>
      </c>
      <c r="D100" s="245" t="s">
        <v>1047</v>
      </c>
      <c r="E100" s="245" t="s">
        <v>542</v>
      </c>
      <c r="F100" s="338">
        <v>94148</v>
      </c>
      <c r="G100" s="244">
        <v>787.14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44350</v>
      </c>
      <c r="B101" s="244" t="s">
        <v>909</v>
      </c>
      <c r="C101" s="245" t="s">
        <v>910</v>
      </c>
      <c r="D101" s="245" t="s">
        <v>1048</v>
      </c>
      <c r="E101" s="245" t="s">
        <v>542</v>
      </c>
      <c r="F101" s="338">
        <v>22000</v>
      </c>
      <c r="G101" s="244">
        <v>53.84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44350</v>
      </c>
      <c r="B102" s="244" t="s">
        <v>909</v>
      </c>
      <c r="C102" s="245" t="s">
        <v>910</v>
      </c>
      <c r="D102" s="245" t="s">
        <v>911</v>
      </c>
      <c r="E102" s="245" t="s">
        <v>542</v>
      </c>
      <c r="F102" s="338">
        <v>66000</v>
      </c>
      <c r="G102" s="244">
        <v>55.63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44350</v>
      </c>
      <c r="B103" s="244" t="s">
        <v>909</v>
      </c>
      <c r="C103" s="245" t="s">
        <v>910</v>
      </c>
      <c r="D103" s="245" t="s">
        <v>982</v>
      </c>
      <c r="E103" s="245" t="s">
        <v>542</v>
      </c>
      <c r="F103" s="338">
        <v>42000</v>
      </c>
      <c r="G103" s="244">
        <v>53.08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44350</v>
      </c>
      <c r="B104" s="244" t="s">
        <v>1049</v>
      </c>
      <c r="C104" s="245" t="s">
        <v>1050</v>
      </c>
      <c r="D104" s="245" t="s">
        <v>1009</v>
      </c>
      <c r="E104" s="245" t="s">
        <v>542</v>
      </c>
      <c r="F104" s="338">
        <v>950053</v>
      </c>
      <c r="G104" s="244">
        <v>57.54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44350</v>
      </c>
      <c r="B105" s="244" t="s">
        <v>1049</v>
      </c>
      <c r="C105" s="245" t="s">
        <v>1050</v>
      </c>
      <c r="D105" s="245" t="s">
        <v>851</v>
      </c>
      <c r="E105" s="245" t="s">
        <v>542</v>
      </c>
      <c r="F105" s="338">
        <v>1966389</v>
      </c>
      <c r="G105" s="244">
        <v>57.27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44350</v>
      </c>
      <c r="B106" s="244" t="s">
        <v>1051</v>
      </c>
      <c r="C106" s="245" t="s">
        <v>1052</v>
      </c>
      <c r="D106" s="245" t="s">
        <v>1053</v>
      </c>
      <c r="E106" s="245" t="s">
        <v>542</v>
      </c>
      <c r="F106" s="338">
        <v>4127117</v>
      </c>
      <c r="G106" s="244">
        <v>8.3800000000000008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44350</v>
      </c>
      <c r="B107" s="244" t="s">
        <v>1051</v>
      </c>
      <c r="C107" s="245" t="s">
        <v>1052</v>
      </c>
      <c r="D107" s="245" t="s">
        <v>889</v>
      </c>
      <c r="E107" s="245" t="s">
        <v>542</v>
      </c>
      <c r="F107" s="338">
        <v>4000026</v>
      </c>
      <c r="G107" s="244">
        <v>8.6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44350</v>
      </c>
      <c r="B108" s="244" t="s">
        <v>974</v>
      </c>
      <c r="C108" s="245" t="s">
        <v>1054</v>
      </c>
      <c r="D108" s="245" t="s">
        <v>845</v>
      </c>
      <c r="E108" s="245" t="s">
        <v>542</v>
      </c>
      <c r="F108" s="338">
        <v>3000015</v>
      </c>
      <c r="G108" s="244">
        <v>0.85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44350</v>
      </c>
      <c r="B109" s="244" t="s">
        <v>912</v>
      </c>
      <c r="C109" s="245" t="s">
        <v>912</v>
      </c>
      <c r="D109" s="245" t="s">
        <v>913</v>
      </c>
      <c r="E109" s="245" t="s">
        <v>542</v>
      </c>
      <c r="F109" s="338">
        <v>4720899</v>
      </c>
      <c r="G109" s="244">
        <v>1.33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44350</v>
      </c>
      <c r="B110" s="244" t="s">
        <v>980</v>
      </c>
      <c r="C110" s="245" t="s">
        <v>981</v>
      </c>
      <c r="D110" s="245" t="s">
        <v>982</v>
      </c>
      <c r="E110" s="245" t="s">
        <v>543</v>
      </c>
      <c r="F110" s="338">
        <v>113074</v>
      </c>
      <c r="G110" s="244">
        <v>13.72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44350</v>
      </c>
      <c r="B111" s="244" t="s">
        <v>983</v>
      </c>
      <c r="C111" s="245" t="s">
        <v>984</v>
      </c>
      <c r="D111" s="245" t="s">
        <v>1001</v>
      </c>
      <c r="E111" s="245" t="s">
        <v>543</v>
      </c>
      <c r="F111" s="338">
        <v>60000</v>
      </c>
      <c r="G111" s="244">
        <v>293.77999999999997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44350</v>
      </c>
      <c r="B112" s="244" t="s">
        <v>983</v>
      </c>
      <c r="C112" s="245" t="s">
        <v>984</v>
      </c>
      <c r="D112" s="245" t="s">
        <v>851</v>
      </c>
      <c r="E112" s="245" t="s">
        <v>543</v>
      </c>
      <c r="F112" s="338">
        <v>44902</v>
      </c>
      <c r="G112" s="244">
        <v>296.64999999999998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44350</v>
      </c>
      <c r="B113" s="244" t="s">
        <v>985</v>
      </c>
      <c r="C113" s="245" t="s">
        <v>986</v>
      </c>
      <c r="D113" s="245" t="s">
        <v>888</v>
      </c>
      <c r="E113" s="245" t="s">
        <v>543</v>
      </c>
      <c r="F113" s="338">
        <v>51481</v>
      </c>
      <c r="G113" s="244">
        <v>945.67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44350</v>
      </c>
      <c r="B114" s="244" t="s">
        <v>987</v>
      </c>
      <c r="C114" s="245" t="s">
        <v>988</v>
      </c>
      <c r="D114" s="245" t="s">
        <v>989</v>
      </c>
      <c r="E114" s="245" t="s">
        <v>543</v>
      </c>
      <c r="F114" s="338">
        <v>157514</v>
      </c>
      <c r="G114" s="244">
        <v>117.47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44350</v>
      </c>
      <c r="B115" s="244" t="s">
        <v>990</v>
      </c>
      <c r="C115" s="245" t="s">
        <v>991</v>
      </c>
      <c r="D115" s="245" t="s">
        <v>1055</v>
      </c>
      <c r="E115" s="245" t="s">
        <v>543</v>
      </c>
      <c r="F115" s="338">
        <v>563481</v>
      </c>
      <c r="G115" s="244">
        <v>21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44350</v>
      </c>
      <c r="B116" s="244" t="s">
        <v>990</v>
      </c>
      <c r="C116" s="245" t="s">
        <v>991</v>
      </c>
      <c r="D116" s="245" t="s">
        <v>1056</v>
      </c>
      <c r="E116" s="245" t="s">
        <v>543</v>
      </c>
      <c r="F116" s="338">
        <v>127189</v>
      </c>
      <c r="G116" s="244">
        <v>22.45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44350</v>
      </c>
      <c r="B117" s="244" t="s">
        <v>675</v>
      </c>
      <c r="C117" s="245" t="s">
        <v>993</v>
      </c>
      <c r="D117" s="245" t="s">
        <v>994</v>
      </c>
      <c r="E117" s="245" t="s">
        <v>543</v>
      </c>
      <c r="F117" s="338">
        <v>378382</v>
      </c>
      <c r="G117" s="244">
        <v>190.83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44350</v>
      </c>
      <c r="B118" s="244" t="s">
        <v>675</v>
      </c>
      <c r="C118" s="245" t="s">
        <v>993</v>
      </c>
      <c r="D118" s="245" t="s">
        <v>906</v>
      </c>
      <c r="E118" s="245" t="s">
        <v>543</v>
      </c>
      <c r="F118" s="338">
        <v>273629</v>
      </c>
      <c r="G118" s="244">
        <v>196.32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44350</v>
      </c>
      <c r="B119" s="244" t="s">
        <v>675</v>
      </c>
      <c r="C119" s="245" t="s">
        <v>993</v>
      </c>
      <c r="D119" s="245" t="s">
        <v>851</v>
      </c>
      <c r="E119" s="245" t="s">
        <v>543</v>
      </c>
      <c r="F119" s="338">
        <v>219141</v>
      </c>
      <c r="G119" s="244">
        <v>195.32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44350</v>
      </c>
      <c r="B120" s="244" t="s">
        <v>675</v>
      </c>
      <c r="C120" s="245" t="s">
        <v>993</v>
      </c>
      <c r="D120" s="245" t="s">
        <v>995</v>
      </c>
      <c r="E120" s="245" t="s">
        <v>543</v>
      </c>
      <c r="F120" s="338">
        <v>239000</v>
      </c>
      <c r="G120" s="244">
        <v>191.7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44350</v>
      </c>
      <c r="B121" s="244" t="s">
        <v>996</v>
      </c>
      <c r="C121" s="245" t="s">
        <v>997</v>
      </c>
      <c r="D121" s="245" t="s">
        <v>845</v>
      </c>
      <c r="E121" s="245" t="s">
        <v>543</v>
      </c>
      <c r="F121" s="338">
        <v>10</v>
      </c>
      <c r="G121" s="244">
        <v>1.25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44350</v>
      </c>
      <c r="B122" s="244" t="s">
        <v>996</v>
      </c>
      <c r="C122" s="245" t="s">
        <v>997</v>
      </c>
      <c r="D122" s="245" t="s">
        <v>1057</v>
      </c>
      <c r="E122" s="245" t="s">
        <v>543</v>
      </c>
      <c r="F122" s="338">
        <v>50100000</v>
      </c>
      <c r="G122" s="244">
        <v>1.21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44350</v>
      </c>
      <c r="B123" s="244" t="s">
        <v>999</v>
      </c>
      <c r="C123" s="245" t="s">
        <v>1000</v>
      </c>
      <c r="D123" s="245" t="s">
        <v>1001</v>
      </c>
      <c r="E123" s="245" t="s">
        <v>543</v>
      </c>
      <c r="F123" s="338">
        <v>277401</v>
      </c>
      <c r="G123" s="244">
        <v>173.41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44350</v>
      </c>
      <c r="B124" s="244" t="s">
        <v>904</v>
      </c>
      <c r="C124" s="245" t="s">
        <v>905</v>
      </c>
      <c r="D124" s="245" t="s">
        <v>851</v>
      </c>
      <c r="E124" s="245" t="s">
        <v>543</v>
      </c>
      <c r="F124" s="338">
        <v>113224</v>
      </c>
      <c r="G124" s="244">
        <v>405.32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44350</v>
      </c>
      <c r="B125" s="244" t="s">
        <v>1005</v>
      </c>
      <c r="C125" s="245" t="s">
        <v>1006</v>
      </c>
      <c r="D125" s="245" t="s">
        <v>851</v>
      </c>
      <c r="E125" s="245" t="s">
        <v>543</v>
      </c>
      <c r="F125" s="338">
        <v>84516</v>
      </c>
      <c r="G125" s="244">
        <v>58.46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44350</v>
      </c>
      <c r="B126" s="244" t="s">
        <v>1058</v>
      </c>
      <c r="C126" s="245" t="s">
        <v>1059</v>
      </c>
      <c r="D126" s="245" t="s">
        <v>1060</v>
      </c>
      <c r="E126" s="245" t="s">
        <v>543</v>
      </c>
      <c r="F126" s="338">
        <v>1450000</v>
      </c>
      <c r="G126" s="244">
        <v>2.06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44350</v>
      </c>
      <c r="B127" s="244" t="s">
        <v>1007</v>
      </c>
      <c r="C127" s="245" t="s">
        <v>1008</v>
      </c>
      <c r="D127" s="245" t="s">
        <v>851</v>
      </c>
      <c r="E127" s="245" t="s">
        <v>543</v>
      </c>
      <c r="F127" s="338">
        <v>204575</v>
      </c>
      <c r="G127" s="244">
        <v>113.8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44350</v>
      </c>
      <c r="B128" s="244" t="s">
        <v>1007</v>
      </c>
      <c r="C128" s="245" t="s">
        <v>1008</v>
      </c>
      <c r="D128" s="245" t="s">
        <v>1061</v>
      </c>
      <c r="E128" s="245" t="s">
        <v>543</v>
      </c>
      <c r="F128" s="338">
        <v>150000</v>
      </c>
      <c r="G128" s="244">
        <v>109.86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44350</v>
      </c>
      <c r="B129" s="244" t="s">
        <v>1007</v>
      </c>
      <c r="C129" s="245" t="s">
        <v>1008</v>
      </c>
      <c r="D129" s="245" t="s">
        <v>1009</v>
      </c>
      <c r="E129" s="245" t="s">
        <v>543</v>
      </c>
      <c r="F129" s="338">
        <v>128439</v>
      </c>
      <c r="G129" s="244">
        <v>113.25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44350</v>
      </c>
      <c r="B130" s="244" t="s">
        <v>1010</v>
      </c>
      <c r="C130" s="245" t="s">
        <v>1011</v>
      </c>
      <c r="D130" s="245" t="s">
        <v>1012</v>
      </c>
      <c r="E130" s="245" t="s">
        <v>543</v>
      </c>
      <c r="F130" s="338">
        <v>397018</v>
      </c>
      <c r="G130" s="244">
        <v>62.25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44350</v>
      </c>
      <c r="B131" s="244" t="s">
        <v>1013</v>
      </c>
      <c r="C131" s="245" t="s">
        <v>1014</v>
      </c>
      <c r="D131" s="245" t="s">
        <v>1015</v>
      </c>
      <c r="E131" s="245" t="s">
        <v>543</v>
      </c>
      <c r="F131" s="338">
        <v>120999</v>
      </c>
      <c r="G131" s="244">
        <v>97.42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44350</v>
      </c>
      <c r="B132" s="244" t="s">
        <v>1062</v>
      </c>
      <c r="C132" s="245" t="s">
        <v>1063</v>
      </c>
      <c r="D132" s="245" t="s">
        <v>1064</v>
      </c>
      <c r="E132" s="245" t="s">
        <v>543</v>
      </c>
      <c r="F132" s="338">
        <v>1155000</v>
      </c>
      <c r="G132" s="244">
        <v>24.2</v>
      </c>
      <c r="H132" s="315" t="s">
        <v>838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44350</v>
      </c>
      <c r="B133" s="244" t="s">
        <v>1016</v>
      </c>
      <c r="C133" s="245" t="s">
        <v>1017</v>
      </c>
      <c r="D133" s="245" t="s">
        <v>1065</v>
      </c>
      <c r="E133" s="245" t="s">
        <v>543</v>
      </c>
      <c r="F133" s="338">
        <v>227852</v>
      </c>
      <c r="G133" s="244">
        <v>159.84</v>
      </c>
      <c r="H133" s="315" t="s">
        <v>838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44350</v>
      </c>
      <c r="B134" s="244" t="s">
        <v>1019</v>
      </c>
      <c r="C134" s="245" t="s">
        <v>1020</v>
      </c>
      <c r="D134" s="245" t="s">
        <v>1021</v>
      </c>
      <c r="E134" s="245" t="s">
        <v>543</v>
      </c>
      <c r="F134" s="338">
        <v>137543</v>
      </c>
      <c r="G134" s="244">
        <v>74.48</v>
      </c>
      <c r="H134" s="315" t="s">
        <v>838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44350</v>
      </c>
      <c r="B135" s="244" t="s">
        <v>1022</v>
      </c>
      <c r="C135" s="245" t="s">
        <v>1023</v>
      </c>
      <c r="D135" s="245" t="s">
        <v>851</v>
      </c>
      <c r="E135" s="245" t="s">
        <v>543</v>
      </c>
      <c r="F135" s="338">
        <v>313880</v>
      </c>
      <c r="G135" s="244">
        <v>565.62</v>
      </c>
      <c r="H135" s="315" t="s">
        <v>838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44350</v>
      </c>
      <c r="B136" s="244" t="s">
        <v>1027</v>
      </c>
      <c r="C136" s="245" t="s">
        <v>1028</v>
      </c>
      <c r="D136" s="245" t="s">
        <v>1029</v>
      </c>
      <c r="E136" s="245" t="s">
        <v>543</v>
      </c>
      <c r="F136" s="338">
        <v>54009</v>
      </c>
      <c r="G136" s="244">
        <v>76.25</v>
      </c>
      <c r="H136" s="315" t="s">
        <v>838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44350</v>
      </c>
      <c r="B137" s="244" t="s">
        <v>1030</v>
      </c>
      <c r="C137" s="245" t="s">
        <v>1031</v>
      </c>
      <c r="D137" s="245" t="s">
        <v>851</v>
      </c>
      <c r="E137" s="245" t="s">
        <v>543</v>
      </c>
      <c r="F137" s="338">
        <v>116792</v>
      </c>
      <c r="G137" s="244">
        <v>237.79</v>
      </c>
      <c r="H137" s="315" t="s">
        <v>838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44350</v>
      </c>
      <c r="B138" s="244" t="s">
        <v>1066</v>
      </c>
      <c r="C138" s="245" t="s">
        <v>1067</v>
      </c>
      <c r="D138" s="245" t="s">
        <v>1068</v>
      </c>
      <c r="E138" s="245" t="s">
        <v>543</v>
      </c>
      <c r="F138" s="338">
        <v>160000</v>
      </c>
      <c r="G138" s="244">
        <v>18.7</v>
      </c>
      <c r="H138" s="315" t="s">
        <v>838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44350</v>
      </c>
      <c r="B139" s="244" t="s">
        <v>1032</v>
      </c>
      <c r="C139" s="245" t="s">
        <v>1033</v>
      </c>
      <c r="D139" s="245" t="s">
        <v>883</v>
      </c>
      <c r="E139" s="245" t="s">
        <v>543</v>
      </c>
      <c r="F139" s="338">
        <v>1297366</v>
      </c>
      <c r="G139" s="244">
        <v>11.7</v>
      </c>
      <c r="H139" s="315" t="s">
        <v>838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44350</v>
      </c>
      <c r="B140" s="244" t="s">
        <v>907</v>
      </c>
      <c r="C140" s="245" t="s">
        <v>908</v>
      </c>
      <c r="D140" s="245" t="s">
        <v>883</v>
      </c>
      <c r="E140" s="245" t="s">
        <v>543</v>
      </c>
      <c r="F140" s="338">
        <v>147689</v>
      </c>
      <c r="G140" s="244">
        <v>53.63</v>
      </c>
      <c r="H140" s="315" t="s">
        <v>838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44350</v>
      </c>
      <c r="B141" s="244" t="s">
        <v>1037</v>
      </c>
      <c r="C141" s="245" t="s">
        <v>1038</v>
      </c>
      <c r="D141" s="245" t="s">
        <v>851</v>
      </c>
      <c r="E141" s="245" t="s">
        <v>543</v>
      </c>
      <c r="F141" s="338">
        <v>143303</v>
      </c>
      <c r="G141" s="244">
        <v>172.15</v>
      </c>
      <c r="H141" s="315" t="s">
        <v>838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44350</v>
      </c>
      <c r="B142" s="244" t="s">
        <v>1037</v>
      </c>
      <c r="C142" s="245" t="s">
        <v>1038</v>
      </c>
      <c r="D142" s="245" t="s">
        <v>1039</v>
      </c>
      <c r="E142" s="245" t="s">
        <v>543</v>
      </c>
      <c r="F142" s="338">
        <v>131664</v>
      </c>
      <c r="G142" s="244">
        <v>174.41</v>
      </c>
      <c r="H142" s="315" t="s">
        <v>838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44350</v>
      </c>
      <c r="B143" s="244" t="s">
        <v>886</v>
      </c>
      <c r="C143" s="245" t="s">
        <v>887</v>
      </c>
      <c r="D143" s="245" t="s">
        <v>851</v>
      </c>
      <c r="E143" s="245" t="s">
        <v>543</v>
      </c>
      <c r="F143" s="338">
        <v>87674</v>
      </c>
      <c r="G143" s="244">
        <v>470.77</v>
      </c>
      <c r="H143" s="315" t="s">
        <v>838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44350</v>
      </c>
      <c r="B144" s="244" t="s">
        <v>1045</v>
      </c>
      <c r="C144" s="245" t="s">
        <v>1046</v>
      </c>
      <c r="D144" s="245" t="s">
        <v>851</v>
      </c>
      <c r="E144" s="245" t="s">
        <v>543</v>
      </c>
      <c r="F144" s="338">
        <v>126783</v>
      </c>
      <c r="G144" s="244">
        <v>800.12</v>
      </c>
      <c r="H144" s="315" t="s">
        <v>838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44350</v>
      </c>
      <c r="B145" s="244" t="s">
        <v>1045</v>
      </c>
      <c r="C145" s="245" t="s">
        <v>1046</v>
      </c>
      <c r="D145" s="245" t="s">
        <v>1047</v>
      </c>
      <c r="E145" s="245" t="s">
        <v>543</v>
      </c>
      <c r="F145" s="338">
        <v>94148</v>
      </c>
      <c r="G145" s="244">
        <v>787.62</v>
      </c>
      <c r="H145" s="315" t="s">
        <v>838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44350</v>
      </c>
      <c r="B146" s="244" t="s">
        <v>1045</v>
      </c>
      <c r="C146" s="245" t="s">
        <v>1046</v>
      </c>
      <c r="D146" s="245" t="s">
        <v>1069</v>
      </c>
      <c r="E146" s="245" t="s">
        <v>543</v>
      </c>
      <c r="F146" s="338">
        <v>111341</v>
      </c>
      <c r="G146" s="244">
        <v>793.43</v>
      </c>
      <c r="H146" s="315" t="s">
        <v>838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44350</v>
      </c>
      <c r="B147" s="244" t="s">
        <v>909</v>
      </c>
      <c r="C147" s="245" t="s">
        <v>910</v>
      </c>
      <c r="D147" s="245" t="s">
        <v>911</v>
      </c>
      <c r="E147" s="245" t="s">
        <v>543</v>
      </c>
      <c r="F147" s="338">
        <v>66000</v>
      </c>
      <c r="G147" s="244">
        <v>53.34</v>
      </c>
      <c r="H147" s="315" t="s">
        <v>838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44350</v>
      </c>
      <c r="B148" s="244" t="s">
        <v>909</v>
      </c>
      <c r="C148" s="245" t="s">
        <v>910</v>
      </c>
      <c r="D148" s="245" t="s">
        <v>982</v>
      </c>
      <c r="E148" s="245" t="s">
        <v>543</v>
      </c>
      <c r="F148" s="338">
        <v>42000</v>
      </c>
      <c r="G148" s="244">
        <v>55.75</v>
      </c>
      <c r="H148" s="315" t="s">
        <v>838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44350</v>
      </c>
      <c r="B149" s="244" t="s">
        <v>909</v>
      </c>
      <c r="C149" s="245" t="s">
        <v>910</v>
      </c>
      <c r="D149" s="245" t="s">
        <v>1048</v>
      </c>
      <c r="E149" s="245" t="s">
        <v>543</v>
      </c>
      <c r="F149" s="338">
        <v>22000</v>
      </c>
      <c r="G149" s="244">
        <v>55.23</v>
      </c>
      <c r="H149" s="315" t="s">
        <v>838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44350</v>
      </c>
      <c r="B150" s="244" t="s">
        <v>1049</v>
      </c>
      <c r="C150" s="245" t="s">
        <v>1050</v>
      </c>
      <c r="D150" s="245" t="s">
        <v>851</v>
      </c>
      <c r="E150" s="245" t="s">
        <v>543</v>
      </c>
      <c r="F150" s="338">
        <v>1966389</v>
      </c>
      <c r="G150" s="244">
        <v>57.42</v>
      </c>
      <c r="H150" s="315" t="s">
        <v>838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44350</v>
      </c>
      <c r="B151" s="244" t="s">
        <v>1049</v>
      </c>
      <c r="C151" s="245" t="s">
        <v>1050</v>
      </c>
      <c r="D151" s="245" t="s">
        <v>1009</v>
      </c>
      <c r="E151" s="245" t="s">
        <v>543</v>
      </c>
      <c r="F151" s="338">
        <v>953723</v>
      </c>
      <c r="G151" s="244">
        <v>57.41</v>
      </c>
      <c r="H151" s="315" t="s">
        <v>838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44350</v>
      </c>
      <c r="B152" s="244" t="s">
        <v>1051</v>
      </c>
      <c r="C152" s="245" t="s">
        <v>1052</v>
      </c>
      <c r="D152" s="245" t="s">
        <v>889</v>
      </c>
      <c r="E152" s="245" t="s">
        <v>543</v>
      </c>
      <c r="F152" s="338">
        <v>4552806</v>
      </c>
      <c r="G152" s="244">
        <v>8.23</v>
      </c>
      <c r="H152" s="315" t="s">
        <v>838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44350</v>
      </c>
      <c r="B153" s="244" t="s">
        <v>1051</v>
      </c>
      <c r="C153" s="245" t="s">
        <v>1052</v>
      </c>
      <c r="D153" s="245" t="s">
        <v>1053</v>
      </c>
      <c r="E153" s="245" t="s">
        <v>543</v>
      </c>
      <c r="F153" s="338">
        <v>3127117</v>
      </c>
      <c r="G153" s="244">
        <v>8.49</v>
      </c>
      <c r="H153" s="315" t="s">
        <v>838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44350</v>
      </c>
      <c r="B154" s="244" t="s">
        <v>1070</v>
      </c>
      <c r="C154" s="245" t="s">
        <v>1071</v>
      </c>
      <c r="D154" s="245" t="s">
        <v>1072</v>
      </c>
      <c r="E154" s="245" t="s">
        <v>543</v>
      </c>
      <c r="F154" s="338">
        <v>1230000</v>
      </c>
      <c r="G154" s="244">
        <v>2.98</v>
      </c>
      <c r="H154" s="315" t="s">
        <v>838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44350</v>
      </c>
      <c r="B155" s="244" t="s">
        <v>974</v>
      </c>
      <c r="C155" s="245" t="s">
        <v>1054</v>
      </c>
      <c r="D155" s="245" t="s">
        <v>883</v>
      </c>
      <c r="E155" s="245" t="s">
        <v>543</v>
      </c>
      <c r="F155" s="338">
        <v>3700959</v>
      </c>
      <c r="G155" s="244">
        <v>0.86</v>
      </c>
      <c r="H155" s="315" t="s">
        <v>838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44350</v>
      </c>
      <c r="B156" s="244" t="s">
        <v>974</v>
      </c>
      <c r="C156" s="245" t="s">
        <v>1054</v>
      </c>
      <c r="D156" s="245" t="s">
        <v>845</v>
      </c>
      <c r="E156" s="245" t="s">
        <v>543</v>
      </c>
      <c r="F156" s="338">
        <v>468028</v>
      </c>
      <c r="G156" s="244">
        <v>0.89</v>
      </c>
      <c r="H156" s="315" t="s">
        <v>838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P1" sqref="P1:P1048576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849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7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6" customFormat="1" ht="13.8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9"/>
      <c r="M10" s="333"/>
      <c r="N10" s="342"/>
      <c r="O10" s="339"/>
      <c r="P10" s="431"/>
      <c r="Q10" s="4"/>
      <c r="R10" s="43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6" customFormat="1" ht="13.8">
      <c r="A11" s="340">
        <v>2</v>
      </c>
      <c r="B11" s="354">
        <v>44319</v>
      </c>
      <c r="C11" s="355"/>
      <c r="D11" s="391" t="s">
        <v>249</v>
      </c>
      <c r="E11" s="359" t="s">
        <v>557</v>
      </c>
      <c r="F11" s="364" t="s">
        <v>847</v>
      </c>
      <c r="G11" s="364">
        <v>619</v>
      </c>
      <c r="H11" s="359"/>
      <c r="I11" s="356" t="s">
        <v>848</v>
      </c>
      <c r="J11" s="361" t="s">
        <v>558</v>
      </c>
      <c r="K11" s="361"/>
      <c r="L11" s="369"/>
      <c r="M11" s="333"/>
      <c r="N11" s="342"/>
      <c r="O11" s="339"/>
      <c r="P11" s="431"/>
      <c r="Q11" s="4"/>
      <c r="R11" s="43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6" customFormat="1" ht="13.8">
      <c r="A12" s="340">
        <v>3</v>
      </c>
      <c r="B12" s="354">
        <v>44342</v>
      </c>
      <c r="C12" s="355"/>
      <c r="D12" s="391" t="s">
        <v>402</v>
      </c>
      <c r="E12" s="359" t="s">
        <v>557</v>
      </c>
      <c r="F12" s="368" t="s">
        <v>862</v>
      </c>
      <c r="G12" s="364">
        <v>2650</v>
      </c>
      <c r="H12" s="359"/>
      <c r="I12" s="356" t="s">
        <v>863</v>
      </c>
      <c r="J12" s="361" t="s">
        <v>558</v>
      </c>
      <c r="K12" s="361"/>
      <c r="L12" s="369"/>
      <c r="M12" s="333"/>
      <c r="N12" s="342"/>
      <c r="O12" s="339"/>
      <c r="P12" s="431"/>
      <c r="Q12" s="4"/>
      <c r="R12" s="432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6" customFormat="1" ht="13.8">
      <c r="A13" s="340">
        <v>4</v>
      </c>
      <c r="B13" s="354">
        <v>44343</v>
      </c>
      <c r="C13" s="355"/>
      <c r="D13" s="391" t="s">
        <v>68</v>
      </c>
      <c r="E13" s="359" t="s">
        <v>557</v>
      </c>
      <c r="F13" s="368" t="s">
        <v>866</v>
      </c>
      <c r="G13" s="364">
        <v>488</v>
      </c>
      <c r="H13" s="359"/>
      <c r="I13" s="356" t="s">
        <v>867</v>
      </c>
      <c r="J13" s="361" t="s">
        <v>558</v>
      </c>
      <c r="K13" s="361"/>
      <c r="L13" s="369"/>
      <c r="M13" s="333"/>
      <c r="N13" s="342"/>
      <c r="O13" s="339"/>
      <c r="P13" s="431"/>
      <c r="Q13" s="4"/>
      <c r="R13" s="432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6" customFormat="1" ht="13.8">
      <c r="A14" s="517">
        <v>5</v>
      </c>
      <c r="B14" s="518">
        <v>44347</v>
      </c>
      <c r="C14" s="519"/>
      <c r="D14" s="423" t="s">
        <v>167</v>
      </c>
      <c r="E14" s="520" t="s">
        <v>557</v>
      </c>
      <c r="F14" s="421">
        <v>2085</v>
      </c>
      <c r="G14" s="521">
        <v>1970</v>
      </c>
      <c r="H14" s="520">
        <v>2245</v>
      </c>
      <c r="I14" s="522" t="s">
        <v>873</v>
      </c>
      <c r="J14" s="422" t="s">
        <v>874</v>
      </c>
      <c r="K14" s="422">
        <f t="shared" ref="K14" si="0">H14-F14</f>
        <v>160</v>
      </c>
      <c r="L14" s="523">
        <f>(F14*-0.8)/100</f>
        <v>-16.68</v>
      </c>
      <c r="M14" s="524">
        <f t="shared" ref="M14" si="1">(K14+L14)/F14</f>
        <v>6.8738609112709834E-2</v>
      </c>
      <c r="N14" s="422" t="s">
        <v>556</v>
      </c>
      <c r="O14" s="461">
        <v>44350</v>
      </c>
      <c r="P14" s="431"/>
      <c r="Q14" s="4"/>
      <c r="R14" s="432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1" t="s">
        <v>110</v>
      </c>
      <c r="E15" s="359" t="s">
        <v>557</v>
      </c>
      <c r="F15" s="368" t="s">
        <v>880</v>
      </c>
      <c r="G15" s="364">
        <v>2790</v>
      </c>
      <c r="H15" s="359"/>
      <c r="I15" s="356" t="s">
        <v>881</v>
      </c>
      <c r="J15" s="334" t="s">
        <v>558</v>
      </c>
      <c r="K15" s="334"/>
      <c r="L15" s="383"/>
      <c r="M15" s="381"/>
      <c r="N15" s="334"/>
      <c r="O15" s="374"/>
      <c r="P15" s="431"/>
      <c r="Q15" s="4"/>
      <c r="R15" s="43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340">
        <v>7</v>
      </c>
      <c r="B16" s="354">
        <v>44349</v>
      </c>
      <c r="C16" s="355"/>
      <c r="D16" s="391" t="s">
        <v>481</v>
      </c>
      <c r="E16" s="359" t="s">
        <v>557</v>
      </c>
      <c r="F16" s="368" t="s">
        <v>900</v>
      </c>
      <c r="G16" s="364">
        <v>1895</v>
      </c>
      <c r="H16" s="359"/>
      <c r="I16" s="356" t="s">
        <v>873</v>
      </c>
      <c r="J16" s="334" t="s">
        <v>558</v>
      </c>
      <c r="K16" s="334"/>
      <c r="L16" s="383"/>
      <c r="M16" s="381"/>
      <c r="N16" s="334"/>
      <c r="O16" s="374"/>
      <c r="P16" s="431"/>
      <c r="Q16" s="4"/>
      <c r="R16" s="432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340">
        <v>8</v>
      </c>
      <c r="B17" s="354">
        <v>44350</v>
      </c>
      <c r="C17" s="355"/>
      <c r="D17" s="391" t="s">
        <v>832</v>
      </c>
      <c r="E17" s="359" t="s">
        <v>557</v>
      </c>
      <c r="F17" s="368" t="s">
        <v>919</v>
      </c>
      <c r="G17" s="364">
        <v>278</v>
      </c>
      <c r="H17" s="359"/>
      <c r="I17" s="356" t="s">
        <v>920</v>
      </c>
      <c r="J17" s="334" t="s">
        <v>558</v>
      </c>
      <c r="K17" s="334"/>
      <c r="L17" s="383"/>
      <c r="M17" s="381"/>
      <c r="N17" s="334"/>
      <c r="O17" s="374"/>
      <c r="P17" s="431"/>
      <c r="Q17" s="4"/>
      <c r="R17" s="432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/>
      <c r="B18" s="354"/>
      <c r="C18" s="355"/>
      <c r="D18" s="391"/>
      <c r="E18" s="359"/>
      <c r="F18" s="368"/>
      <c r="G18" s="364"/>
      <c r="H18" s="359"/>
      <c r="I18" s="356"/>
      <c r="J18" s="334"/>
      <c r="K18" s="334"/>
      <c r="L18" s="383"/>
      <c r="M18" s="381"/>
      <c r="N18" s="334"/>
      <c r="O18" s="374"/>
      <c r="P18" s="431"/>
      <c r="Q18" s="4"/>
      <c r="R18" s="432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9"/>
      <c r="M19" s="333"/>
      <c r="N19" s="342"/>
      <c r="O19" s="339"/>
      <c r="P19" s="431"/>
      <c r="Q19" s="4"/>
      <c r="R19" s="432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2"/>
      <c r="B20" s="413"/>
      <c r="C20" s="414"/>
      <c r="D20" s="415"/>
      <c r="E20" s="416"/>
      <c r="F20" s="416"/>
      <c r="G20" s="379"/>
      <c r="H20" s="416"/>
      <c r="I20" s="417"/>
      <c r="J20" s="380"/>
      <c r="K20" s="380"/>
      <c r="L20" s="418"/>
      <c r="M20" s="76"/>
      <c r="N20" s="419"/>
      <c r="O20" s="420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2"/>
      <c r="B21" s="413"/>
      <c r="C21" s="414"/>
      <c r="D21" s="415"/>
      <c r="E21" s="416"/>
      <c r="F21" s="416"/>
      <c r="G21" s="379"/>
      <c r="H21" s="416"/>
      <c r="I21" s="417"/>
      <c r="J21" s="380"/>
      <c r="K21" s="380"/>
      <c r="L21" s="418"/>
      <c r="M21" s="76"/>
      <c r="N21" s="419"/>
      <c r="O21" s="420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70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1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1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1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2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3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375">
        <v>1</v>
      </c>
      <c r="B28" s="397">
        <v>44337</v>
      </c>
      <c r="C28" s="400"/>
      <c r="D28" s="367" t="s">
        <v>304</v>
      </c>
      <c r="E28" s="368" t="s">
        <v>557</v>
      </c>
      <c r="F28" s="368" t="s">
        <v>859</v>
      </c>
      <c r="G28" s="401">
        <v>1275</v>
      </c>
      <c r="H28" s="401"/>
      <c r="I28" s="368" t="s">
        <v>857</v>
      </c>
      <c r="J28" s="334" t="s">
        <v>558</v>
      </c>
      <c r="K28" s="334"/>
      <c r="L28" s="383"/>
      <c r="M28" s="381"/>
      <c r="N28" s="361"/>
      <c r="O28" s="374"/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375">
        <v>2</v>
      </c>
      <c r="B29" s="397">
        <v>44341</v>
      </c>
      <c r="C29" s="400"/>
      <c r="D29" s="367" t="s">
        <v>97</v>
      </c>
      <c r="E29" s="368" t="s">
        <v>557</v>
      </c>
      <c r="F29" s="368" t="s">
        <v>860</v>
      </c>
      <c r="G29" s="401">
        <v>185</v>
      </c>
      <c r="H29" s="401"/>
      <c r="I29" s="368" t="s">
        <v>861</v>
      </c>
      <c r="J29" s="334" t="s">
        <v>558</v>
      </c>
      <c r="K29" s="334"/>
      <c r="L29" s="383"/>
      <c r="M29" s="381"/>
      <c r="N29" s="361"/>
      <c r="O29" s="374"/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62">
        <v>3</v>
      </c>
      <c r="B30" s="463">
        <v>44344</v>
      </c>
      <c r="C30" s="464"/>
      <c r="D30" s="465" t="s">
        <v>870</v>
      </c>
      <c r="E30" s="466" t="s">
        <v>557</v>
      </c>
      <c r="F30" s="466">
        <v>636.5</v>
      </c>
      <c r="G30" s="467">
        <v>615</v>
      </c>
      <c r="H30" s="467">
        <v>614</v>
      </c>
      <c r="I30" s="466" t="s">
        <v>871</v>
      </c>
      <c r="J30" s="468" t="s">
        <v>877</v>
      </c>
      <c r="K30" s="468">
        <f t="shared" ref="K30" si="2">H30-F30</f>
        <v>-22.5</v>
      </c>
      <c r="L30" s="469">
        <f>(F30*-0.7)/100</f>
        <v>-4.4554999999999998</v>
      </c>
      <c r="M30" s="470">
        <f t="shared" ref="M30" si="3">(K30+L30)/F30</f>
        <v>-4.234956794972506E-2</v>
      </c>
      <c r="N30" s="468" t="s">
        <v>620</v>
      </c>
      <c r="O30" s="471">
        <v>44348</v>
      </c>
      <c r="P30" s="61"/>
      <c r="Q30" s="61"/>
      <c r="R30" s="488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5">
        <v>4</v>
      </c>
      <c r="B31" s="397">
        <v>44348</v>
      </c>
      <c r="C31" s="400"/>
      <c r="D31" s="489" t="s">
        <v>169</v>
      </c>
      <c r="E31" s="368" t="s">
        <v>557</v>
      </c>
      <c r="F31" s="368" t="s">
        <v>878</v>
      </c>
      <c r="G31" s="401">
        <v>418</v>
      </c>
      <c r="H31" s="401"/>
      <c r="I31" s="368" t="s">
        <v>879</v>
      </c>
      <c r="J31" s="334" t="s">
        <v>558</v>
      </c>
      <c r="K31" s="334"/>
      <c r="L31" s="383"/>
      <c r="M31" s="381"/>
      <c r="N31" s="334"/>
      <c r="O31" s="388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375">
        <v>5</v>
      </c>
      <c r="B32" s="354">
        <v>44350</v>
      </c>
      <c r="C32" s="400"/>
      <c r="D32" s="489" t="s">
        <v>914</v>
      </c>
      <c r="E32" s="368" t="s">
        <v>557</v>
      </c>
      <c r="F32" s="368" t="s">
        <v>915</v>
      </c>
      <c r="G32" s="401">
        <v>725</v>
      </c>
      <c r="H32" s="401"/>
      <c r="I32" s="368" t="s">
        <v>916</v>
      </c>
      <c r="J32" s="334" t="s">
        <v>558</v>
      </c>
      <c r="K32" s="334"/>
      <c r="L32" s="383"/>
      <c r="M32" s="381"/>
      <c r="N32" s="334"/>
      <c r="O32" s="388"/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525">
        <v>6</v>
      </c>
      <c r="B33" s="518">
        <v>44350</v>
      </c>
      <c r="C33" s="526"/>
      <c r="D33" s="527" t="s">
        <v>96</v>
      </c>
      <c r="E33" s="421" t="s">
        <v>557</v>
      </c>
      <c r="F33" s="421">
        <v>1195</v>
      </c>
      <c r="G33" s="528">
        <v>1160</v>
      </c>
      <c r="H33" s="528">
        <v>1217.5</v>
      </c>
      <c r="I33" s="421" t="s">
        <v>917</v>
      </c>
      <c r="J33" s="422" t="s">
        <v>918</v>
      </c>
      <c r="K33" s="422">
        <f t="shared" ref="K33" si="4">H33-F33</f>
        <v>22.5</v>
      </c>
      <c r="L33" s="523">
        <f>(F33*-0.07)/100</f>
        <v>-0.83650000000000002</v>
      </c>
      <c r="M33" s="524">
        <f t="shared" ref="M33" si="5">(K33+L33)/F33</f>
        <v>1.8128451882845186E-2</v>
      </c>
      <c r="N33" s="422" t="s">
        <v>556</v>
      </c>
      <c r="O33" s="495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5"/>
      <c r="B34" s="397"/>
      <c r="C34" s="400"/>
      <c r="D34" s="489"/>
      <c r="E34" s="368"/>
      <c r="F34" s="368"/>
      <c r="G34" s="401"/>
      <c r="H34" s="401"/>
      <c r="I34" s="368"/>
      <c r="J34" s="334"/>
      <c r="K34" s="334"/>
      <c r="L34" s="383"/>
      <c r="M34" s="381"/>
      <c r="N34" s="334"/>
      <c r="O34" s="388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375"/>
      <c r="B35" s="397"/>
      <c r="C35" s="400"/>
      <c r="D35" s="489"/>
      <c r="E35" s="368"/>
      <c r="F35" s="368"/>
      <c r="G35" s="401"/>
      <c r="H35" s="401"/>
      <c r="I35" s="368"/>
      <c r="J35" s="334"/>
      <c r="K35" s="334"/>
      <c r="L35" s="383"/>
      <c r="M35" s="381"/>
      <c r="N35" s="334"/>
      <c r="O35" s="388"/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5"/>
      <c r="B36" s="397"/>
      <c r="C36" s="400"/>
      <c r="D36" s="489"/>
      <c r="E36" s="368"/>
      <c r="F36" s="368"/>
      <c r="G36" s="401"/>
      <c r="H36" s="401"/>
      <c r="I36" s="368"/>
      <c r="J36" s="334"/>
      <c r="K36" s="334"/>
      <c r="L36" s="383"/>
      <c r="M36" s="381"/>
      <c r="N36" s="334"/>
      <c r="O36" s="388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5"/>
      <c r="B37" s="397"/>
      <c r="C37" s="400"/>
      <c r="D37" s="489"/>
      <c r="E37" s="368"/>
      <c r="F37" s="368"/>
      <c r="G37" s="401"/>
      <c r="H37" s="401"/>
      <c r="I37" s="368"/>
      <c r="J37" s="334"/>
      <c r="K37" s="334"/>
      <c r="L37" s="383"/>
      <c r="M37" s="381"/>
      <c r="N37" s="334"/>
      <c r="O37" s="374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5"/>
      <c r="B38" s="397"/>
      <c r="C38" s="400"/>
      <c r="D38" s="489"/>
      <c r="E38" s="368"/>
      <c r="F38" s="368"/>
      <c r="G38" s="401"/>
      <c r="H38" s="401"/>
      <c r="I38" s="368"/>
      <c r="J38" s="334"/>
      <c r="K38" s="334"/>
      <c r="L38" s="383"/>
      <c r="M38" s="381"/>
      <c r="N38" s="334"/>
      <c r="O38" s="388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5"/>
      <c r="B39" s="397"/>
      <c r="C39" s="400"/>
      <c r="D39" s="489"/>
      <c r="E39" s="368"/>
      <c r="F39" s="368"/>
      <c r="G39" s="401"/>
      <c r="H39" s="401"/>
      <c r="I39" s="368"/>
      <c r="J39" s="334"/>
      <c r="K39" s="334"/>
      <c r="L39" s="383"/>
      <c r="M39" s="381"/>
      <c r="N39" s="334"/>
      <c r="O39" s="388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5"/>
      <c r="B40" s="397"/>
      <c r="C40" s="400"/>
      <c r="D40" s="489"/>
      <c r="E40" s="368"/>
      <c r="F40" s="368"/>
      <c r="G40" s="401"/>
      <c r="H40" s="401"/>
      <c r="I40" s="368"/>
      <c r="J40" s="334"/>
      <c r="K40" s="334"/>
      <c r="L40" s="383"/>
      <c r="M40" s="381"/>
      <c r="N40" s="334"/>
      <c r="O40" s="388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5"/>
      <c r="B41" s="397"/>
      <c r="C41" s="400"/>
      <c r="D41" s="489"/>
      <c r="E41" s="368"/>
      <c r="F41" s="368"/>
      <c r="G41" s="401"/>
      <c r="H41" s="401"/>
      <c r="I41" s="368"/>
      <c r="J41" s="334"/>
      <c r="K41" s="334"/>
      <c r="L41" s="383"/>
      <c r="M41" s="381"/>
      <c r="N41" s="334"/>
      <c r="O41" s="374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5"/>
      <c r="B42" s="397"/>
      <c r="C42" s="400"/>
      <c r="D42" s="489"/>
      <c r="E42" s="368"/>
      <c r="F42" s="368"/>
      <c r="G42" s="401"/>
      <c r="H42" s="401"/>
      <c r="I42" s="368"/>
      <c r="J42" s="334"/>
      <c r="K42" s="334"/>
      <c r="L42" s="383"/>
      <c r="M42" s="381"/>
      <c r="N42" s="334"/>
      <c r="O42" s="388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5"/>
      <c r="B43" s="397"/>
      <c r="C43" s="400"/>
      <c r="D43" s="489"/>
      <c r="E43" s="368"/>
      <c r="F43" s="368"/>
      <c r="G43" s="401"/>
      <c r="H43" s="401"/>
      <c r="I43" s="368"/>
      <c r="J43" s="334"/>
      <c r="K43" s="334"/>
      <c r="L43" s="383"/>
      <c r="M43" s="381"/>
      <c r="N43" s="334"/>
      <c r="O43" s="388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5"/>
      <c r="B44" s="397"/>
      <c r="C44" s="400"/>
      <c r="D44" s="489"/>
      <c r="E44" s="368"/>
      <c r="F44" s="368"/>
      <c r="G44" s="401"/>
      <c r="H44" s="401"/>
      <c r="I44" s="368"/>
      <c r="J44" s="334"/>
      <c r="K44" s="334"/>
      <c r="L44" s="383"/>
      <c r="M44" s="381"/>
      <c r="N44" s="334"/>
      <c r="O44" s="388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/>
      <c r="B45" s="397"/>
      <c r="C45" s="400"/>
      <c r="D45" s="489"/>
      <c r="E45" s="368"/>
      <c r="F45" s="368"/>
      <c r="G45" s="401"/>
      <c r="H45" s="401"/>
      <c r="I45" s="368"/>
      <c r="J45" s="334"/>
      <c r="K45" s="334"/>
      <c r="L45" s="383"/>
      <c r="M45" s="381"/>
      <c r="N45" s="334"/>
      <c r="O45" s="388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/>
      <c r="B46" s="397"/>
      <c r="C46" s="400"/>
      <c r="D46" s="489"/>
      <c r="E46" s="368"/>
      <c r="F46" s="368"/>
      <c r="G46" s="401"/>
      <c r="H46" s="401"/>
      <c r="I46" s="368"/>
      <c r="J46" s="334"/>
      <c r="K46" s="334"/>
      <c r="L46" s="383"/>
      <c r="M46" s="381"/>
      <c r="N46" s="334"/>
      <c r="O46" s="388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/>
      <c r="B47" s="397"/>
      <c r="C47" s="400"/>
      <c r="D47" s="489"/>
      <c r="E47" s="368"/>
      <c r="F47" s="368"/>
      <c r="G47" s="401"/>
      <c r="H47" s="401"/>
      <c r="I47" s="368"/>
      <c r="J47" s="334"/>
      <c r="K47" s="334"/>
      <c r="L47" s="383"/>
      <c r="M47" s="381"/>
      <c r="N47" s="334"/>
      <c r="O47" s="388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/>
      <c r="B48" s="397"/>
      <c r="C48" s="400"/>
      <c r="D48" s="489"/>
      <c r="E48" s="368"/>
      <c r="F48" s="368"/>
      <c r="G48" s="401"/>
      <c r="H48" s="401"/>
      <c r="I48" s="368"/>
      <c r="J48" s="334"/>
      <c r="K48" s="334"/>
      <c r="L48" s="383"/>
      <c r="M48" s="381"/>
      <c r="N48" s="334"/>
      <c r="O48" s="388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/>
      <c r="B49" s="397"/>
      <c r="C49" s="400"/>
      <c r="D49" s="489"/>
      <c r="E49" s="368"/>
      <c r="F49" s="368"/>
      <c r="G49" s="401"/>
      <c r="H49" s="401"/>
      <c r="I49" s="368"/>
      <c r="J49" s="334"/>
      <c r="K49" s="334"/>
      <c r="L49" s="383"/>
      <c r="M49" s="381"/>
      <c r="N49" s="361"/>
      <c r="O49" s="374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/>
      <c r="B50" s="397"/>
      <c r="C50" s="400"/>
      <c r="D50" s="489"/>
      <c r="E50" s="368"/>
      <c r="F50" s="368"/>
      <c r="G50" s="401"/>
      <c r="H50" s="401"/>
      <c r="I50" s="368"/>
      <c r="J50" s="334"/>
      <c r="K50" s="334"/>
      <c r="L50" s="383"/>
      <c r="M50" s="381"/>
      <c r="N50" s="361"/>
      <c r="O50" s="374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5"/>
      <c r="B51" s="403"/>
      <c r="C51" s="456"/>
      <c r="D51" s="457"/>
      <c r="E51" s="378"/>
      <c r="F51" s="378"/>
      <c r="G51" s="458"/>
      <c r="H51" s="458"/>
      <c r="I51" s="378"/>
      <c r="J51" s="376"/>
      <c r="K51" s="376"/>
      <c r="L51" s="459"/>
      <c r="M51" s="390"/>
      <c r="N51" s="380"/>
      <c r="O51" s="460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9"/>
      <c r="R52" s="402"/>
      <c r="S52" s="389"/>
      <c r="T52" s="389"/>
      <c r="U52" s="389"/>
      <c r="V52" s="389"/>
      <c r="W52" s="389"/>
      <c r="X52" s="389"/>
      <c r="Y52" s="389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4">
        <v>1</v>
      </c>
      <c r="B58" s="441">
        <v>44343</v>
      </c>
      <c r="C58" s="450"/>
      <c r="D58" s="423" t="s">
        <v>864</v>
      </c>
      <c r="E58" s="451" t="s">
        <v>557</v>
      </c>
      <c r="F58" s="421">
        <v>2330</v>
      </c>
      <c r="G58" s="421">
        <v>2285</v>
      </c>
      <c r="H58" s="421">
        <v>2361</v>
      </c>
      <c r="I58" s="494" t="s">
        <v>865</v>
      </c>
      <c r="J58" s="422" t="s">
        <v>892</v>
      </c>
      <c r="K58" s="492">
        <f t="shared" ref="K58:K59" si="6">H58-F58</f>
        <v>31</v>
      </c>
      <c r="L58" s="493">
        <f t="shared" ref="L58:L59" si="7">(H58*N58)*0.07%</f>
        <v>495.81000000000006</v>
      </c>
      <c r="M58" s="452">
        <f t="shared" ref="M58:M59" si="8">(K58*N58)-L58</f>
        <v>8804.19</v>
      </c>
      <c r="N58" s="422">
        <v>300</v>
      </c>
      <c r="O58" s="453" t="s">
        <v>556</v>
      </c>
      <c r="P58" s="461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4">
        <v>2</v>
      </c>
      <c r="B59" s="441">
        <v>44349</v>
      </c>
      <c r="C59" s="450"/>
      <c r="D59" s="423" t="s">
        <v>890</v>
      </c>
      <c r="E59" s="451" t="s">
        <v>557</v>
      </c>
      <c r="F59" s="421">
        <v>678.5</v>
      </c>
      <c r="G59" s="421">
        <v>668</v>
      </c>
      <c r="H59" s="421">
        <v>685.5</v>
      </c>
      <c r="I59" s="494" t="s">
        <v>891</v>
      </c>
      <c r="J59" s="422" t="s">
        <v>922</v>
      </c>
      <c r="K59" s="492">
        <f t="shared" si="6"/>
        <v>7</v>
      </c>
      <c r="L59" s="493">
        <f t="shared" si="7"/>
        <v>527.83500000000004</v>
      </c>
      <c r="M59" s="452">
        <f t="shared" si="8"/>
        <v>7172.165</v>
      </c>
      <c r="N59" s="422">
        <v>1100</v>
      </c>
      <c r="O59" s="453" t="s">
        <v>556</v>
      </c>
      <c r="P59" s="461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4">
        <v>3</v>
      </c>
      <c r="B60" s="441">
        <v>44349</v>
      </c>
      <c r="C60" s="450"/>
      <c r="D60" s="423" t="s">
        <v>893</v>
      </c>
      <c r="E60" s="451" t="s">
        <v>557</v>
      </c>
      <c r="F60" s="421">
        <v>1840</v>
      </c>
      <c r="G60" s="421">
        <v>1794</v>
      </c>
      <c r="H60" s="421">
        <v>1868.5</v>
      </c>
      <c r="I60" s="494" t="s">
        <v>898</v>
      </c>
      <c r="J60" s="422" t="s">
        <v>921</v>
      </c>
      <c r="K60" s="492">
        <f t="shared" ref="K60" si="9">H60-F60</f>
        <v>28.5</v>
      </c>
      <c r="L60" s="493">
        <f t="shared" ref="L60" si="10">(H60*N60)*0.07%</f>
        <v>359.68625000000003</v>
      </c>
      <c r="M60" s="452">
        <f t="shared" ref="M60" si="11">(K60*N60)-L60</f>
        <v>7477.8137500000003</v>
      </c>
      <c r="N60" s="422">
        <v>275</v>
      </c>
      <c r="O60" s="453" t="s">
        <v>556</v>
      </c>
      <c r="P60" s="461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4">
        <v>4</v>
      </c>
      <c r="B61" s="441">
        <v>44349</v>
      </c>
      <c r="C61" s="450"/>
      <c r="D61" s="423" t="s">
        <v>894</v>
      </c>
      <c r="E61" s="451" t="s">
        <v>557</v>
      </c>
      <c r="F61" s="421">
        <v>4530</v>
      </c>
      <c r="G61" s="421">
        <v>4440</v>
      </c>
      <c r="H61" s="421">
        <v>4630</v>
      </c>
      <c r="I61" s="494" t="s">
        <v>899</v>
      </c>
      <c r="J61" s="422" t="s">
        <v>923</v>
      </c>
      <c r="K61" s="492">
        <f t="shared" ref="K61" si="12">H61-F61</f>
        <v>100</v>
      </c>
      <c r="L61" s="493">
        <f t="shared" ref="L61" si="13">(H61*N61)*0.07%</f>
        <v>405.12500000000006</v>
      </c>
      <c r="M61" s="452">
        <f t="shared" ref="M61" si="14">(K61*N61)-L61</f>
        <v>12094.875</v>
      </c>
      <c r="N61" s="422">
        <v>125</v>
      </c>
      <c r="O61" s="453" t="s">
        <v>556</v>
      </c>
      <c r="P61" s="461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90"/>
      <c r="B62" s="397"/>
      <c r="C62" s="398"/>
      <c r="D62" s="391"/>
      <c r="E62" s="392"/>
      <c r="F62" s="368"/>
      <c r="G62" s="368"/>
      <c r="H62" s="368"/>
      <c r="I62" s="334"/>
      <c r="J62" s="334"/>
      <c r="K62" s="484"/>
      <c r="L62" s="385"/>
      <c r="M62" s="444"/>
      <c r="N62" s="334"/>
      <c r="O62" s="361"/>
      <c r="P62" s="388"/>
      <c r="Q62" s="344"/>
      <c r="R62" s="314"/>
      <c r="S62" s="37"/>
      <c r="Y62" s="37"/>
      <c r="Z62" s="37"/>
    </row>
    <row r="63" spans="1:34" s="350" customFormat="1" ht="13.95" customHeight="1">
      <c r="A63" s="513"/>
      <c r="B63" s="515"/>
      <c r="C63" s="398"/>
      <c r="D63" s="391"/>
      <c r="E63" s="392"/>
      <c r="F63" s="368"/>
      <c r="G63" s="512"/>
      <c r="H63" s="368"/>
      <c r="I63" s="512"/>
      <c r="J63" s="512"/>
      <c r="K63" s="334"/>
      <c r="L63" s="385"/>
      <c r="M63" s="512"/>
      <c r="N63" s="512"/>
      <c r="O63" s="512"/>
      <c r="P63" s="510"/>
      <c r="Q63" s="344"/>
      <c r="R63" s="314"/>
      <c r="S63" s="37"/>
      <c r="Y63" s="37"/>
      <c r="Z63" s="37"/>
    </row>
    <row r="64" spans="1:34" s="350" customFormat="1" ht="13.95" customHeight="1">
      <c r="A64" s="514"/>
      <c r="B64" s="516"/>
      <c r="C64" s="398"/>
      <c r="D64" s="391"/>
      <c r="E64" s="392"/>
      <c r="F64" s="368"/>
      <c r="G64" s="511"/>
      <c r="H64" s="368"/>
      <c r="I64" s="511"/>
      <c r="J64" s="511"/>
      <c r="K64" s="334"/>
      <c r="L64" s="383"/>
      <c r="M64" s="511"/>
      <c r="N64" s="511"/>
      <c r="O64" s="511"/>
      <c r="P64" s="511"/>
      <c r="Q64" s="344"/>
      <c r="R64" s="314"/>
      <c r="S64" s="37"/>
      <c r="Y64" s="37"/>
      <c r="Z64" s="37"/>
    </row>
    <row r="65" spans="1:34" s="350" customFormat="1" ht="13.95" customHeight="1">
      <c r="A65" s="485"/>
      <c r="B65" s="491"/>
      <c r="C65" s="398"/>
      <c r="D65" s="391"/>
      <c r="E65" s="392"/>
      <c r="F65" s="368"/>
      <c r="G65" s="486"/>
      <c r="H65" s="368"/>
      <c r="I65" s="486"/>
      <c r="J65" s="334"/>
      <c r="K65" s="484"/>
      <c r="L65" s="385"/>
      <c r="M65" s="444"/>
      <c r="N65" s="334"/>
      <c r="O65" s="361"/>
      <c r="P65" s="374"/>
      <c r="Q65" s="344"/>
      <c r="R65" s="314"/>
      <c r="S65" s="37"/>
      <c r="Y65" s="37"/>
      <c r="Z65" s="37"/>
    </row>
    <row r="66" spans="1:34" s="350" customFormat="1" ht="13.95" customHeight="1">
      <c r="A66" s="399"/>
      <c r="B66" s="397"/>
      <c r="C66" s="398"/>
      <c r="D66" s="391"/>
      <c r="E66" s="392"/>
      <c r="F66" s="368"/>
      <c r="G66" s="368"/>
      <c r="H66" s="368"/>
      <c r="I66" s="486"/>
      <c r="J66" s="486"/>
      <c r="K66" s="334"/>
      <c r="L66" s="383"/>
      <c r="M66" s="486"/>
      <c r="N66" s="486"/>
      <c r="O66" s="486"/>
      <c r="P66" s="486"/>
      <c r="Q66" s="344"/>
      <c r="R66" s="314"/>
      <c r="S66" s="37"/>
      <c r="Y66" s="37"/>
      <c r="Z66" s="37"/>
    </row>
    <row r="67" spans="1:34" s="350" customFormat="1" ht="13.95" customHeight="1">
      <c r="A67" s="485"/>
      <c r="B67" s="397"/>
      <c r="C67" s="398"/>
      <c r="D67" s="391"/>
      <c r="E67" s="392"/>
      <c r="F67" s="368"/>
      <c r="G67" s="486"/>
      <c r="H67" s="368"/>
      <c r="I67" s="486"/>
      <c r="J67" s="334"/>
      <c r="K67" s="484"/>
      <c r="L67" s="385"/>
      <c r="M67" s="444"/>
      <c r="N67" s="334"/>
      <c r="O67" s="361"/>
      <c r="P67" s="388"/>
      <c r="Q67" s="344"/>
      <c r="R67" s="314"/>
      <c r="S67" s="37"/>
      <c r="Y67" s="37"/>
      <c r="Z67" s="37"/>
    </row>
    <row r="68" spans="1:34" s="350" customFormat="1" ht="13.95" customHeight="1">
      <c r="A68" s="485"/>
      <c r="B68" s="397"/>
      <c r="C68" s="398"/>
      <c r="D68" s="391"/>
      <c r="E68" s="392"/>
      <c r="F68" s="368"/>
      <c r="G68" s="486"/>
      <c r="H68" s="368"/>
      <c r="I68" s="486"/>
      <c r="J68" s="334"/>
      <c r="K68" s="484"/>
      <c r="L68" s="385"/>
      <c r="M68" s="444"/>
      <c r="N68" s="334"/>
      <c r="O68" s="361"/>
      <c r="P68" s="388"/>
      <c r="Q68" s="344"/>
      <c r="R68" s="314"/>
      <c r="S68" s="37"/>
      <c r="Y68" s="37"/>
      <c r="Z68" s="37"/>
    </row>
    <row r="69" spans="1:34" s="350" customFormat="1" ht="13.95" customHeight="1">
      <c r="A69" s="409"/>
      <c r="B69" s="403"/>
      <c r="C69" s="410"/>
      <c r="D69" s="411"/>
      <c r="E69" s="335"/>
      <c r="F69" s="378"/>
      <c r="G69" s="378"/>
      <c r="H69" s="378"/>
      <c r="I69" s="376"/>
      <c r="J69" s="376"/>
      <c r="K69" s="376"/>
      <c r="L69" s="376"/>
      <c r="M69" s="376"/>
      <c r="N69" s="376"/>
      <c r="O69" s="376"/>
      <c r="P69" s="376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9">
        <v>1</v>
      </c>
      <c r="B73" s="487">
        <v>44344</v>
      </c>
      <c r="C73" s="398"/>
      <c r="D73" s="391" t="s">
        <v>872</v>
      </c>
      <c r="E73" s="392" t="s">
        <v>854</v>
      </c>
      <c r="F73" s="368" t="s">
        <v>875</v>
      </c>
      <c r="G73" s="368">
        <v>3.8</v>
      </c>
      <c r="H73" s="368"/>
      <c r="I73" s="334">
        <v>0.1</v>
      </c>
      <c r="J73" s="334" t="s">
        <v>558</v>
      </c>
      <c r="K73" s="484"/>
      <c r="L73" s="334"/>
      <c r="M73" s="444"/>
      <c r="N73" s="334"/>
      <c r="O73" s="361"/>
      <c r="P73" s="374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4">
        <v>2</v>
      </c>
      <c r="B74" s="441">
        <v>44347</v>
      </c>
      <c r="C74" s="450"/>
      <c r="D74" s="423" t="s">
        <v>876</v>
      </c>
      <c r="E74" s="451" t="s">
        <v>557</v>
      </c>
      <c r="F74" s="421">
        <v>64</v>
      </c>
      <c r="G74" s="421">
        <v>17</v>
      </c>
      <c r="H74" s="421">
        <v>76</v>
      </c>
      <c r="I74" s="422" t="s">
        <v>858</v>
      </c>
      <c r="J74" s="422" t="s">
        <v>846</v>
      </c>
      <c r="K74" s="422">
        <f>H74-F74</f>
        <v>12</v>
      </c>
      <c r="L74" s="422">
        <v>100</v>
      </c>
      <c r="M74" s="452">
        <f>(K74*N74)-L74</f>
        <v>800</v>
      </c>
      <c r="N74" s="422">
        <v>75</v>
      </c>
      <c r="O74" s="453" t="s">
        <v>556</v>
      </c>
      <c r="P74" s="461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4">
        <v>3</v>
      </c>
      <c r="B75" s="441">
        <v>44349</v>
      </c>
      <c r="C75" s="450"/>
      <c r="D75" s="423" t="s">
        <v>895</v>
      </c>
      <c r="E75" s="451" t="s">
        <v>557</v>
      </c>
      <c r="F75" s="421">
        <v>57.5</v>
      </c>
      <c r="G75" s="421">
        <v>17</v>
      </c>
      <c r="H75" s="421">
        <v>71.5</v>
      </c>
      <c r="I75" s="422" t="s">
        <v>896</v>
      </c>
      <c r="J75" s="422" t="s">
        <v>897</v>
      </c>
      <c r="K75" s="422">
        <f>H75-F75</f>
        <v>14</v>
      </c>
      <c r="L75" s="422">
        <v>100</v>
      </c>
      <c r="M75" s="452">
        <f>(K75*N75)-L75</f>
        <v>950</v>
      </c>
      <c r="N75" s="422">
        <v>75</v>
      </c>
      <c r="O75" s="453" t="s">
        <v>556</v>
      </c>
      <c r="P75" s="495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399"/>
      <c r="B76" s="397"/>
      <c r="C76" s="398"/>
      <c r="D76" s="391"/>
      <c r="E76" s="392"/>
      <c r="F76" s="368"/>
      <c r="G76" s="368"/>
      <c r="H76" s="368"/>
      <c r="I76" s="334"/>
      <c r="J76" s="334"/>
      <c r="K76" s="484"/>
      <c r="L76" s="334"/>
      <c r="M76" s="444"/>
      <c r="N76" s="334"/>
      <c r="O76" s="361"/>
      <c r="P76" s="374"/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9"/>
      <c r="B77" s="397"/>
      <c r="C77" s="398"/>
      <c r="D77" s="391"/>
      <c r="E77" s="392"/>
      <c r="F77" s="368"/>
      <c r="G77" s="368"/>
      <c r="H77" s="368"/>
      <c r="I77" s="334"/>
      <c r="J77" s="334"/>
      <c r="K77" s="484"/>
      <c r="L77" s="334"/>
      <c r="M77" s="444"/>
      <c r="N77" s="334"/>
      <c r="O77" s="361"/>
      <c r="P77" s="374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9"/>
      <c r="B78" s="397"/>
      <c r="C78" s="398"/>
      <c r="D78" s="391"/>
      <c r="E78" s="392"/>
      <c r="F78" s="368"/>
      <c r="G78" s="368"/>
      <c r="H78" s="368"/>
      <c r="I78" s="334"/>
      <c r="J78" s="334"/>
      <c r="K78" s="484"/>
      <c r="L78" s="334"/>
      <c r="M78" s="444"/>
      <c r="N78" s="334"/>
      <c r="O78" s="361"/>
      <c r="P78" s="388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9"/>
      <c r="B79" s="397"/>
      <c r="C79" s="398"/>
      <c r="D79" s="391"/>
      <c r="E79" s="392"/>
      <c r="F79" s="368"/>
      <c r="G79" s="368"/>
      <c r="H79" s="368"/>
      <c r="I79" s="334"/>
      <c r="J79" s="334"/>
      <c r="K79" s="484"/>
      <c r="L79" s="334"/>
      <c r="M79" s="444"/>
      <c r="N79" s="334"/>
      <c r="O79" s="361"/>
      <c r="P79" s="388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9"/>
      <c r="B80" s="397"/>
      <c r="C80" s="398"/>
      <c r="D80" s="391"/>
      <c r="E80" s="392"/>
      <c r="F80" s="368"/>
      <c r="G80" s="368"/>
      <c r="H80" s="368"/>
      <c r="I80" s="334"/>
      <c r="J80" s="334"/>
      <c r="K80" s="484"/>
      <c r="L80" s="334"/>
      <c r="M80" s="444"/>
      <c r="N80" s="334"/>
      <c r="O80" s="361"/>
      <c r="P80" s="374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3.8">
      <c r="A81" s="399"/>
      <c r="B81" s="397"/>
      <c r="C81" s="398"/>
      <c r="D81" s="391"/>
      <c r="E81" s="392"/>
      <c r="F81" s="368"/>
      <c r="G81" s="368"/>
      <c r="H81" s="368"/>
      <c r="I81" s="334"/>
      <c r="J81" s="334"/>
      <c r="K81" s="484"/>
      <c r="L81" s="334"/>
      <c r="M81" s="444"/>
      <c r="N81" s="334"/>
      <c r="O81" s="361"/>
      <c r="P81" s="388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3.8">
      <c r="A82" s="399"/>
      <c r="B82" s="397"/>
      <c r="C82" s="398"/>
      <c r="D82" s="391"/>
      <c r="E82" s="392"/>
      <c r="F82" s="368"/>
      <c r="G82" s="368"/>
      <c r="H82" s="368"/>
      <c r="I82" s="334"/>
      <c r="J82" s="334"/>
      <c r="K82" s="484"/>
      <c r="L82" s="334"/>
      <c r="M82" s="444"/>
      <c r="N82" s="334"/>
      <c r="O82" s="361"/>
      <c r="P82" s="388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3.8">
      <c r="A83" s="399"/>
      <c r="B83" s="397"/>
      <c r="C83" s="398"/>
      <c r="D83" s="391"/>
      <c r="E83" s="392"/>
      <c r="F83" s="368"/>
      <c r="G83" s="368"/>
      <c r="H83" s="368"/>
      <c r="I83" s="334"/>
      <c r="J83" s="334"/>
      <c r="K83" s="484"/>
      <c r="L83" s="334"/>
      <c r="M83" s="444"/>
      <c r="N83" s="334"/>
      <c r="O83" s="361"/>
      <c r="P83" s="374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3.8">
      <c r="A84" s="399"/>
      <c r="B84" s="397"/>
      <c r="C84" s="398"/>
      <c r="D84" s="391"/>
      <c r="E84" s="392"/>
      <c r="F84" s="368"/>
      <c r="G84" s="368"/>
      <c r="H84" s="368"/>
      <c r="I84" s="334"/>
      <c r="J84" s="334"/>
      <c r="K84" s="484"/>
      <c r="L84" s="334"/>
      <c r="M84" s="444"/>
      <c r="N84" s="334"/>
      <c r="O84" s="361"/>
      <c r="P84" s="374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3.8">
      <c r="A85" s="399"/>
      <c r="B85" s="397"/>
      <c r="C85" s="398"/>
      <c r="D85" s="391"/>
      <c r="E85" s="392"/>
      <c r="F85" s="368"/>
      <c r="G85" s="368"/>
      <c r="H85" s="368"/>
      <c r="I85" s="334"/>
      <c r="J85" s="334"/>
      <c r="K85" s="484"/>
      <c r="L85" s="334"/>
      <c r="M85" s="444"/>
      <c r="N85" s="334"/>
      <c r="O85" s="361"/>
      <c r="P85" s="374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3.8">
      <c r="A86" s="399"/>
      <c r="B86" s="397"/>
      <c r="C86" s="398"/>
      <c r="D86" s="391"/>
      <c r="E86" s="392"/>
      <c r="F86" s="368"/>
      <c r="G86" s="368"/>
      <c r="H86" s="368"/>
      <c r="I86" s="334"/>
      <c r="J86" s="334"/>
      <c r="K86" s="484"/>
      <c r="L86" s="334"/>
      <c r="M86" s="444"/>
      <c r="N86" s="334"/>
      <c r="O86" s="361"/>
      <c r="P86" s="374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3.8">
      <c r="A87" s="399"/>
      <c r="B87" s="397"/>
      <c r="C87" s="398"/>
      <c r="D87" s="391"/>
      <c r="E87" s="392"/>
      <c r="F87" s="368"/>
      <c r="G87" s="368"/>
      <c r="H87" s="368"/>
      <c r="I87" s="334"/>
      <c r="J87" s="334"/>
      <c r="K87" s="484"/>
      <c r="L87" s="334"/>
      <c r="M87" s="444"/>
      <c r="N87" s="334"/>
      <c r="O87" s="361"/>
      <c r="P87" s="374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3.8">
      <c r="A88" s="399"/>
      <c r="B88" s="397"/>
      <c r="C88" s="398"/>
      <c r="D88" s="391"/>
      <c r="E88" s="392"/>
      <c r="F88" s="368"/>
      <c r="G88" s="368"/>
      <c r="H88" s="368"/>
      <c r="I88" s="334"/>
      <c r="J88" s="334"/>
      <c r="K88" s="484"/>
      <c r="L88" s="334"/>
      <c r="M88" s="444"/>
      <c r="N88" s="334"/>
      <c r="O88" s="361"/>
      <c r="P88" s="388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4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3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4" s="350" customFormat="1" ht="13.8">
      <c r="A94" s="345">
        <v>1</v>
      </c>
      <c r="B94" s="354">
        <v>44327</v>
      </c>
      <c r="C94" s="414"/>
      <c r="D94" s="366" t="s">
        <v>465</v>
      </c>
      <c r="E94" s="359" t="s">
        <v>557</v>
      </c>
      <c r="F94" s="368" t="s">
        <v>852</v>
      </c>
      <c r="G94" s="364">
        <v>218</v>
      </c>
      <c r="H94" s="368"/>
      <c r="I94" s="356" t="s">
        <v>853</v>
      </c>
      <c r="J94" s="393" t="s">
        <v>558</v>
      </c>
      <c r="K94" s="393"/>
      <c r="L94" s="394"/>
      <c r="M94" s="381"/>
      <c r="N94" s="360"/>
      <c r="O94" s="388"/>
      <c r="P94" s="95"/>
      <c r="Q94" s="395"/>
      <c r="R94" s="430" t="s">
        <v>559</v>
      </c>
      <c r="S94" s="389"/>
      <c r="T94" s="389"/>
      <c r="U94" s="389"/>
      <c r="V94" s="389"/>
      <c r="W94" s="389"/>
      <c r="X94" s="389"/>
      <c r="Y94" s="389"/>
      <c r="Z94" s="389"/>
    </row>
    <row r="95" spans="1:34" s="5" customFormat="1">
      <c r="A95" s="345"/>
      <c r="B95" s="346"/>
      <c r="C95" s="347"/>
      <c r="D95" s="348"/>
      <c r="E95" s="377"/>
      <c r="F95" s="377"/>
      <c r="G95" s="428"/>
      <c r="H95" s="428"/>
      <c r="I95" s="377"/>
      <c r="J95" s="429"/>
      <c r="K95" s="424"/>
      <c r="L95" s="425"/>
      <c r="M95" s="426"/>
      <c r="N95" s="427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4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2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3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2"/>
      <c r="G101" s="364"/>
      <c r="H101" s="359"/>
      <c r="I101" s="356"/>
      <c r="J101" s="393"/>
      <c r="K101" s="393"/>
      <c r="L101" s="394"/>
      <c r="M101" s="392"/>
      <c r="N101" s="394"/>
      <c r="O101" s="381"/>
      <c r="P101" s="360"/>
      <c r="Q101" s="374"/>
      <c r="R101" s="390"/>
      <c r="S101" s="380"/>
      <c r="T101" s="13"/>
      <c r="U101" s="389"/>
      <c r="V101" s="389"/>
      <c r="W101" s="389"/>
      <c r="X101" s="389"/>
      <c r="Y101" s="389"/>
      <c r="Z101" s="389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2"/>
      <c r="G102" s="364"/>
      <c r="H102" s="359"/>
      <c r="I102" s="356"/>
      <c r="J102" s="393"/>
      <c r="K102" s="393"/>
      <c r="L102" s="394"/>
      <c r="M102" s="392"/>
      <c r="N102" s="394"/>
      <c r="O102" s="381"/>
      <c r="P102" s="360"/>
      <c r="Q102" s="374"/>
      <c r="R102" s="390"/>
      <c r="S102" s="380"/>
      <c r="T102" s="13"/>
      <c r="U102" s="389"/>
      <c r="V102" s="389"/>
      <c r="W102" s="389"/>
      <c r="X102" s="389"/>
      <c r="Y102" s="389"/>
      <c r="Z102" s="389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2"/>
      <c r="G103" s="364"/>
      <c r="H103" s="359"/>
      <c r="I103" s="356"/>
      <c r="J103" s="393"/>
      <c r="K103" s="393"/>
      <c r="L103" s="394"/>
      <c r="M103" s="392"/>
      <c r="N103" s="394"/>
      <c r="O103" s="381"/>
      <c r="P103" s="360"/>
      <c r="Q103" s="374"/>
      <c r="R103" s="387"/>
      <c r="S103" s="389"/>
      <c r="T103" s="389"/>
      <c r="U103" s="389"/>
      <c r="V103" s="389"/>
      <c r="W103" s="389"/>
      <c r="X103" s="389"/>
      <c r="Y103" s="389"/>
      <c r="Z103" s="389"/>
    </row>
    <row r="104" spans="1:29" s="350" customFormat="1" ht="13.8">
      <c r="A104" s="340"/>
      <c r="B104" s="354"/>
      <c r="C104" s="358"/>
      <c r="D104" s="366"/>
      <c r="E104" s="359"/>
      <c r="F104" s="393"/>
      <c r="G104" s="368"/>
      <c r="H104" s="359"/>
      <c r="I104" s="356"/>
      <c r="J104" s="393"/>
      <c r="K104" s="393"/>
      <c r="L104" s="394"/>
      <c r="M104" s="392"/>
      <c r="N104" s="394"/>
      <c r="O104" s="381"/>
      <c r="P104" s="360"/>
      <c r="Q104" s="374"/>
      <c r="R104" s="387"/>
      <c r="S104" s="389"/>
      <c r="T104" s="389"/>
      <c r="U104" s="389"/>
      <c r="V104" s="389"/>
      <c r="W104" s="389"/>
      <c r="X104" s="389"/>
      <c r="Y104" s="389"/>
      <c r="Z104" s="389"/>
    </row>
    <row r="105" spans="1:29" s="350" customFormat="1" ht="13.8">
      <c r="A105" s="340"/>
      <c r="B105" s="354"/>
      <c r="C105" s="358"/>
      <c r="D105" s="366"/>
      <c r="E105" s="359"/>
      <c r="F105" s="393"/>
      <c r="G105" s="368"/>
      <c r="H105" s="359"/>
      <c r="I105" s="356"/>
      <c r="J105" s="393"/>
      <c r="K105" s="393"/>
      <c r="L105" s="394"/>
      <c r="M105" s="392"/>
      <c r="N105" s="394"/>
      <c r="O105" s="381"/>
      <c r="P105" s="360"/>
      <c r="Q105" s="374"/>
      <c r="R105" s="387"/>
      <c r="S105" s="389"/>
      <c r="T105" s="389"/>
      <c r="U105" s="389"/>
      <c r="V105" s="389"/>
      <c r="W105" s="389"/>
      <c r="X105" s="389"/>
      <c r="Y105" s="389"/>
      <c r="Z105" s="389"/>
    </row>
    <row r="106" spans="1:29" s="350" customFormat="1" ht="13.8">
      <c r="A106" s="340"/>
      <c r="B106" s="354"/>
      <c r="C106" s="358"/>
      <c r="D106" s="366"/>
      <c r="E106" s="359"/>
      <c r="F106" s="382"/>
      <c r="G106" s="364"/>
      <c r="H106" s="359"/>
      <c r="I106" s="356"/>
      <c r="J106" s="393"/>
      <c r="K106" s="384"/>
      <c r="L106" s="394"/>
      <c r="M106" s="392"/>
      <c r="N106" s="394"/>
      <c r="O106" s="381"/>
      <c r="P106" s="386"/>
      <c r="Q106" s="374"/>
      <c r="R106" s="387"/>
      <c r="S106" s="389"/>
      <c r="T106" s="389"/>
      <c r="U106" s="389"/>
      <c r="V106" s="389"/>
      <c r="W106" s="389"/>
      <c r="X106" s="389"/>
      <c r="Y106" s="389"/>
      <c r="Z106" s="389"/>
    </row>
    <row r="107" spans="1:29" s="350" customFormat="1" ht="13.8">
      <c r="A107" s="340"/>
      <c r="B107" s="354"/>
      <c r="C107" s="358"/>
      <c r="D107" s="366"/>
      <c r="E107" s="359"/>
      <c r="F107" s="382"/>
      <c r="G107" s="364"/>
      <c r="H107" s="359"/>
      <c r="I107" s="356"/>
      <c r="J107" s="384"/>
      <c r="K107" s="384"/>
      <c r="L107" s="384"/>
      <c r="M107" s="384"/>
      <c r="N107" s="385"/>
      <c r="O107" s="396"/>
      <c r="P107" s="386"/>
      <c r="Q107" s="374"/>
      <c r="R107" s="387"/>
      <c r="S107" s="389"/>
      <c r="T107" s="389"/>
      <c r="U107" s="389"/>
      <c r="V107" s="389"/>
      <c r="W107" s="389"/>
      <c r="X107" s="389"/>
      <c r="Y107" s="389"/>
      <c r="Z107" s="389"/>
    </row>
    <row r="108" spans="1:29" s="350" customFormat="1" ht="13.8">
      <c r="A108" s="340"/>
      <c r="B108" s="354"/>
      <c r="C108" s="358"/>
      <c r="D108" s="366"/>
      <c r="E108" s="359"/>
      <c r="F108" s="393"/>
      <c r="G108" s="368"/>
      <c r="H108" s="359"/>
      <c r="I108" s="356"/>
      <c r="J108" s="393"/>
      <c r="K108" s="393"/>
      <c r="L108" s="394"/>
      <c r="M108" s="392"/>
      <c r="N108" s="394"/>
      <c r="O108" s="381"/>
      <c r="P108" s="360"/>
      <c r="Q108" s="374"/>
      <c r="R108" s="390"/>
      <c r="S108" s="380"/>
      <c r="T108" s="389"/>
      <c r="U108" s="389"/>
      <c r="V108" s="389"/>
      <c r="W108" s="389"/>
      <c r="X108" s="389"/>
      <c r="Y108" s="389"/>
      <c r="Z108" s="389"/>
    </row>
    <row r="109" spans="1:29" s="350" customFormat="1" ht="13.8">
      <c r="A109" s="340"/>
      <c r="B109" s="354"/>
      <c r="C109" s="358"/>
      <c r="D109" s="366"/>
      <c r="E109" s="359"/>
      <c r="F109" s="382"/>
      <c r="G109" s="364"/>
      <c r="H109" s="359"/>
      <c r="I109" s="356"/>
      <c r="J109" s="334"/>
      <c r="K109" s="334"/>
      <c r="L109" s="334"/>
      <c r="M109" s="334"/>
      <c r="N109" s="383"/>
      <c r="O109" s="381"/>
      <c r="P109" s="361"/>
      <c r="Q109" s="374"/>
      <c r="R109" s="390"/>
      <c r="S109" s="380"/>
      <c r="T109" s="389"/>
      <c r="U109" s="389"/>
      <c r="V109" s="389"/>
      <c r="W109" s="389"/>
      <c r="X109" s="389"/>
      <c r="Y109" s="389"/>
      <c r="Z109" s="389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15">H115-F115</f>
        <v>18</v>
      </c>
      <c r="L115" s="125">
        <f t="shared" ref="L115:L146" si="16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15"/>
        <v>43</v>
      </c>
      <c r="L116" s="125">
        <f t="shared" si="16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15"/>
        <v>75</v>
      </c>
      <c r="L117" s="125">
        <f t="shared" si="16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15"/>
        <v>70</v>
      </c>
      <c r="L118" s="125">
        <f t="shared" si="16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15"/>
        <v>28</v>
      </c>
      <c r="L119" s="125">
        <f t="shared" si="16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15"/>
        <v>16.5</v>
      </c>
      <c r="L120" s="125">
        <f t="shared" si="16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15"/>
        <v>132.5</v>
      </c>
      <c r="L121" s="125">
        <f t="shared" si="16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15"/>
        <v>40</v>
      </c>
      <c r="L122" s="125">
        <f t="shared" si="16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15"/>
        <v>13</v>
      </c>
      <c r="L123" s="125">
        <f t="shared" si="16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15"/>
        <v>124.39999999999998</v>
      </c>
      <c r="L124" s="125">
        <f t="shared" si="16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15"/>
        <v>358.09999999999991</v>
      </c>
      <c r="L125" s="125">
        <f t="shared" si="16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15"/>
        <v>8.5</v>
      </c>
      <c r="L126" s="125">
        <f t="shared" si="16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15"/>
        <v>27</v>
      </c>
      <c r="L127" s="125">
        <f t="shared" si="16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15"/>
        <v>11</v>
      </c>
      <c r="L128" s="125">
        <f t="shared" si="16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15"/>
        <v>17</v>
      </c>
      <c r="L129" s="125">
        <f t="shared" si="16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15"/>
        <v>21</v>
      </c>
      <c r="L130" s="125">
        <f t="shared" si="16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15"/>
        <v>11.549999999999997</v>
      </c>
      <c r="L131" s="125">
        <f t="shared" si="16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15"/>
        <v>80</v>
      </c>
      <c r="L132" s="125">
        <f t="shared" si="16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15"/>
        <v>67</v>
      </c>
      <c r="L133" s="125">
        <f t="shared" si="16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15"/>
        <v>95</v>
      </c>
      <c r="L134" s="125">
        <f t="shared" si="16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15"/>
        <v>45.5</v>
      </c>
      <c r="L135" s="125">
        <f t="shared" si="16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15"/>
        <v>22</v>
      </c>
      <c r="L136" s="125">
        <f t="shared" si="16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15"/>
        <v>66</v>
      </c>
      <c r="L137" s="125">
        <f t="shared" si="16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15"/>
        <v>-158</v>
      </c>
      <c r="L138" s="131">
        <f t="shared" si="16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15"/>
        <v>39</v>
      </c>
      <c r="L139" s="125">
        <f t="shared" si="16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15"/>
        <v>-33.65</v>
      </c>
      <c r="L140" s="135">
        <f t="shared" si="16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15"/>
        <v>35.5</v>
      </c>
      <c r="L141" s="125">
        <f t="shared" si="16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15"/>
        <v>66</v>
      </c>
      <c r="L142" s="125">
        <f t="shared" si="16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15"/>
        <v>158.5</v>
      </c>
      <c r="L143" s="125">
        <f t="shared" si="16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15"/>
        <v>30.5</v>
      </c>
      <c r="L144" s="125">
        <f t="shared" si="16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15"/>
        <v>42</v>
      </c>
      <c r="L145" s="125">
        <f t="shared" si="16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15"/>
        <v>108</v>
      </c>
      <c r="L146" s="125">
        <f t="shared" si="16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17">H147-F147</f>
        <v>70</v>
      </c>
      <c r="L147" s="125">
        <f t="shared" ref="L147:L167" si="18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17"/>
        <v>-61.5</v>
      </c>
      <c r="L148" s="131">
        <f t="shared" si="18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17"/>
        <v>52.5</v>
      </c>
      <c r="L149" s="125">
        <f t="shared" si="18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17"/>
        <v>33.5</v>
      </c>
      <c r="L150" s="125">
        <f t="shared" si="18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17"/>
        <v>66</v>
      </c>
      <c r="L151" s="125">
        <f t="shared" si="18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17"/>
        <v>80</v>
      </c>
      <c r="L152" s="125">
        <f t="shared" si="18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17"/>
        <v>41.5</v>
      </c>
      <c r="L153" s="125">
        <f t="shared" si="18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17"/>
        <v>17</v>
      </c>
      <c r="L154" s="125">
        <f t="shared" si="18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17"/>
        <v>38.5</v>
      </c>
      <c r="L155" s="125">
        <f t="shared" si="18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17"/>
        <v>47</v>
      </c>
      <c r="L156" s="125">
        <f t="shared" si="18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17"/>
        <v>80.5</v>
      </c>
      <c r="L157" s="125">
        <f t="shared" si="18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17"/>
        <v>287.5</v>
      </c>
      <c r="L158" s="125">
        <f t="shared" si="18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17"/>
        <v>75</v>
      </c>
      <c r="L159" s="125">
        <f t="shared" si="18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17"/>
        <v>29</v>
      </c>
      <c r="L160" s="125">
        <f t="shared" si="18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17"/>
        <v>129.5</v>
      </c>
      <c r="L161" s="125">
        <f t="shared" si="18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17"/>
        <v>150</v>
      </c>
      <c r="L162" s="125">
        <f t="shared" si="18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17"/>
        <v>67</v>
      </c>
      <c r="L163" s="125">
        <f t="shared" si="18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17"/>
        <v>28.5</v>
      </c>
      <c r="L164" s="125">
        <f t="shared" si="18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17"/>
        <v>-20.65</v>
      </c>
      <c r="L165" s="159">
        <f t="shared" si="18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17"/>
        <v>56</v>
      </c>
      <c r="L166" s="125">
        <f t="shared" si="18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17"/>
        <v>20</v>
      </c>
      <c r="L167" s="125">
        <f t="shared" si="18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19">H177-F177</f>
        <v>10.5</v>
      </c>
      <c r="L177" s="163">
        <f t="shared" ref="L177:L183" si="20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19"/>
        <v>-79.699999999999989</v>
      </c>
      <c r="L178" s="131">
        <f t="shared" si="20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19"/>
        <v>-95</v>
      </c>
      <c r="L179" s="131">
        <f t="shared" si="20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19"/>
        <v>43.5</v>
      </c>
      <c r="L180" s="125">
        <f t="shared" si="20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19"/>
        <v>-7</v>
      </c>
      <c r="L181" s="131">
        <f t="shared" si="20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19"/>
        <v>165</v>
      </c>
      <c r="L182" s="125">
        <f t="shared" si="20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19"/>
        <v>49.5</v>
      </c>
      <c r="L183" s="125">
        <f t="shared" si="20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21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21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21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21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21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21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22">H202-F202</f>
        <v>64.5</v>
      </c>
      <c r="L202" s="125">
        <f t="shared" ref="L202:L210" si="23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22"/>
        <v>140</v>
      </c>
      <c r="L203" s="125">
        <f t="shared" si="23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22"/>
        <v>14.25</v>
      </c>
      <c r="L204" s="125">
        <f t="shared" si="23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22"/>
        <v>47.5</v>
      </c>
      <c r="L205" s="125">
        <f t="shared" si="23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22"/>
        <v>77.5</v>
      </c>
      <c r="L206" s="171">
        <f t="shared" si="23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22"/>
        <v>167.5</v>
      </c>
      <c r="L207" s="171">
        <f t="shared" si="23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22"/>
        <v>145</v>
      </c>
      <c r="L208" s="125">
        <f t="shared" si="23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22"/>
        <v>-37.75</v>
      </c>
      <c r="L209" s="167">
        <f t="shared" si="23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22"/>
        <v>43</v>
      </c>
      <c r="L210" s="125">
        <f t="shared" si="23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24">H212-F212</f>
        <v>15</v>
      </c>
      <c r="L212" s="125">
        <f t="shared" ref="L212:L217" si="25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24"/>
        <v>77</v>
      </c>
      <c r="L213" s="171">
        <f t="shared" si="25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24"/>
        <v>34</v>
      </c>
      <c r="L214" s="171">
        <f t="shared" si="25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24"/>
        <v>67</v>
      </c>
      <c r="L215" s="171">
        <f t="shared" si="25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24"/>
        <v>46.5</v>
      </c>
      <c r="L216" s="171">
        <f t="shared" si="25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24"/>
        <v>32.5</v>
      </c>
      <c r="L217" s="171">
        <f t="shared" si="25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26">H232-F232</f>
        <v>60</v>
      </c>
      <c r="L232" s="125">
        <f t="shared" ref="L232:L244" si="27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26"/>
        <v>99</v>
      </c>
      <c r="L233" s="125">
        <f t="shared" si="27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26"/>
        <v>164.5</v>
      </c>
      <c r="L234" s="171">
        <f t="shared" si="27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26"/>
        <v>42</v>
      </c>
      <c r="L235" s="171">
        <f t="shared" si="27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26"/>
        <v>57</v>
      </c>
      <c r="L236" s="212">
        <f t="shared" si="27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26"/>
        <v>52.5</v>
      </c>
      <c r="L237" s="125">
        <f t="shared" si="27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26"/>
        <v>156</v>
      </c>
      <c r="L238" s="125">
        <f t="shared" si="27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26"/>
        <v>61.25</v>
      </c>
      <c r="L239" s="125">
        <f t="shared" si="27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26"/>
        <v>-65</v>
      </c>
      <c r="L240" s="131">
        <f t="shared" si="27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26"/>
        <v>42</v>
      </c>
      <c r="L241" s="202">
        <f t="shared" si="27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28">H242-F242</f>
        <v>-16.75</v>
      </c>
      <c r="L242" s="131">
        <f t="shared" ref="L242" si="29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855</v>
      </c>
      <c r="K243" s="124">
        <f t="shared" si="26"/>
        <v>191.5</v>
      </c>
      <c r="L243" s="125">
        <f t="shared" si="27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26"/>
        <v>10.400000000000006</v>
      </c>
      <c r="L244" s="125">
        <f t="shared" si="27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30">H245-F245</f>
        <v>65.5</v>
      </c>
      <c r="L245" s="125">
        <f t="shared" ref="L245" si="31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32">H246-F246</f>
        <v>-145.60000000000002</v>
      </c>
      <c r="L246" s="131">
        <f t="shared" ref="L246" si="33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34">H247-F247</f>
        <v>-127.80000000000001</v>
      </c>
      <c r="L247" s="131">
        <f t="shared" ref="L247:L248" si="35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34"/>
        <v>75.100000000000023</v>
      </c>
      <c r="L248" s="125">
        <f t="shared" si="35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36">H250-F250</f>
        <v>-29.5</v>
      </c>
      <c r="L250" s="131">
        <f t="shared" ref="L250" si="37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38">H252-F252</f>
        <v>60.5</v>
      </c>
      <c r="L252" s="125">
        <f t="shared" ref="L252" si="39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40">H253-F253</f>
        <v>-270</v>
      </c>
      <c r="L253" s="131">
        <f t="shared" ref="L253:L256" si="41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40"/>
        <v>290</v>
      </c>
      <c r="L254" s="125">
        <f t="shared" si="41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40"/>
        <v>117.63</v>
      </c>
      <c r="L255" s="125">
        <f t="shared" si="41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40"/>
        <v>-92.5</v>
      </c>
      <c r="L256" s="131">
        <f t="shared" si="41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42">H257-F257</f>
        <v>72.199999999999989</v>
      </c>
      <c r="L257" s="125">
        <f t="shared" ref="L257" si="43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44">H258-F258</f>
        <v>9</v>
      </c>
      <c r="L258" s="163">
        <f t="shared" ref="L258" si="45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46">H260-F260</f>
        <v>60</v>
      </c>
      <c r="L260" s="125">
        <f t="shared" ref="L260" si="47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48">H261-F261</f>
        <v>55.5</v>
      </c>
      <c r="L261" s="125">
        <f t="shared" ref="L261" si="49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50">H262-F262</f>
        <v>235</v>
      </c>
      <c r="L262" s="125">
        <f t="shared" ref="L262:L263" si="51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472">
        <v>149</v>
      </c>
      <c r="B263" s="473">
        <v>43753</v>
      </c>
      <c r="C263" s="474"/>
      <c r="D263" s="475" t="s">
        <v>776</v>
      </c>
      <c r="E263" s="476" t="s">
        <v>580</v>
      </c>
      <c r="F263" s="477">
        <v>111</v>
      </c>
      <c r="G263" s="476"/>
      <c r="H263" s="476">
        <v>141</v>
      </c>
      <c r="I263" s="478">
        <v>141</v>
      </c>
      <c r="J263" s="479" t="s">
        <v>856</v>
      </c>
      <c r="K263" s="480">
        <f t="shared" si="50"/>
        <v>30</v>
      </c>
      <c r="L263" s="481">
        <f t="shared" si="51"/>
        <v>0.27027027027027029</v>
      </c>
      <c r="M263" s="482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52">H264-F264</f>
        <v>74</v>
      </c>
      <c r="L264" s="125">
        <f t="shared" ref="L264:L265" si="53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6" t="s">
        <v>836</v>
      </c>
      <c r="K265" s="124">
        <f t="shared" si="52"/>
        <v>82.5</v>
      </c>
      <c r="L265" s="125">
        <f t="shared" si="53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54">H267-F267</f>
        <v>18.5</v>
      </c>
      <c r="L267" s="125">
        <f t="shared" ref="L267" si="55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56">H269-F269</f>
        <v>42</v>
      </c>
      <c r="L269" s="125">
        <f t="shared" ref="L269:L270" si="57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56"/>
        <v>65.5</v>
      </c>
      <c r="L270" s="125">
        <f t="shared" si="57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58">H271-F271</f>
        <v>72.5</v>
      </c>
      <c r="L271" s="125">
        <f t="shared" ref="L271" si="59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6" t="s">
        <v>826</v>
      </c>
      <c r="K272" s="124">
        <f t="shared" ref="K272" si="60">H272-F272</f>
        <v>170</v>
      </c>
      <c r="L272" s="125">
        <f t="shared" ref="L272" si="61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6" t="s">
        <v>839</v>
      </c>
      <c r="K273" s="124">
        <f t="shared" ref="K273" si="62">H273-F273</f>
        <v>60.5</v>
      </c>
      <c r="L273" s="125">
        <f t="shared" ref="L273" si="63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3" t="s">
        <v>825</v>
      </c>
      <c r="G275" s="195"/>
      <c r="H275" s="195"/>
      <c r="I275" s="215">
        <v>239</v>
      </c>
      <c r="J275" s="434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8" t="s">
        <v>580</v>
      </c>
      <c r="F277" s="433" t="s">
        <v>840</v>
      </c>
      <c r="G277" s="195"/>
      <c r="H277" s="195"/>
      <c r="I277" s="215">
        <v>420</v>
      </c>
      <c r="J277" s="434" t="s">
        <v>558</v>
      </c>
      <c r="K277" s="216"/>
      <c r="L277" s="119"/>
      <c r="M277" s="217"/>
      <c r="N277" s="218"/>
      <c r="O277" s="13"/>
      <c r="R277" s="449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6" t="s">
        <v>850</v>
      </c>
      <c r="K278" s="124">
        <f t="shared" ref="K278" si="64">H278-F278</f>
        <v>108</v>
      </c>
      <c r="L278" s="125">
        <f t="shared" ref="L278" si="65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8" t="s">
        <v>580</v>
      </c>
      <c r="F279" s="433" t="s">
        <v>844</v>
      </c>
      <c r="G279" s="195"/>
      <c r="H279" s="195"/>
      <c r="I279" s="215">
        <v>155</v>
      </c>
      <c r="J279" s="434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5"/>
    </row>
    <row r="299" spans="1:6">
      <c r="A299" s="195"/>
    </row>
  </sheetData>
  <autoFilter ref="R1:R295"/>
  <mergeCells count="9">
    <mergeCell ref="P63:P64"/>
    <mergeCell ref="M63:M64"/>
    <mergeCell ref="G63:G64"/>
    <mergeCell ref="I63:I64"/>
    <mergeCell ref="A63:A64"/>
    <mergeCell ref="B63:B64"/>
    <mergeCell ref="J63:J64"/>
    <mergeCell ref="N63:N64"/>
    <mergeCell ref="O63:O6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2021-06-03T15:36:40Z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