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F&amp;O)'!$R$1:$R$271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7"/>
  <c r="K47"/>
  <c r="M47" l="1"/>
  <c r="K55" l="1"/>
  <c r="M55" s="1"/>
  <c r="K54"/>
  <c r="L34"/>
  <c r="K34"/>
  <c r="L33"/>
  <c r="K33"/>
  <c r="L13"/>
  <c r="K13"/>
  <c r="L15"/>
  <c r="K15"/>
  <c r="M15" s="1"/>
  <c r="H11"/>
  <c r="M54"/>
  <c r="M34" l="1"/>
  <c r="M13"/>
  <c r="M33"/>
  <c r="L69"/>
  <c r="K69"/>
  <c r="L11"/>
  <c r="K11"/>
  <c r="L68"/>
  <c r="K68"/>
  <c r="K249"/>
  <c r="L249" s="1"/>
  <c r="L10"/>
  <c r="K10"/>
  <c r="M69" l="1"/>
  <c r="M11"/>
  <c r="M68"/>
  <c r="M10"/>
  <c r="L67"/>
  <c r="K67"/>
  <c r="K241"/>
  <c r="L241" s="1"/>
  <c r="K221"/>
  <c r="L221" s="1"/>
  <c r="K246"/>
  <c r="L246" s="1"/>
  <c r="K245"/>
  <c r="L245" s="1"/>
  <c r="K248"/>
  <c r="L248" s="1"/>
  <c r="K243"/>
  <c r="L243" s="1"/>
  <c r="M7"/>
  <c r="F231"/>
  <c r="K231" s="1"/>
  <c r="L231" s="1"/>
  <c r="K232"/>
  <c r="L232" s="1"/>
  <c r="K223"/>
  <c r="L223" s="1"/>
  <c r="K226"/>
  <c r="L226" s="1"/>
  <c r="K234"/>
  <c r="L234" s="1"/>
  <c r="F225"/>
  <c r="F224"/>
  <c r="K224" s="1"/>
  <c r="L224" s="1"/>
  <c r="F222"/>
  <c r="K222" s="1"/>
  <c r="L222" s="1"/>
  <c r="F202"/>
  <c r="K202" s="1"/>
  <c r="L202" s="1"/>
  <c r="F154"/>
  <c r="K154" s="1"/>
  <c r="L154" s="1"/>
  <c r="K233"/>
  <c r="L233" s="1"/>
  <c r="K237"/>
  <c r="L237" s="1"/>
  <c r="K238"/>
  <c r="L238" s="1"/>
  <c r="K230"/>
  <c r="L230" s="1"/>
  <c r="K240"/>
  <c r="L240" s="1"/>
  <c r="K236"/>
  <c r="L236" s="1"/>
  <c r="K229"/>
  <c r="L229" s="1"/>
  <c r="K218"/>
  <c r="L218" s="1"/>
  <c r="K220"/>
  <c r="L220" s="1"/>
  <c r="K217"/>
  <c r="L217" s="1"/>
  <c r="K219"/>
  <c r="L219" s="1"/>
  <c r="K148"/>
  <c r="L148" s="1"/>
  <c r="K201"/>
  <c r="L201" s="1"/>
  <c r="K215"/>
  <c r="L215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4"/>
  <c r="L204" s="1"/>
  <c r="K203"/>
  <c r="L203" s="1"/>
  <c r="K198"/>
  <c r="L198" s="1"/>
  <c r="K197"/>
  <c r="L197" s="1"/>
  <c r="K196"/>
  <c r="L196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6"/>
  <c r="L176" s="1"/>
  <c r="K174"/>
  <c r="L174" s="1"/>
  <c r="K172"/>
  <c r="L172" s="1"/>
  <c r="K170"/>
  <c r="L170" s="1"/>
  <c r="K169"/>
  <c r="L169" s="1"/>
  <c r="K168"/>
  <c r="L168" s="1"/>
  <c r="K166"/>
  <c r="L166" s="1"/>
  <c r="K165"/>
  <c r="L165" s="1"/>
  <c r="K164"/>
  <c r="L164" s="1"/>
  <c r="K163"/>
  <c r="K162"/>
  <c r="L162" s="1"/>
  <c r="K161"/>
  <c r="L161" s="1"/>
  <c r="K159"/>
  <c r="L159" s="1"/>
  <c r="K158"/>
  <c r="L158" s="1"/>
  <c r="K157"/>
  <c r="L157" s="1"/>
  <c r="K156"/>
  <c r="L156" s="1"/>
  <c r="K155"/>
  <c r="L155" s="1"/>
  <c r="H153"/>
  <c r="K153" s="1"/>
  <c r="L153" s="1"/>
  <c r="K150"/>
  <c r="L150" s="1"/>
  <c r="K149"/>
  <c r="L149" s="1"/>
  <c r="K147"/>
  <c r="L147" s="1"/>
  <c r="K146"/>
  <c r="L146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H119"/>
  <c r="K119" s="1"/>
  <c r="L119" s="1"/>
  <c r="F118"/>
  <c r="K118" s="1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D7" i="6"/>
  <c r="K6" i="4"/>
  <c r="K6" i="3"/>
  <c r="L6" i="2"/>
  <c r="M67" i="7" l="1"/>
</calcChain>
</file>

<file path=xl/sharedStrings.xml><?xml version="1.0" encoding="utf-8"?>
<sst xmlns="http://schemas.openxmlformats.org/spreadsheetml/2006/main" count="2339" uniqueCount="953">
  <si>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</si>
  <si>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</si>
  <si>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</si>
  <si>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</si>
  <si>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</si>
  <si>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</si>
  <si>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</si>
  <si>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</si>
  <si>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</si>
  <si>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</si>
  <si>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</si>
  <si>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</si>
  <si>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</si>
  <si>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</si>
  <si>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</si>
  <si>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</si>
  <si>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</si>
  <si>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</si>
  <si>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</si>
  <si>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</si>
  <si>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</si>
  <si>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</si>
  <si>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</si>
  <si>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</si>
  <si>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</si>
  <si>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</si>
  <si>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</si>
  <si>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</si>
  <si>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</si>
  <si>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</si>
  <si>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</si>
  <si>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</si>
  <si>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</si>
  <si>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</si>
  <si>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</si>
  <si>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</si>
  <si>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</si>
  <si>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</si>
  <si>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</si>
  <si>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</si>
  <si>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</si>
  <si>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</si>
  <si>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</si>
  <si>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</si>
  <si>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</si>
  <si>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</si>
  <si>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</si>
  <si>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</si>
  <si>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</si>
  <si>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</si>
  <si>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</si>
  <si>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</si>
  <si>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</si>
  <si>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</si>
  <si>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</si>
  <si>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</si>
  <si>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</si>
  <si>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</si>
  <si>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</si>
  <si>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</si>
  <si>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</si>
  <si>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</si>
  <si>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</si>
  <si>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</si>
  <si>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</si>
  <si>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</si>
  <si>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</si>
  <si>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</si>
  <si>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</si>
  <si>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</si>
  <si>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</si>
  <si>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</si>
  <si>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</si>
  <si>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</si>
  <si>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</si>
  <si>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</si>
  <si>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</si>
  <si>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</si>
  <si>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</si>
  <si>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</si>
  <si>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</si>
  <si>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</si>
  <si>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</si>
  <si>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</si>
  <si>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</si>
  <si>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</si>
  <si>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</si>
  <si>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</si>
  <si>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</si>
  <si>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</si>
  <si>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</si>
  <si>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</si>
  <si>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</si>
  <si>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</si>
  <si>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</si>
  <si>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</si>
  <si>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</si>
  <si>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</si>
  <si>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</si>
  <si>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</si>
  <si>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</si>
  <si>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</si>
  <si>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</si>
  <si>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</si>
  <si>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</si>
  <si>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</si>
  <si>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</si>
  <si>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</si>
  <si>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</si>
  <si>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</si>
  <si>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</si>
  <si>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</si>
  <si>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</si>
  <si>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</si>
  <si>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</si>
  <si>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</si>
  <si>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</si>
  <si>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</si>
  <si>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</si>
  <si>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</si>
  <si>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</si>
  <si>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</si>
  <si>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</si>
  <si>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</si>
  <si>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</si>
  <si>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</si>
  <si>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</si>
  <si>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</si>
  <si>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</si>
  <si>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</si>
  <si>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</si>
  <si>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</si>
  <si>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</si>
  <si>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</si>
  <si>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</si>
  <si>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</si>
  <si>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</si>
  <si>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</si>
  <si>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</si>
  <si>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</si>
  <si>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</si>
  <si>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</si>
  <si>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</si>
  <si>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</si>
  <si>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</si>
  <si>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</si>
  <si>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</si>
  <si>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</si>
  <si>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</si>
  <si>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</si>
  <si>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</si>
  <si>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</si>
  <si>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</si>
  <si>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</si>
  <si>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</si>
  <si>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</si>
  <si>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</si>
  <si>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</si>
  <si>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</si>
  <si>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</si>
  <si>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</si>
  <si>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</si>
  <si>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</si>
  <si>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</si>
  <si>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</si>
  <si>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</si>
  <si>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</si>
  <si>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</si>
  <si>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</si>
  <si>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</si>
  <si>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</si>
  <si>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</si>
  <si>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</si>
  <si>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</si>
  <si>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</si>
  <si>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</si>
  <si>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</si>
  <si>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</si>
  <si>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</si>
  <si>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</si>
  <si>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</si>
  <si>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</si>
  <si>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</si>
  <si>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</si>
  <si>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</si>
  <si>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</si>
  <si>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</si>
  <si>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</si>
  <si>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</si>
  <si>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</si>
  <si>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</si>
  <si>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</si>
  <si>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</si>
  <si>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</si>
  <si>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</si>
  <si>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</si>
  <si>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</si>
  <si>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</si>
  <si>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</si>
  <si>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</si>
  <si>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</si>
  <si>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</si>
  <si>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</si>
  <si>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</si>
  <si>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</si>
  <si>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</si>
  <si>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</si>
  <si>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</si>
  <si>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</si>
  <si>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</si>
  <si>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</si>
  <si>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</si>
  <si>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</si>
  <si>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</si>
  <si>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</si>
  <si>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</si>
  <si>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</si>
  <si>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</si>
  <si>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</si>
  <si>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</si>
  <si>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</si>
  <si>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</si>
  <si>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</si>
  <si>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</si>
  <si>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</si>
  <si>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</si>
  <si>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</si>
  <si>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</si>
  <si>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</si>
  <si>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</si>
  <si>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</si>
  <si>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</si>
  <si>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</si>
  <si>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</si>
  <si>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</si>
  <si>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</si>
  <si>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</si>
  <si>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</si>
  <si>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</si>
  <si>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</si>
  <si>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</si>
  <si>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</si>
  <si>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</si>
  <si>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</si>
  <si>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</si>
  <si>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</si>
  <si>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</si>
  <si>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</si>
  <si>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</si>
  <si>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</si>
  <si>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</si>
  <si>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</si>
  <si>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</si>
  <si>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</si>
  <si>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</si>
  <si>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</si>
  <si>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</si>
  <si>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</si>
  <si>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</si>
  <si>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</si>
  <si>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</si>
  <si>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</si>
  <si>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</si>
  <si>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</si>
  <si>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</si>
  <si>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</si>
  <si>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</si>
  <si>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</si>
  <si>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</si>
  <si>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</si>
  <si>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</si>
  <si>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</si>
  <si>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</si>
  <si>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</si>
  <si>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</si>
  <si>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</si>
  <si>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</si>
  <si>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</si>
  <si>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</si>
  <si>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</si>
  <si>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</si>
  <si>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</si>
  <si>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</si>
  <si>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</si>
  <si>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</si>
  <si>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</si>
  <si>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</si>
  <si>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</si>
  <si>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</si>
  <si>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</si>
  <si>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</si>
  <si>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</si>
  <si>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</si>
  <si>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</si>
  <si>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</si>
  <si>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</si>
  <si>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</si>
  <si>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</si>
  <si>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</si>
  <si>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</si>
  <si>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</si>
  <si>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</si>
  <si>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</si>
  <si>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</si>
  <si>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</si>
  <si>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</si>
  <si>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</si>
  <si>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</si>
  <si>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</si>
  <si>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</si>
  <si>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</si>
  <si>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</si>
  <si>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</si>
  <si>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</si>
  <si>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</si>
  <si>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</si>
  <si>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</si>
  <si>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</si>
  <si>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</si>
  <si>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</si>
  <si>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</si>
  <si>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</si>
  <si>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</si>
  <si>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</si>
  <si>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</si>
  <si>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</si>
  <si>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</si>
  <si>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</si>
  <si>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</si>
  <si>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</si>
  <si>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</si>
  <si>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</si>
  <si>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</si>
  <si>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</si>
  <si>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</si>
  <si>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</si>
  <si>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</si>
  <si>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</si>
  <si>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</si>
  <si>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</si>
  <si>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</si>
  <si>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</si>
  <si>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</si>
  <si>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</si>
  <si>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</si>
  <si>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</si>
  <si>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</si>
  <si>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</si>
  <si>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</si>
  <si>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</si>
  <si>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</si>
  <si>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</si>
  <si>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</si>
  <si>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</si>
  <si>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</si>
  <si>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</si>
  <si>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</si>
  <si>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</si>
  <si>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</si>
  <si>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</si>
  <si>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</si>
  <si>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</si>
  <si>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</si>
  <si>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</si>
  <si>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</si>
  <si>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</si>
  <si>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</si>
  <si>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</si>
  <si>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</si>
  <si>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</si>
  <si>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</si>
  <si>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</si>
  <si>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</si>
  <si>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</si>
  <si>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</si>
  <si>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</si>
  <si>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</si>
  <si>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</si>
  <si>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</si>
  <si>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</si>
  <si>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</si>
  <si>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</si>
  <si>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</si>
  <si>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</si>
  <si>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</si>
  <si>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</si>
  <si>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</si>
  <si>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</si>
  <si>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</si>
  <si>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</si>
  <si>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</si>
  <si>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</si>
  <si>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</si>
  <si>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</si>
  <si>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</si>
  <si>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</si>
  <si>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</si>
  <si>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</si>
  <si>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</si>
  <si>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</si>
  <si>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</si>
  <si>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</si>
  <si>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</si>
  <si>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</si>
  <si>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</si>
  <si>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</si>
  <si>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</si>
  <si>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</si>
  <si>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</si>
  <si>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</si>
  <si>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</si>
  <si>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</si>
  <si>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</si>
  <si>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</si>
  <si>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</si>
  <si>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</si>
  <si>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</si>
  <si>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</si>
  <si>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</si>
  <si>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</si>
  <si>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</si>
  <si>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</si>
  <si>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</si>
  <si>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</si>
  <si>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</si>
  <si>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</si>
  <si>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</si>
  <si>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</si>
  <si>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</si>
  <si>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</si>
  <si>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</si>
  <si>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</si>
  <si>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</si>
  <si>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</si>
  <si>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</si>
  <si>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</si>
  <si>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</si>
  <si>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</si>
  <si>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</si>
  <si>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</si>
  <si>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</si>
  <si>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</si>
  <si>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</si>
  <si>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</si>
  <si>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</si>
  <si>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</si>
  <si>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</si>
  <si>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</si>
  <si>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</si>
  <si>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</si>
  <si>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</si>
  <si>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</si>
  <si>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</si>
  <si>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</si>
  <si>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</si>
  <si>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</si>
  <si>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</si>
  <si>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</si>
  <si>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</si>
  <si>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</si>
  <si>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</si>
  <si>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</si>
  <si>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</si>
  <si>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</si>
  <si>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</si>
  <si>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</si>
  <si>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</si>
  <si>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</si>
  <si>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</si>
  <si>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</si>
  <si>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</si>
  <si>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</si>
  <si>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</si>
  <si>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</si>
  <si>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</si>
  <si>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</si>
  <si>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</si>
  <si>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</si>
  <si>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</si>
  <si>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</si>
  <si>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</si>
  <si>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</si>
  <si>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</si>
  <si>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</si>
  <si>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</si>
  <si>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</si>
  <si>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</si>
  <si>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</si>
  <si>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</si>
  <si>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</si>
  <si>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</si>
  <si>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</si>
  <si>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</si>
  <si>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</si>
  <si>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</si>
  <si>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</si>
  <si>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</si>
  <si>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</si>
  <si>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</si>
  <si>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</si>
  <si>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</si>
  <si>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</si>
  <si>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</si>
  <si>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</si>
  <si>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</si>
  <si>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</si>
  <si>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</si>
  <si>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</si>
  <si>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</si>
  <si>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</si>
  <si>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</si>
  <si>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</si>
  <si>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</si>
  <si>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</si>
  <si>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</si>
  <si>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</si>
  <si>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</si>
  <si>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</si>
  <si>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</si>
  <si>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</si>
  <si>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</si>
  <si>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</si>
  <si>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</si>
  <si>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</si>
  <si>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</si>
  <si>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</si>
  <si>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</si>
  <si>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</si>
  <si>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</si>
  <si>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</si>
  <si>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</si>
  <si>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</si>
  <si>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</si>
  <si>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</si>
  <si>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</si>
  <si>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</si>
  <si>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</si>
  <si>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</si>
  <si>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</si>
  <si>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</si>
  <si>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</si>
  <si>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</si>
  <si>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</si>
  <si>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</si>
  <si>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</si>
  <si>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</si>
  <si>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</si>
  <si>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</si>
  <si>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</si>
  <si>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</si>
  <si>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</si>
  <si>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</si>
  <si>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</si>
  <si>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</si>
  <si>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</si>
  <si>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</si>
  <si>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</si>
  <si>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</si>
  <si>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</si>
  <si>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</si>
  <si>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</si>
  <si>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</si>
  <si>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</si>
  <si>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</si>
  <si>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</si>
  <si>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</si>
  <si>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</si>
  <si>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</si>
  <si>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</si>
  <si>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</si>
  <si>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</si>
  <si>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</si>
  <si>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</si>
  <si>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</si>
  <si>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</si>
  <si>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</si>
  <si>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</si>
  <si>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</si>
  <si>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</si>
  <si>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</si>
  <si>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</si>
  <si>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</si>
  <si>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</si>
  <si>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</si>
  <si>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</si>
  <si>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</si>
  <si>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</si>
  <si>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</si>
  <si>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</si>
  <si>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</si>
  <si>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</si>
  <si>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</si>
  <si>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</si>
  <si>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</si>
  <si>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</si>
  <si>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</si>
  <si>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</si>
  <si>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</si>
  <si>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</si>
  <si>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</si>
  <si>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</si>
  <si>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</si>
  <si>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</si>
  <si>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</si>
  <si>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</si>
  <si>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</si>
  <si>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</si>
  <si>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</si>
  <si>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</si>
  <si>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</si>
  <si>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</si>
  <si>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</si>
  <si>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</si>
  <si>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</si>
  <si>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</si>
  <si>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</si>
  <si>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</si>
  <si>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</si>
  <si>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</si>
  <si>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</si>
  <si>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</si>
  <si>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</si>
  <si>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</si>
  <si>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</si>
  <si>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</si>
  <si>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</si>
  <si>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</si>
  <si>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</si>
  <si>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</si>
  <si>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</si>
  <si>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</si>
  <si>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</si>
  <si>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</si>
  <si>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</si>
  <si>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</si>
  <si>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</si>
  <si>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</si>
  <si>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</si>
  <si>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</si>
  <si>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</si>
  <si>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</si>
  <si>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</si>
  <si>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</si>
  <si>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</si>
  <si>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</si>
  <si>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</si>
  <si>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</si>
  <si>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</si>
  <si>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</si>
  <si>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</si>
  <si>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</si>
  <si>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</si>
  <si>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</si>
  <si>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</si>
  <si>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</si>
  <si>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</si>
  <si>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</si>
  <si>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</si>
  <si>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</si>
  <si>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</si>
  <si>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</si>
  <si>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</si>
  <si>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</si>
  <si>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</si>
  <si>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</si>
  <si>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</si>
  <si>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</si>
  <si>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</si>
  <si>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</si>
  <si>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</si>
  <si>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</si>
  <si>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</si>
  <si>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</si>
  <si>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</si>
  <si>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</si>
  <si>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</si>
  <si>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</si>
  <si>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</si>
  <si>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</si>
  <si>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</si>
  <si>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</si>
  <si>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</si>
  <si>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</si>
  <si>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</si>
  <si>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</si>
  <si>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</si>
  <si>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</si>
  <si>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</si>
  <si>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</si>
  <si>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</si>
  <si>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</si>
  <si>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</si>
  <si>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</si>
  <si>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</si>
  <si>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</si>
  <si>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</si>
  <si>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</si>
  <si>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</si>
  <si>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</si>
  <si>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</si>
  <si>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</si>
  <si>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</si>
  <si>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</si>
  <si>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</si>
  <si>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</si>
  <si>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</si>
  <si>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</si>
  <si>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</si>
  <si>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</si>
  <si>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</si>
  <si>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</si>
  <si>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</si>
  <si>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</si>
  <si>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</si>
  <si>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</si>
  <si>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</si>
  <si>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</si>
  <si>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</si>
  <si>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</si>
  <si>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</si>
  <si>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</si>
  <si>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</si>
  <si>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</si>
  <si>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</si>
  <si>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</si>
  <si>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</si>
  <si>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</si>
  <si>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</si>
  <si>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</si>
  <si>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</si>
  <si>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</si>
  <si>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</si>
  <si>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</si>
  <si>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</si>
  <si>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</si>
  <si>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</si>
  <si>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</si>
  <si>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</si>
  <si>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</si>
  <si>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</si>
  <si>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</si>
  <si>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</si>
  <si>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</si>
  <si>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</si>
  <si>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</si>
  <si>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</si>
  <si>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</si>
  <si>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</si>
  <si>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</si>
  <si>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</si>
  <si>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</si>
  <si>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</si>
  <si>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</si>
  <si>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</si>
  <si>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</si>
  <si>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</si>
  <si>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</si>
  <si>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</si>
  <si>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</si>
  <si>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</si>
  <si>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</si>
  <si>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</si>
  <si>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</si>
  <si>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</si>
  <si>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</si>
  <si>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</si>
  <si>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</si>
  <si>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</si>
  <si>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</si>
  <si>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</si>
  <si>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</si>
  <si>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</si>
  <si>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</si>
  <si>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</si>
  <si>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</si>
  <si>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</si>
  <si>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</si>
  <si>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</si>
  <si>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</si>
  <si>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</si>
  <si>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</si>
  <si>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</si>
  <si>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</si>
  <si>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</si>
  <si>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</si>
  <si>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</si>
  <si>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</si>
  <si>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</si>
  <si>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</si>
  <si>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</si>
  <si>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</si>
  <si>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</si>
  <si>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</si>
  <si>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</si>
  <si>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</si>
  <si>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</si>
  <si>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</si>
  <si>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</si>
  <si>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</si>
  <si>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</si>
  <si>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</si>
  <si>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</si>
  <si>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</si>
  <si>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</si>
  <si>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</si>
  <si>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</si>
  <si>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</si>
  <si>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</si>
  <si>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</si>
  <si>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</si>
  <si>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</si>
  <si>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</si>
  <si>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</si>
  <si>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</si>
  <si>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</si>
  <si>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</si>
  <si>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</si>
  <si>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</si>
  <si>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</si>
  <si>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</si>
  <si>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</si>
  <si>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</si>
  <si>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</si>
  <si>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</si>
  <si>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</si>
  <si>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</si>
  <si>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</si>
  <si>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</si>
  <si>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</si>
  <si>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</si>
  <si>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</si>
  <si>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</si>
  <si>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</si>
  <si>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</si>
  <si>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</si>
  <si>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</si>
  <si>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</si>
  <si>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</si>
  <si>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</si>
  <si>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</si>
  <si>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</si>
  <si>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</si>
  <si>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</si>
  <si>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</si>
  <si>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Rs.4.50/-</t>
  </si>
  <si>
    <t>Profit of Rs.21.5/-</t>
  </si>
  <si>
    <t>Part profit of Rs.80/-</t>
  </si>
  <si>
    <t>2840-2860</t>
  </si>
  <si>
    <t>3050-3250</t>
  </si>
  <si>
    <t>5700-5800</t>
  </si>
  <si>
    <t>350-360</t>
  </si>
  <si>
    <t xml:space="preserve">HDFCLIFE </t>
  </si>
  <si>
    <t>687-690</t>
  </si>
  <si>
    <t>715-725</t>
  </si>
  <si>
    <t xml:space="preserve">RELIANCE </t>
  </si>
  <si>
    <t>2300-2400</t>
  </si>
  <si>
    <t xml:space="preserve">IGL </t>
  </si>
  <si>
    <t>545-564</t>
  </si>
  <si>
    <t>2040-2060</t>
  </si>
  <si>
    <t>107-112</t>
  </si>
  <si>
    <t>Buy&lt;&gt;</t>
  </si>
  <si>
    <t>Part profit of Rs.33/-</t>
  </si>
  <si>
    <t>OLGA TRADING PRIVATE LIMITED</t>
  </si>
  <si>
    <t>1780-1790</t>
  </si>
  <si>
    <t>2000-2050</t>
  </si>
  <si>
    <t>PIIND APRIL FUT</t>
  </si>
  <si>
    <t>2350-2370</t>
  </si>
  <si>
    <t>513-519</t>
  </si>
  <si>
    <t>560-580</t>
  </si>
  <si>
    <t>710-720</t>
  </si>
  <si>
    <t>GRAVITON RESEARCH CAPITAL LLP</t>
  </si>
  <si>
    <t>3750-3800</t>
  </si>
  <si>
    <t>234-235</t>
  </si>
  <si>
    <t>SHERWOOD SECURITIES PVT LTD</t>
  </si>
  <si>
    <t>JUMPNET</t>
  </si>
  <si>
    <t>NIKSTECH</t>
  </si>
  <si>
    <t>Jump Networks Limited</t>
  </si>
  <si>
    <t>Profit of Rs.38.75/-</t>
  </si>
  <si>
    <t>Part Profit of Rs.20.50/-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</si>
  <si>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</si>
  <si>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</si>
  <si>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</si>
  <si>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</si>
  <si>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</si>
  <si>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</si>
  <si>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2247-2253</t>
  </si>
  <si>
    <t>BHARTIARTL APRIL FUT</t>
  </si>
  <si>
    <t>535-540</t>
  </si>
  <si>
    <t>1265-1275</t>
  </si>
  <si>
    <t>1400-1450</t>
  </si>
  <si>
    <t>Retail Research Technical Calls &amp; Fundamental Performance Report for the month of April-2021</t>
  </si>
  <si>
    <t>LLFICL</t>
  </si>
  <si>
    <t>OSIAJEE</t>
  </si>
  <si>
    <t>FELIX</t>
  </si>
  <si>
    <t>Felix Industries Ltd.</t>
  </si>
  <si>
    <t>HISARMETAL</t>
  </si>
  <si>
    <t>Hisar Metal Ind. Limited</t>
  </si>
  <si>
    <t>ESAAR INDIA LIMITED</t>
  </si>
  <si>
    <t>1465-1475</t>
  </si>
  <si>
    <t>1600-1700</t>
  </si>
  <si>
    <t>1680-1685</t>
  </si>
  <si>
    <t>Profit of Rs.100/-</t>
  </si>
  <si>
    <t>NIFTY 14800 CE 08-APR</t>
  </si>
  <si>
    <t>60-65</t>
  </si>
  <si>
    <t>884-886</t>
  </si>
  <si>
    <t>930-940</t>
  </si>
  <si>
    <t xml:space="preserve">EXIDEIND </t>
  </si>
  <si>
    <t>181-183</t>
  </si>
  <si>
    <t>195-200</t>
  </si>
  <si>
    <t>Profit of Rs.2.5/-</t>
  </si>
  <si>
    <t>Profit of Rs.90/-</t>
  </si>
  <si>
    <t>547-549</t>
  </si>
  <si>
    <t>585-590</t>
  </si>
  <si>
    <t>FRANKLININD</t>
  </si>
  <si>
    <t>NIKUNJ SURESHCHANDRA SHAH</t>
  </si>
  <si>
    <t>GKP</t>
  </si>
  <si>
    <t>HIRA HARESH VORA</t>
  </si>
  <si>
    <t>VIHIT INVESTMENT</t>
  </si>
  <si>
    <t>JYOTSANA ASHOKKUMAR SHAH</t>
  </si>
  <si>
    <t>NARBADA</t>
  </si>
  <si>
    <t>DEVENDER KUMAR</t>
  </si>
  <si>
    <t>AARTI</t>
  </si>
  <si>
    <t>ACVC FOREX PRIVATE LIMITED</t>
  </si>
  <si>
    <t>POONAM SANJEEV MISHRA</t>
  </si>
  <si>
    <t>OZONEWORLD</t>
  </si>
  <si>
    <t>DARSHANGI MANISH PATEL</t>
  </si>
  <si>
    <t>PTIL</t>
  </si>
  <si>
    <t>REMLIFE</t>
  </si>
  <si>
    <t>NIRAJ LAHERCHAND MODI</t>
  </si>
  <si>
    <t>SADHNA</t>
  </si>
  <si>
    <t>GAURAV GUPTA</t>
  </si>
  <si>
    <t>ANGAD DEEP SINGH</t>
  </si>
  <si>
    <t>EASEMYTRIP</t>
  </si>
  <si>
    <t>Easy Trip Planners Ltd</t>
  </si>
  <si>
    <t>ALGOQUANT FINANCIALS LLP</t>
  </si>
  <si>
    <t>HAPPSTMNDS</t>
  </si>
  <si>
    <t>Happiest Minds Techno Ltd</t>
  </si>
  <si>
    <t>B.W.TRADERS</t>
  </si>
  <si>
    <t>ARVIND SHANTILAL SHAH</t>
  </si>
  <si>
    <t>KEERTI</t>
  </si>
  <si>
    <t>Keerti Know &amp; Skill Ltd.</t>
  </si>
  <si>
    <t>NATHBIOGEN</t>
  </si>
  <si>
    <t>Nath Bio-Genes (I) Ltd</t>
  </si>
  <si>
    <t>AUTHUM INVESTMENT &amp; INFRASTRUCTURE LIMITED</t>
  </si>
  <si>
    <t>PVR Limited</t>
  </si>
  <si>
    <t>XTX MARKETS LLP</t>
  </si>
  <si>
    <t>RMDRIP</t>
  </si>
  <si>
    <t>R M Drip &amp; Sprink Sys Ltd</t>
  </si>
  <si>
    <t>HARSHIT SHAH</t>
  </si>
  <si>
    <t>VIKASECO</t>
  </si>
  <si>
    <t>Vikas EcoTech Limited</t>
  </si>
  <si>
    <t>HEMLATABEN AJITBHAI VASA</t>
  </si>
  <si>
    <t>RUPAL SHRIKANT SHAH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</si>
</sst>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4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44292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H13" sqref="H13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44292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4" t="s">
        <v>16</v>
      </c>
      <c r="B9" s="536" t="s">
        <v>17</v>
      </c>
      <c r="C9" s="536" t="s">
        <v>18</v>
      </c>
      <c r="D9" s="536" t="s">
        <v>832</v>
      </c>
      <c r="E9" s="260" t="s">
        <v>19</v>
      </c>
      <c r="F9" s="260" t="s">
        <v>20</v>
      </c>
      <c r="G9" s="531" t="s">
        <v>21</v>
      </c>
      <c r="H9" s="532"/>
      <c r="I9" s="533"/>
      <c r="J9" s="531" t="s">
        <v>22</v>
      </c>
      <c r="K9" s="532"/>
      <c r="L9" s="533"/>
      <c r="M9" s="260"/>
      <c r="N9" s="267"/>
      <c r="O9" s="267"/>
      <c r="P9" s="267"/>
    </row>
    <row r="10" spans="1:16" ht="59.25" customHeight="1">
      <c r="A10" s="535"/>
      <c r="B10" s="537" t="s">
        <v>17</v>
      </c>
      <c r="C10" s="537"/>
      <c r="D10" s="537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32817.15</v>
      </c>
      <c r="F11" s="284">
        <v>33076.049999999996</v>
      </c>
      <c r="G11" s="296">
        <v>32153.099999999991</v>
      </c>
      <c r="H11" s="296">
        <v>31489.049999999996</v>
      </c>
      <c r="I11" s="296">
        <v>30566.099999999991</v>
      </c>
      <c r="J11" s="296">
        <v>33740.099999999991</v>
      </c>
      <c r="K11" s="296">
        <v>34663.049999999988</v>
      </c>
      <c r="L11" s="296">
        <v>35327.099999999991</v>
      </c>
      <c r="M11" s="283">
        <v>33999</v>
      </c>
      <c r="N11" s="283">
        <v>32412</v>
      </c>
      <c r="O11" s="463">
        <v>2306000</v>
      </c>
      <c r="P11" s="464">
        <v>-3.7873809598314399E-2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14698.45</v>
      </c>
      <c r="F12" s="297">
        <v>14696.1</v>
      </c>
      <c r="G12" s="298">
        <v>14492.35</v>
      </c>
      <c r="H12" s="298">
        <v>14286.25</v>
      </c>
      <c r="I12" s="298">
        <v>14082.5</v>
      </c>
      <c r="J12" s="298">
        <v>14902.2</v>
      </c>
      <c r="K12" s="298">
        <v>15105.95</v>
      </c>
      <c r="L12" s="298">
        <v>15312.050000000001</v>
      </c>
      <c r="M12" s="285">
        <v>14899.85</v>
      </c>
      <c r="N12" s="285">
        <v>14490</v>
      </c>
      <c r="O12" s="300">
        <v>11697750</v>
      </c>
      <c r="P12" s="301">
        <v>-8.7576581844065384E-3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15475.6</v>
      </c>
      <c r="F13" s="425">
        <v>15586.65</v>
      </c>
      <c r="G13" s="426">
        <v>15173.3</v>
      </c>
      <c r="H13" s="426">
        <v>14871</v>
      </c>
      <c r="I13" s="426">
        <v>14457.65</v>
      </c>
      <c r="J13" s="426">
        <v>15888.949999999999</v>
      </c>
      <c r="K13" s="426">
        <v>16302.300000000001</v>
      </c>
      <c r="L13" s="426">
        <v>16604.599999999999</v>
      </c>
      <c r="M13" s="427">
        <v>16000</v>
      </c>
      <c r="N13" s="427">
        <v>15284.35</v>
      </c>
      <c r="O13" s="428">
        <v>15680</v>
      </c>
      <c r="P13" s="429">
        <v>0.32881355932203388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1338.4</v>
      </c>
      <c r="F14" s="297">
        <v>1355.6166666666668</v>
      </c>
      <c r="G14" s="298">
        <v>1316.2333333333336</v>
      </c>
      <c r="H14" s="298">
        <v>1294.0666666666668</v>
      </c>
      <c r="I14" s="298">
        <v>1254.6833333333336</v>
      </c>
      <c r="J14" s="298">
        <v>1377.7833333333335</v>
      </c>
      <c r="K14" s="298">
        <v>1417.1666666666667</v>
      </c>
      <c r="L14" s="298">
        <v>1439.3333333333335</v>
      </c>
      <c r="M14" s="285">
        <v>1395</v>
      </c>
      <c r="N14" s="285">
        <v>1333.45</v>
      </c>
      <c r="O14" s="300">
        <v>507450</v>
      </c>
      <c r="P14" s="301">
        <v>9.6418732782369149E-2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1901</v>
      </c>
      <c r="F15" s="297">
        <v>1908.6833333333334</v>
      </c>
      <c r="G15" s="298">
        <v>1870.3666666666668</v>
      </c>
      <c r="H15" s="298">
        <v>1839.7333333333333</v>
      </c>
      <c r="I15" s="298">
        <v>1801.4166666666667</v>
      </c>
      <c r="J15" s="298">
        <v>1939.3166666666668</v>
      </c>
      <c r="K15" s="298">
        <v>1977.6333333333334</v>
      </c>
      <c r="L15" s="298">
        <v>2008.2666666666669</v>
      </c>
      <c r="M15" s="285">
        <v>1947</v>
      </c>
      <c r="N15" s="285">
        <v>1878.05</v>
      </c>
      <c r="O15" s="300">
        <v>3161500</v>
      </c>
      <c r="P15" s="301">
        <v>-4.7454052425429348E-2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1142.3499999999999</v>
      </c>
      <c r="F16" s="297">
        <v>1133.1499999999999</v>
      </c>
      <c r="G16" s="298">
        <v>1111.7999999999997</v>
      </c>
      <c r="H16" s="298">
        <v>1081.2499999999998</v>
      </c>
      <c r="I16" s="298">
        <v>1059.8999999999996</v>
      </c>
      <c r="J16" s="298">
        <v>1163.6999999999998</v>
      </c>
      <c r="K16" s="298">
        <v>1185.0499999999997</v>
      </c>
      <c r="L16" s="298">
        <v>1215.5999999999999</v>
      </c>
      <c r="M16" s="285">
        <v>1154.5</v>
      </c>
      <c r="N16" s="285">
        <v>1102.5999999999999</v>
      </c>
      <c r="O16" s="300">
        <v>17490000</v>
      </c>
      <c r="P16" s="301">
        <v>3.8845331432644334E-2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746.15</v>
      </c>
      <c r="F17" s="297">
        <v>737.23333333333323</v>
      </c>
      <c r="G17" s="298">
        <v>725.46666666666647</v>
      </c>
      <c r="H17" s="298">
        <v>704.78333333333319</v>
      </c>
      <c r="I17" s="298">
        <v>693.01666666666642</v>
      </c>
      <c r="J17" s="298">
        <v>757.91666666666652</v>
      </c>
      <c r="K17" s="298">
        <v>769.68333333333317</v>
      </c>
      <c r="L17" s="298">
        <v>790.36666666666656</v>
      </c>
      <c r="M17" s="285">
        <v>749</v>
      </c>
      <c r="N17" s="285">
        <v>716.55</v>
      </c>
      <c r="O17" s="300">
        <v>60272500</v>
      </c>
      <c r="P17" s="301">
        <v>1.8934110984320188E-2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2722.5</v>
      </c>
      <c r="F18" s="297">
        <v>2730.9500000000003</v>
      </c>
      <c r="G18" s="298">
        <v>2667.8500000000004</v>
      </c>
      <c r="H18" s="298">
        <v>2613.2000000000003</v>
      </c>
      <c r="I18" s="298">
        <v>2550.1000000000004</v>
      </c>
      <c r="J18" s="298">
        <v>2785.6000000000004</v>
      </c>
      <c r="K18" s="298">
        <v>2848.7</v>
      </c>
      <c r="L18" s="298">
        <v>2903.3500000000004</v>
      </c>
      <c r="M18" s="285">
        <v>2794.05</v>
      </c>
      <c r="N18" s="285">
        <v>2676.3</v>
      </c>
      <c r="O18" s="300">
        <v>195800</v>
      </c>
      <c r="P18" s="301">
        <v>-2.973240832507433E-2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853.45</v>
      </c>
      <c r="F19" s="297">
        <v>854.80000000000007</v>
      </c>
      <c r="G19" s="298">
        <v>837.90000000000009</v>
      </c>
      <c r="H19" s="298">
        <v>822.35</v>
      </c>
      <c r="I19" s="298">
        <v>805.45</v>
      </c>
      <c r="J19" s="298">
        <v>870.35000000000014</v>
      </c>
      <c r="K19" s="298">
        <v>887.25</v>
      </c>
      <c r="L19" s="298">
        <v>902.80000000000018</v>
      </c>
      <c r="M19" s="285">
        <v>871.7</v>
      </c>
      <c r="N19" s="285">
        <v>839.25</v>
      </c>
      <c r="O19" s="300">
        <v>2498000</v>
      </c>
      <c r="P19" s="301">
        <v>5.937234944868533E-2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308.14999999999998</v>
      </c>
      <c r="F20" s="297">
        <v>309.10000000000002</v>
      </c>
      <c r="G20" s="298">
        <v>302.40000000000003</v>
      </c>
      <c r="H20" s="298">
        <v>296.65000000000003</v>
      </c>
      <c r="I20" s="298">
        <v>289.95000000000005</v>
      </c>
      <c r="J20" s="298">
        <v>314.85000000000002</v>
      </c>
      <c r="K20" s="298">
        <v>321.55000000000007</v>
      </c>
      <c r="L20" s="298">
        <v>327.3</v>
      </c>
      <c r="M20" s="285">
        <v>315.8</v>
      </c>
      <c r="N20" s="285">
        <v>303.35000000000002</v>
      </c>
      <c r="O20" s="300">
        <v>15690000</v>
      </c>
      <c r="P20" s="301">
        <v>-3.0044510385756677E-2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975.3</v>
      </c>
      <c r="F21" s="297">
        <v>970.05000000000007</v>
      </c>
      <c r="G21" s="298">
        <v>951.35000000000014</v>
      </c>
      <c r="H21" s="298">
        <v>927.40000000000009</v>
      </c>
      <c r="I21" s="298">
        <v>908.70000000000016</v>
      </c>
      <c r="J21" s="298">
        <v>994.00000000000011</v>
      </c>
      <c r="K21" s="298">
        <v>1012.7000000000002</v>
      </c>
      <c r="L21" s="298">
        <v>1036.6500000000001</v>
      </c>
      <c r="M21" s="285">
        <v>988.75</v>
      </c>
      <c r="N21" s="285">
        <v>946.1</v>
      </c>
      <c r="O21" s="300">
        <v>741950</v>
      </c>
      <c r="P21" s="301">
        <v>-1.8195050946142648E-2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2935.75</v>
      </c>
      <c r="F22" s="297">
        <v>2955.15</v>
      </c>
      <c r="G22" s="298">
        <v>2882.9</v>
      </c>
      <c r="H22" s="298">
        <v>2830.05</v>
      </c>
      <c r="I22" s="298">
        <v>2757.8</v>
      </c>
      <c r="J22" s="298">
        <v>3008</v>
      </c>
      <c r="K22" s="298">
        <v>3080.25</v>
      </c>
      <c r="L22" s="298">
        <v>3133.1</v>
      </c>
      <c r="M22" s="285">
        <v>3027.4</v>
      </c>
      <c r="N22" s="285">
        <v>2902.3</v>
      </c>
      <c r="O22" s="300">
        <v>1923500</v>
      </c>
      <c r="P22" s="301">
        <v>-7.7379417075058039E-3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223.1</v>
      </c>
      <c r="F23" s="297">
        <v>227.11666666666667</v>
      </c>
      <c r="G23" s="298">
        <v>217.98333333333335</v>
      </c>
      <c r="H23" s="298">
        <v>212.86666666666667</v>
      </c>
      <c r="I23" s="298">
        <v>203.73333333333335</v>
      </c>
      <c r="J23" s="298">
        <v>232.23333333333335</v>
      </c>
      <c r="K23" s="298">
        <v>241.36666666666667</v>
      </c>
      <c r="L23" s="298">
        <v>246.48333333333335</v>
      </c>
      <c r="M23" s="285">
        <v>236.25</v>
      </c>
      <c r="N23" s="285">
        <v>222</v>
      </c>
      <c r="O23" s="300">
        <v>10595000</v>
      </c>
      <c r="P23" s="301">
        <v>6.535947712418301E-2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113.95</v>
      </c>
      <c r="F24" s="297">
        <v>114.45</v>
      </c>
      <c r="G24" s="298">
        <v>110.55000000000001</v>
      </c>
      <c r="H24" s="298">
        <v>107.15</v>
      </c>
      <c r="I24" s="298">
        <v>103.25000000000001</v>
      </c>
      <c r="J24" s="298">
        <v>117.85000000000001</v>
      </c>
      <c r="K24" s="298">
        <v>121.75000000000001</v>
      </c>
      <c r="L24" s="298">
        <v>125.15</v>
      </c>
      <c r="M24" s="285">
        <v>118.35</v>
      </c>
      <c r="N24" s="285">
        <v>111.05</v>
      </c>
      <c r="O24" s="300">
        <v>43218000</v>
      </c>
      <c r="P24" s="301">
        <v>-8.0561867382772153E-3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2518.3000000000002</v>
      </c>
      <c r="F25" s="297">
        <v>2525.4833333333336</v>
      </c>
      <c r="G25" s="298">
        <v>2484.7166666666672</v>
      </c>
      <c r="H25" s="298">
        <v>2451.1333333333337</v>
      </c>
      <c r="I25" s="298">
        <v>2410.3666666666672</v>
      </c>
      <c r="J25" s="298">
        <v>2559.0666666666671</v>
      </c>
      <c r="K25" s="298">
        <v>2599.8333333333335</v>
      </c>
      <c r="L25" s="298">
        <v>2633.416666666667</v>
      </c>
      <c r="M25" s="285">
        <v>2566.25</v>
      </c>
      <c r="N25" s="285">
        <v>2491.9</v>
      </c>
      <c r="O25" s="300">
        <v>5679600</v>
      </c>
      <c r="P25" s="301">
        <v>-1.3598707862241443E-2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1227.3499999999999</v>
      </c>
      <c r="F26" s="297">
        <v>1232.7333333333333</v>
      </c>
      <c r="G26" s="298">
        <v>1204.6666666666667</v>
      </c>
      <c r="H26" s="298">
        <v>1181.9833333333333</v>
      </c>
      <c r="I26" s="298">
        <v>1153.9166666666667</v>
      </c>
      <c r="J26" s="298">
        <v>1255.4166666666667</v>
      </c>
      <c r="K26" s="298">
        <v>1283.4833333333333</v>
      </c>
      <c r="L26" s="298">
        <v>1306.1666666666667</v>
      </c>
      <c r="M26" s="285">
        <v>1260.8</v>
      </c>
      <c r="N26" s="285">
        <v>1210.05</v>
      </c>
      <c r="O26" s="300">
        <v>2415500</v>
      </c>
      <c r="P26" s="301">
        <v>1.7266793009054537E-2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886.4</v>
      </c>
      <c r="F27" s="297">
        <v>886.51666666666677</v>
      </c>
      <c r="G27" s="298">
        <v>873.88333333333355</v>
      </c>
      <c r="H27" s="298">
        <v>861.36666666666679</v>
      </c>
      <c r="I27" s="298">
        <v>848.73333333333358</v>
      </c>
      <c r="J27" s="298">
        <v>899.03333333333353</v>
      </c>
      <c r="K27" s="298">
        <v>911.66666666666674</v>
      </c>
      <c r="L27" s="298">
        <v>924.18333333333351</v>
      </c>
      <c r="M27" s="285">
        <v>899.15</v>
      </c>
      <c r="N27" s="285">
        <v>874</v>
      </c>
      <c r="O27" s="300">
        <v>8579350</v>
      </c>
      <c r="P27" s="301">
        <v>-8.6375244103950727E-3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688.35</v>
      </c>
      <c r="F28" s="297">
        <v>693.5</v>
      </c>
      <c r="G28" s="298">
        <v>674.3</v>
      </c>
      <c r="H28" s="298">
        <v>660.25</v>
      </c>
      <c r="I28" s="298">
        <v>641.04999999999995</v>
      </c>
      <c r="J28" s="298">
        <v>707.55</v>
      </c>
      <c r="K28" s="298">
        <v>726.75</v>
      </c>
      <c r="L28" s="298">
        <v>740.8</v>
      </c>
      <c r="M28" s="285">
        <v>712.7</v>
      </c>
      <c r="N28" s="285">
        <v>679.45</v>
      </c>
      <c r="O28" s="300">
        <v>43417200</v>
      </c>
      <c r="P28" s="301">
        <v>2.2755540479421077E-2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3611.55</v>
      </c>
      <c r="F29" s="297">
        <v>3648.6999999999994</v>
      </c>
      <c r="G29" s="298">
        <v>3559.2999999999988</v>
      </c>
      <c r="H29" s="298">
        <v>3507.0499999999993</v>
      </c>
      <c r="I29" s="298">
        <v>3417.6499999999987</v>
      </c>
      <c r="J29" s="298">
        <v>3700.9499999999989</v>
      </c>
      <c r="K29" s="298">
        <v>3790.3499999999995</v>
      </c>
      <c r="L29" s="298">
        <v>3842.599999999999</v>
      </c>
      <c r="M29" s="285">
        <v>3738.1</v>
      </c>
      <c r="N29" s="285">
        <v>3596.45</v>
      </c>
      <c r="O29" s="300">
        <v>2065250</v>
      </c>
      <c r="P29" s="301">
        <v>-1.349414855505135E-2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9506.85</v>
      </c>
      <c r="F30" s="297">
        <v>9510.5666666666675</v>
      </c>
      <c r="G30" s="298">
        <v>9199.7333333333354</v>
      </c>
      <c r="H30" s="298">
        <v>8892.6166666666686</v>
      </c>
      <c r="I30" s="298">
        <v>8581.7833333333365</v>
      </c>
      <c r="J30" s="298">
        <v>9817.6833333333343</v>
      </c>
      <c r="K30" s="298">
        <v>10128.516666666666</v>
      </c>
      <c r="L30" s="298">
        <v>10435.633333333333</v>
      </c>
      <c r="M30" s="285">
        <v>9821.4</v>
      </c>
      <c r="N30" s="285">
        <v>9203.4500000000007</v>
      </c>
      <c r="O30" s="300">
        <v>600125</v>
      </c>
      <c r="P30" s="301">
        <v>-2.0824656393169514E-4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4994.1499999999996</v>
      </c>
      <c r="F31" s="297">
        <v>5068.9666666666662</v>
      </c>
      <c r="G31" s="298">
        <v>4859.1833333333325</v>
      </c>
      <c r="H31" s="298">
        <v>4724.2166666666662</v>
      </c>
      <c r="I31" s="298">
        <v>4514.4333333333325</v>
      </c>
      <c r="J31" s="298">
        <v>5203.9333333333325</v>
      </c>
      <c r="K31" s="298">
        <v>5413.7166666666672</v>
      </c>
      <c r="L31" s="298">
        <v>5548.6833333333325</v>
      </c>
      <c r="M31" s="285">
        <v>5278.75</v>
      </c>
      <c r="N31" s="285">
        <v>4934</v>
      </c>
      <c r="O31" s="300">
        <v>3930250</v>
      </c>
      <c r="P31" s="301">
        <v>9.2418872906677788E-2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1660.2</v>
      </c>
      <c r="F32" s="297">
        <v>1662.4000000000003</v>
      </c>
      <c r="G32" s="298">
        <v>1631.1500000000005</v>
      </c>
      <c r="H32" s="298">
        <v>1602.1000000000001</v>
      </c>
      <c r="I32" s="298">
        <v>1570.8500000000004</v>
      </c>
      <c r="J32" s="298">
        <v>1691.4500000000007</v>
      </c>
      <c r="K32" s="298">
        <v>1722.7000000000003</v>
      </c>
      <c r="L32" s="298">
        <v>1751.7500000000009</v>
      </c>
      <c r="M32" s="285">
        <v>1693.65</v>
      </c>
      <c r="N32" s="285">
        <v>1633.35</v>
      </c>
      <c r="O32" s="300">
        <v>1668400</v>
      </c>
      <c r="P32" s="301">
        <v>-1.5809344030202926E-2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336.75</v>
      </c>
      <c r="F33" s="297">
        <v>339.06666666666666</v>
      </c>
      <c r="G33" s="298">
        <v>327.18333333333334</v>
      </c>
      <c r="H33" s="298">
        <v>317.61666666666667</v>
      </c>
      <c r="I33" s="298">
        <v>305.73333333333335</v>
      </c>
      <c r="J33" s="298">
        <v>348.63333333333333</v>
      </c>
      <c r="K33" s="298">
        <v>360.51666666666665</v>
      </c>
      <c r="L33" s="298">
        <v>370.08333333333331</v>
      </c>
      <c r="M33" s="285">
        <v>350.95</v>
      </c>
      <c r="N33" s="285">
        <v>329.5</v>
      </c>
      <c r="O33" s="300">
        <v>16993800</v>
      </c>
      <c r="P33" s="301">
        <v>4.4242893485233935E-2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73.2</v>
      </c>
      <c r="F34" s="297">
        <v>73.533333333333331</v>
      </c>
      <c r="G34" s="298">
        <v>70.766666666666666</v>
      </c>
      <c r="H34" s="298">
        <v>68.333333333333329</v>
      </c>
      <c r="I34" s="298">
        <v>65.566666666666663</v>
      </c>
      <c r="J34" s="298">
        <v>75.966666666666669</v>
      </c>
      <c r="K34" s="298">
        <v>78.73333333333332</v>
      </c>
      <c r="L34" s="298">
        <v>81.166666666666671</v>
      </c>
      <c r="M34" s="285">
        <v>76.3</v>
      </c>
      <c r="N34" s="285">
        <v>71.099999999999994</v>
      </c>
      <c r="O34" s="300">
        <v>125084700</v>
      </c>
      <c r="P34" s="301">
        <v>-1.2144992526158444E-3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1402.35</v>
      </c>
      <c r="F35" s="297">
        <v>1408.2333333333333</v>
      </c>
      <c r="G35" s="298">
        <v>1380.4666666666667</v>
      </c>
      <c r="H35" s="298">
        <v>1358.5833333333333</v>
      </c>
      <c r="I35" s="298">
        <v>1330.8166666666666</v>
      </c>
      <c r="J35" s="298">
        <v>1430.1166666666668</v>
      </c>
      <c r="K35" s="298">
        <v>1457.8833333333337</v>
      </c>
      <c r="L35" s="298">
        <v>1479.7666666666669</v>
      </c>
      <c r="M35" s="285">
        <v>1436</v>
      </c>
      <c r="N35" s="285">
        <v>1386.35</v>
      </c>
      <c r="O35" s="300">
        <v>1474000</v>
      </c>
      <c r="P35" s="301">
        <v>-3.34696913350688E-3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132.1</v>
      </c>
      <c r="F36" s="297">
        <v>130.01666666666668</v>
      </c>
      <c r="G36" s="298">
        <v>127.38333333333335</v>
      </c>
      <c r="H36" s="298">
        <v>122.66666666666667</v>
      </c>
      <c r="I36" s="298">
        <v>120.03333333333335</v>
      </c>
      <c r="J36" s="298">
        <v>134.73333333333335</v>
      </c>
      <c r="K36" s="298">
        <v>137.36666666666667</v>
      </c>
      <c r="L36" s="298">
        <v>142.08333333333337</v>
      </c>
      <c r="M36" s="285">
        <v>132.65</v>
      </c>
      <c r="N36" s="285">
        <v>125.3</v>
      </c>
      <c r="O36" s="300">
        <v>42628400</v>
      </c>
      <c r="P36" s="301">
        <v>6.6403445800430729E-3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750.75</v>
      </c>
      <c r="F37" s="297">
        <v>755.53333333333342</v>
      </c>
      <c r="G37" s="298">
        <v>741.66666666666686</v>
      </c>
      <c r="H37" s="298">
        <v>732.58333333333348</v>
      </c>
      <c r="I37" s="298">
        <v>718.71666666666692</v>
      </c>
      <c r="J37" s="298">
        <v>764.61666666666679</v>
      </c>
      <c r="K37" s="298">
        <v>778.48333333333335</v>
      </c>
      <c r="L37" s="298">
        <v>787.56666666666672</v>
      </c>
      <c r="M37" s="285">
        <v>769.4</v>
      </c>
      <c r="N37" s="285">
        <v>746.45</v>
      </c>
      <c r="O37" s="300">
        <v>3020600</v>
      </c>
      <c r="P37" s="301">
        <v>-4.1201117318435752E-2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612.25</v>
      </c>
      <c r="F38" s="297">
        <v>607.51666666666665</v>
      </c>
      <c r="G38" s="298">
        <v>595.7833333333333</v>
      </c>
      <c r="H38" s="298">
        <v>579.31666666666661</v>
      </c>
      <c r="I38" s="298">
        <v>567.58333333333326</v>
      </c>
      <c r="J38" s="298">
        <v>623.98333333333335</v>
      </c>
      <c r="K38" s="298">
        <v>635.7166666666667</v>
      </c>
      <c r="L38" s="298">
        <v>652.18333333333339</v>
      </c>
      <c r="M38" s="285">
        <v>619.25</v>
      </c>
      <c r="N38" s="285">
        <v>591.04999999999995</v>
      </c>
      <c r="O38" s="300">
        <v>5065500</v>
      </c>
      <c r="P38" s="301">
        <v>-3.98066533977822E-2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530.65</v>
      </c>
      <c r="F39" s="297">
        <v>526.56666666666661</v>
      </c>
      <c r="G39" s="298">
        <v>521.23333333333323</v>
      </c>
      <c r="H39" s="298">
        <v>511.81666666666661</v>
      </c>
      <c r="I39" s="298">
        <v>506.48333333333323</v>
      </c>
      <c r="J39" s="298">
        <v>535.98333333333323</v>
      </c>
      <c r="K39" s="298">
        <v>541.31666666666672</v>
      </c>
      <c r="L39" s="298">
        <v>550.73333333333323</v>
      </c>
      <c r="M39" s="285">
        <v>531.9</v>
      </c>
      <c r="N39" s="285">
        <v>517.15</v>
      </c>
      <c r="O39" s="300">
        <v>98386203</v>
      </c>
      <c r="P39" s="301">
        <v>-1.0720467531500679E-2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49.1</v>
      </c>
      <c r="F40" s="297">
        <v>49.75</v>
      </c>
      <c r="G40" s="298">
        <v>47.95</v>
      </c>
      <c r="H40" s="298">
        <v>46.800000000000004</v>
      </c>
      <c r="I40" s="298">
        <v>45.000000000000007</v>
      </c>
      <c r="J40" s="298">
        <v>50.9</v>
      </c>
      <c r="K40" s="298">
        <v>52.699999999999996</v>
      </c>
      <c r="L40" s="298">
        <v>53.849999999999994</v>
      </c>
      <c r="M40" s="285">
        <v>51.55</v>
      </c>
      <c r="N40" s="285">
        <v>48.6</v>
      </c>
      <c r="O40" s="300">
        <v>100863000</v>
      </c>
      <c r="P40" s="301">
        <v>2.9233660471914805E-3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408.55</v>
      </c>
      <c r="F41" s="297">
        <v>408.11666666666662</v>
      </c>
      <c r="G41" s="298">
        <v>403.53333333333325</v>
      </c>
      <c r="H41" s="298">
        <v>398.51666666666665</v>
      </c>
      <c r="I41" s="298">
        <v>393.93333333333328</v>
      </c>
      <c r="J41" s="298">
        <v>413.13333333333321</v>
      </c>
      <c r="K41" s="298">
        <v>417.71666666666658</v>
      </c>
      <c r="L41" s="298">
        <v>422.73333333333318</v>
      </c>
      <c r="M41" s="285">
        <v>412.7</v>
      </c>
      <c r="N41" s="285">
        <v>403.1</v>
      </c>
      <c r="O41" s="300">
        <v>14255400</v>
      </c>
      <c r="P41" s="301">
        <v>-1.2270916334661354E-2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14115.15</v>
      </c>
      <c r="F42" s="297">
        <v>14074.883333333333</v>
      </c>
      <c r="G42" s="298">
        <v>13899.766666666666</v>
      </c>
      <c r="H42" s="298">
        <v>13684.383333333333</v>
      </c>
      <c r="I42" s="298">
        <v>13509.266666666666</v>
      </c>
      <c r="J42" s="298">
        <v>14290.266666666666</v>
      </c>
      <c r="K42" s="298">
        <v>14465.383333333331</v>
      </c>
      <c r="L42" s="298">
        <v>14680.766666666666</v>
      </c>
      <c r="M42" s="285">
        <v>14250</v>
      </c>
      <c r="N42" s="285">
        <v>13859.5</v>
      </c>
      <c r="O42" s="300">
        <v>104200</v>
      </c>
      <c r="P42" s="301">
        <v>-4.7961630695443646E-4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430.35</v>
      </c>
      <c r="F43" s="297">
        <v>430.63333333333338</v>
      </c>
      <c r="G43" s="298">
        <v>421.71666666666675</v>
      </c>
      <c r="H43" s="298">
        <v>413.08333333333337</v>
      </c>
      <c r="I43" s="298">
        <v>404.16666666666674</v>
      </c>
      <c r="J43" s="298">
        <v>439.26666666666677</v>
      </c>
      <c r="K43" s="298">
        <v>448.18333333333339</v>
      </c>
      <c r="L43" s="298">
        <v>456.81666666666678</v>
      </c>
      <c r="M43" s="285">
        <v>439.55</v>
      </c>
      <c r="N43" s="285">
        <v>422</v>
      </c>
      <c r="O43" s="300">
        <v>47539800</v>
      </c>
      <c r="P43" s="301">
        <v>6.2866722548197817E-3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3653.9</v>
      </c>
      <c r="F44" s="297">
        <v>3640.4500000000003</v>
      </c>
      <c r="G44" s="298">
        <v>3608.4500000000007</v>
      </c>
      <c r="H44" s="298">
        <v>3563.0000000000005</v>
      </c>
      <c r="I44" s="298">
        <v>3531.0000000000009</v>
      </c>
      <c r="J44" s="298">
        <v>3685.9000000000005</v>
      </c>
      <c r="K44" s="298">
        <v>3717.8999999999996</v>
      </c>
      <c r="L44" s="298">
        <v>3763.3500000000004</v>
      </c>
      <c r="M44" s="285">
        <v>3672.45</v>
      </c>
      <c r="N44" s="285">
        <v>3595</v>
      </c>
      <c r="O44" s="300">
        <v>1918000</v>
      </c>
      <c r="P44" s="301">
        <v>3.007518796992481E-2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442.75</v>
      </c>
      <c r="F45" s="297">
        <v>443.48333333333329</v>
      </c>
      <c r="G45" s="298">
        <v>436.16666666666657</v>
      </c>
      <c r="H45" s="298">
        <v>429.58333333333326</v>
      </c>
      <c r="I45" s="298">
        <v>422.26666666666654</v>
      </c>
      <c r="J45" s="298">
        <v>450.06666666666661</v>
      </c>
      <c r="K45" s="298">
        <v>457.38333333333333</v>
      </c>
      <c r="L45" s="298">
        <v>463.96666666666664</v>
      </c>
      <c r="M45" s="285">
        <v>450.8</v>
      </c>
      <c r="N45" s="285">
        <v>436.9</v>
      </c>
      <c r="O45" s="300">
        <v>10540200</v>
      </c>
      <c r="P45" s="301">
        <v>3.791161178509532E-2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147.5</v>
      </c>
      <c r="F46" s="297">
        <v>149.75</v>
      </c>
      <c r="G46" s="298">
        <v>143.05000000000001</v>
      </c>
      <c r="H46" s="298">
        <v>138.60000000000002</v>
      </c>
      <c r="I46" s="298">
        <v>131.90000000000003</v>
      </c>
      <c r="J46" s="298">
        <v>154.19999999999999</v>
      </c>
      <c r="K46" s="298">
        <v>160.89999999999998</v>
      </c>
      <c r="L46" s="298">
        <v>165.34999999999997</v>
      </c>
      <c r="M46" s="285">
        <v>156.44999999999999</v>
      </c>
      <c r="N46" s="285">
        <v>145.30000000000001</v>
      </c>
      <c r="O46" s="300">
        <v>57672000</v>
      </c>
      <c r="P46" s="301">
        <v>-1.8201875344732488E-2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546.79999999999995</v>
      </c>
      <c r="F47" s="297">
        <v>548.61666666666667</v>
      </c>
      <c r="G47" s="298">
        <v>533.18333333333339</v>
      </c>
      <c r="H47" s="298">
        <v>519.56666666666672</v>
      </c>
      <c r="I47" s="298">
        <v>504.13333333333344</v>
      </c>
      <c r="J47" s="298">
        <v>562.23333333333335</v>
      </c>
      <c r="K47" s="298">
        <v>577.66666666666652</v>
      </c>
      <c r="L47" s="298">
        <v>591.2833333333333</v>
      </c>
      <c r="M47" s="285">
        <v>564.04999999999995</v>
      </c>
      <c r="N47" s="285">
        <v>535</v>
      </c>
      <c r="O47" s="300">
        <v>4997500</v>
      </c>
      <c r="P47" s="301">
        <v>-2.7250608272506083E-2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823.85</v>
      </c>
      <c r="F48" s="297">
        <v>822.1</v>
      </c>
      <c r="G48" s="298">
        <v>812.40000000000009</v>
      </c>
      <c r="H48" s="298">
        <v>800.95</v>
      </c>
      <c r="I48" s="298">
        <v>791.25000000000011</v>
      </c>
      <c r="J48" s="298">
        <v>833.55000000000007</v>
      </c>
      <c r="K48" s="298">
        <v>843.25000000000011</v>
      </c>
      <c r="L48" s="298">
        <v>854.7</v>
      </c>
      <c r="M48" s="285">
        <v>831.8</v>
      </c>
      <c r="N48" s="285">
        <v>810.65</v>
      </c>
      <c r="O48" s="300">
        <v>10676900</v>
      </c>
      <c r="P48" s="301">
        <v>-7.252508159071679E-3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130.19999999999999</v>
      </c>
      <c r="F49" s="297">
        <v>131.21666666666667</v>
      </c>
      <c r="G49" s="298">
        <v>127.28333333333333</v>
      </c>
      <c r="H49" s="298">
        <v>124.36666666666667</v>
      </c>
      <c r="I49" s="298">
        <v>120.43333333333334</v>
      </c>
      <c r="J49" s="298">
        <v>134.13333333333333</v>
      </c>
      <c r="K49" s="298">
        <v>138.06666666666666</v>
      </c>
      <c r="L49" s="298">
        <v>140.98333333333332</v>
      </c>
      <c r="M49" s="285">
        <v>135.15</v>
      </c>
      <c r="N49" s="285">
        <v>128.30000000000001</v>
      </c>
      <c r="O49" s="300">
        <v>47724600</v>
      </c>
      <c r="P49" s="301">
        <v>3.2343054419914599E-2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3054.3</v>
      </c>
      <c r="F50" s="297">
        <v>3013.7999999999997</v>
      </c>
      <c r="G50" s="298">
        <v>2951.8999999999996</v>
      </c>
      <c r="H50" s="298">
        <v>2849.5</v>
      </c>
      <c r="I50" s="298">
        <v>2787.6</v>
      </c>
      <c r="J50" s="298">
        <v>3116.1999999999994</v>
      </c>
      <c r="K50" s="298">
        <v>3178.1</v>
      </c>
      <c r="L50" s="298">
        <v>3280.4999999999991</v>
      </c>
      <c r="M50" s="285">
        <v>3075.7</v>
      </c>
      <c r="N50" s="285">
        <v>2911.4</v>
      </c>
      <c r="O50" s="300">
        <v>622125</v>
      </c>
      <c r="P50" s="301">
        <v>1.1585365853658536E-2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1564.9</v>
      </c>
      <c r="F51" s="297">
        <v>1561.5</v>
      </c>
      <c r="G51" s="298">
        <v>1545.45</v>
      </c>
      <c r="H51" s="298">
        <v>1526</v>
      </c>
      <c r="I51" s="298">
        <v>1509.95</v>
      </c>
      <c r="J51" s="298">
        <v>1580.95</v>
      </c>
      <c r="K51" s="298">
        <v>1597.0000000000002</v>
      </c>
      <c r="L51" s="298">
        <v>1616.45</v>
      </c>
      <c r="M51" s="285">
        <v>1577.55</v>
      </c>
      <c r="N51" s="285">
        <v>1542.05</v>
      </c>
      <c r="O51" s="300">
        <v>3578400</v>
      </c>
      <c r="P51" s="301">
        <v>-1.5218647659410518E-2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581.5</v>
      </c>
      <c r="F52" s="297">
        <v>588.6</v>
      </c>
      <c r="G52" s="298">
        <v>569.20000000000005</v>
      </c>
      <c r="H52" s="298">
        <v>556.9</v>
      </c>
      <c r="I52" s="298">
        <v>537.5</v>
      </c>
      <c r="J52" s="298">
        <v>600.90000000000009</v>
      </c>
      <c r="K52" s="298">
        <v>620.29999999999995</v>
      </c>
      <c r="L52" s="298">
        <v>632.60000000000014</v>
      </c>
      <c r="M52" s="285">
        <v>608</v>
      </c>
      <c r="N52" s="285">
        <v>576.29999999999995</v>
      </c>
      <c r="O52" s="300">
        <v>5792478</v>
      </c>
      <c r="P52" s="301">
        <v>-8.6291913214990135E-2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157.1</v>
      </c>
      <c r="F53" s="297">
        <v>158.06666666666666</v>
      </c>
      <c r="G53" s="298">
        <v>155.03333333333333</v>
      </c>
      <c r="H53" s="298">
        <v>152.96666666666667</v>
      </c>
      <c r="I53" s="298">
        <v>149.93333333333334</v>
      </c>
      <c r="J53" s="298">
        <v>160.13333333333333</v>
      </c>
      <c r="K53" s="298">
        <v>163.16666666666663</v>
      </c>
      <c r="L53" s="298">
        <v>165.23333333333332</v>
      </c>
      <c r="M53" s="285">
        <v>161.1</v>
      </c>
      <c r="N53" s="285">
        <v>156</v>
      </c>
      <c r="O53" s="300">
        <v>8264600</v>
      </c>
      <c r="P53" s="301">
        <v>-3.019279738086577E-2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882.5</v>
      </c>
      <c r="F54" s="297">
        <v>882.61666666666679</v>
      </c>
      <c r="G54" s="298">
        <v>864.3333333333336</v>
      </c>
      <c r="H54" s="298">
        <v>846.16666666666686</v>
      </c>
      <c r="I54" s="298">
        <v>827.88333333333367</v>
      </c>
      <c r="J54" s="298">
        <v>900.78333333333353</v>
      </c>
      <c r="K54" s="298">
        <v>919.06666666666683</v>
      </c>
      <c r="L54" s="298">
        <v>937.23333333333346</v>
      </c>
      <c r="M54" s="285">
        <v>900.9</v>
      </c>
      <c r="N54" s="285">
        <v>864.45</v>
      </c>
      <c r="O54" s="300">
        <v>2064000</v>
      </c>
      <c r="P54" s="301">
        <v>-3.6954087346024636E-2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538.54999999999995</v>
      </c>
      <c r="F55" s="297">
        <v>540.08333333333337</v>
      </c>
      <c r="G55" s="298">
        <v>535.4666666666667</v>
      </c>
      <c r="H55" s="298">
        <v>532.38333333333333</v>
      </c>
      <c r="I55" s="298">
        <v>527.76666666666665</v>
      </c>
      <c r="J55" s="298">
        <v>543.16666666666674</v>
      </c>
      <c r="K55" s="298">
        <v>547.7833333333333</v>
      </c>
      <c r="L55" s="298">
        <v>550.86666666666679</v>
      </c>
      <c r="M55" s="285">
        <v>544.70000000000005</v>
      </c>
      <c r="N55" s="285">
        <v>537</v>
      </c>
      <c r="O55" s="300">
        <v>8436250</v>
      </c>
      <c r="P55" s="301">
        <v>-2.1174764321972444E-2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1624.5</v>
      </c>
      <c r="F56" s="297">
        <v>1635.8500000000001</v>
      </c>
      <c r="G56" s="298">
        <v>1594.7000000000003</v>
      </c>
      <c r="H56" s="298">
        <v>1564.9</v>
      </c>
      <c r="I56" s="298">
        <v>1523.7500000000002</v>
      </c>
      <c r="J56" s="298">
        <v>1665.6500000000003</v>
      </c>
      <c r="K56" s="298">
        <v>1706.8000000000004</v>
      </c>
      <c r="L56" s="298">
        <v>1736.6000000000004</v>
      </c>
      <c r="M56" s="285">
        <v>1677</v>
      </c>
      <c r="N56" s="285">
        <v>1606.05</v>
      </c>
      <c r="O56" s="300">
        <v>867000</v>
      </c>
      <c r="P56" s="301">
        <v>-5.4009819967266774E-2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3633.15</v>
      </c>
      <c r="F57" s="297">
        <v>3633.75</v>
      </c>
      <c r="G57" s="298">
        <v>3573.4</v>
      </c>
      <c r="H57" s="298">
        <v>3513.65</v>
      </c>
      <c r="I57" s="298">
        <v>3453.3</v>
      </c>
      <c r="J57" s="298">
        <v>3693.5</v>
      </c>
      <c r="K57" s="298">
        <v>3753.8500000000004</v>
      </c>
      <c r="L57" s="298">
        <v>3813.6</v>
      </c>
      <c r="M57" s="285">
        <v>3694.1</v>
      </c>
      <c r="N57" s="285">
        <v>3574</v>
      </c>
      <c r="O57" s="300">
        <v>2604200</v>
      </c>
      <c r="P57" s="301">
        <v>2.8677516195291516E-2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278</v>
      </c>
      <c r="F58" s="297">
        <v>280.78333333333336</v>
      </c>
      <c r="G58" s="298">
        <v>270.2166666666667</v>
      </c>
      <c r="H58" s="298">
        <v>262.43333333333334</v>
      </c>
      <c r="I58" s="298">
        <v>251.86666666666667</v>
      </c>
      <c r="J58" s="298">
        <v>288.56666666666672</v>
      </c>
      <c r="K58" s="298">
        <v>299.13333333333344</v>
      </c>
      <c r="L58" s="298">
        <v>306.91666666666674</v>
      </c>
      <c r="M58" s="285">
        <v>291.35000000000002</v>
      </c>
      <c r="N58" s="285">
        <v>273</v>
      </c>
      <c r="O58" s="300">
        <v>28017000</v>
      </c>
      <c r="P58" s="301">
        <v>2.5857902368293863E-2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4570.6499999999996</v>
      </c>
      <c r="F59" s="297">
        <v>4536.2</v>
      </c>
      <c r="G59" s="298">
        <v>4474.45</v>
      </c>
      <c r="H59" s="298">
        <v>4378.25</v>
      </c>
      <c r="I59" s="298">
        <v>4316.5</v>
      </c>
      <c r="J59" s="298">
        <v>4632.3999999999996</v>
      </c>
      <c r="K59" s="298">
        <v>4694.1499999999996</v>
      </c>
      <c r="L59" s="298">
        <v>4790.3499999999995</v>
      </c>
      <c r="M59" s="285">
        <v>4597.95</v>
      </c>
      <c r="N59" s="285">
        <v>4440</v>
      </c>
      <c r="O59" s="300">
        <v>3220750</v>
      </c>
      <c r="P59" s="301">
        <v>-2.2682445759368838E-2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2523.9499999999998</v>
      </c>
      <c r="F60" s="297">
        <v>2552.3833333333332</v>
      </c>
      <c r="G60" s="298">
        <v>2487.7666666666664</v>
      </c>
      <c r="H60" s="298">
        <v>2451.583333333333</v>
      </c>
      <c r="I60" s="298">
        <v>2386.9666666666662</v>
      </c>
      <c r="J60" s="298">
        <v>2588.5666666666666</v>
      </c>
      <c r="K60" s="298">
        <v>2653.1833333333334</v>
      </c>
      <c r="L60" s="298">
        <v>2689.3666666666668</v>
      </c>
      <c r="M60" s="285">
        <v>2617</v>
      </c>
      <c r="N60" s="285">
        <v>2516.1999999999998</v>
      </c>
      <c r="O60" s="300">
        <v>2648100</v>
      </c>
      <c r="P60" s="301">
        <v>6.9701682454404071E-2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1243.6500000000001</v>
      </c>
      <c r="F61" s="297">
        <v>1253.2666666666667</v>
      </c>
      <c r="G61" s="298">
        <v>1223.5333333333333</v>
      </c>
      <c r="H61" s="298">
        <v>1203.4166666666667</v>
      </c>
      <c r="I61" s="298">
        <v>1173.6833333333334</v>
      </c>
      <c r="J61" s="298">
        <v>1273.3833333333332</v>
      </c>
      <c r="K61" s="298">
        <v>1303.1166666666663</v>
      </c>
      <c r="L61" s="298">
        <v>1323.2333333333331</v>
      </c>
      <c r="M61" s="285">
        <v>1283</v>
      </c>
      <c r="N61" s="285">
        <v>1233.1500000000001</v>
      </c>
      <c r="O61" s="300">
        <v>2283050</v>
      </c>
      <c r="P61" s="301">
        <v>4.401408450704225E-2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183.55</v>
      </c>
      <c r="F62" s="297">
        <v>184.31666666666669</v>
      </c>
      <c r="G62" s="298">
        <v>180.73333333333338</v>
      </c>
      <c r="H62" s="298">
        <v>177.91666666666669</v>
      </c>
      <c r="I62" s="298">
        <v>174.33333333333337</v>
      </c>
      <c r="J62" s="298">
        <v>187.13333333333338</v>
      </c>
      <c r="K62" s="298">
        <v>190.7166666666667</v>
      </c>
      <c r="L62" s="298">
        <v>193.53333333333339</v>
      </c>
      <c r="M62" s="285">
        <v>187.9</v>
      </c>
      <c r="N62" s="285">
        <v>181.5</v>
      </c>
      <c r="O62" s="300">
        <v>13975200</v>
      </c>
      <c r="P62" s="301">
        <v>2.3194517659462309E-2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76.7</v>
      </c>
      <c r="F63" s="297">
        <v>76.816666666666663</v>
      </c>
      <c r="G63" s="298">
        <v>74.433333333333323</v>
      </c>
      <c r="H63" s="298">
        <v>72.166666666666657</v>
      </c>
      <c r="I63" s="298">
        <v>69.783333333333317</v>
      </c>
      <c r="J63" s="298">
        <v>79.083333333333329</v>
      </c>
      <c r="K63" s="298">
        <v>81.466666666666654</v>
      </c>
      <c r="L63" s="298">
        <v>83.733333333333334</v>
      </c>
      <c r="M63" s="285">
        <v>79.2</v>
      </c>
      <c r="N63" s="285">
        <v>74.55</v>
      </c>
      <c r="O63" s="300">
        <v>73800000</v>
      </c>
      <c r="P63" s="301">
        <v>1.807145813215616E-2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135.9</v>
      </c>
      <c r="F64" s="297">
        <v>137.56666666666666</v>
      </c>
      <c r="G64" s="298">
        <v>133.63333333333333</v>
      </c>
      <c r="H64" s="298">
        <v>131.36666666666667</v>
      </c>
      <c r="I64" s="298">
        <v>127.43333333333334</v>
      </c>
      <c r="J64" s="298">
        <v>139.83333333333331</v>
      </c>
      <c r="K64" s="298">
        <v>143.76666666666665</v>
      </c>
      <c r="L64" s="298">
        <v>146.0333333333333</v>
      </c>
      <c r="M64" s="285">
        <v>141.5</v>
      </c>
      <c r="N64" s="285">
        <v>135.30000000000001</v>
      </c>
      <c r="O64" s="300">
        <v>47641000</v>
      </c>
      <c r="P64" s="301">
        <v>-1.6001007937507875E-2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481.5</v>
      </c>
      <c r="F65" s="297">
        <v>484.18333333333334</v>
      </c>
      <c r="G65" s="298">
        <v>472.51666666666665</v>
      </c>
      <c r="H65" s="298">
        <v>463.5333333333333</v>
      </c>
      <c r="I65" s="298">
        <v>451.86666666666662</v>
      </c>
      <c r="J65" s="298">
        <v>493.16666666666669</v>
      </c>
      <c r="K65" s="298">
        <v>504.83333333333331</v>
      </c>
      <c r="L65" s="298">
        <v>513.81666666666672</v>
      </c>
      <c r="M65" s="285">
        <v>495.85</v>
      </c>
      <c r="N65" s="285">
        <v>475.2</v>
      </c>
      <c r="O65" s="300">
        <v>6157100</v>
      </c>
      <c r="P65" s="301">
        <v>-8.1511670989255283E-3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24.05</v>
      </c>
      <c r="F66" s="297">
        <v>24.349999999999998</v>
      </c>
      <c r="G66" s="298">
        <v>23.499999999999996</v>
      </c>
      <c r="H66" s="298">
        <v>22.95</v>
      </c>
      <c r="I66" s="298">
        <v>22.099999999999998</v>
      </c>
      <c r="J66" s="298">
        <v>24.899999999999995</v>
      </c>
      <c r="K66" s="298">
        <v>25.749999999999996</v>
      </c>
      <c r="L66" s="298">
        <v>26.299999999999994</v>
      </c>
      <c r="M66" s="285">
        <v>25.2</v>
      </c>
      <c r="N66" s="285">
        <v>23.8</v>
      </c>
      <c r="O66" s="300">
        <v>160852500</v>
      </c>
      <c r="P66" s="301">
        <v>1.2176129123601869E-2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724.7</v>
      </c>
      <c r="F67" s="425">
        <v>722.75</v>
      </c>
      <c r="G67" s="426">
        <v>709.25</v>
      </c>
      <c r="H67" s="426">
        <v>693.8</v>
      </c>
      <c r="I67" s="426">
        <v>680.3</v>
      </c>
      <c r="J67" s="426">
        <v>738.2</v>
      </c>
      <c r="K67" s="426">
        <v>751.7</v>
      </c>
      <c r="L67" s="426">
        <v>767.15000000000009</v>
      </c>
      <c r="M67" s="427">
        <v>736.25</v>
      </c>
      <c r="N67" s="427">
        <v>707.3</v>
      </c>
      <c r="O67" s="428">
        <v>5327000</v>
      </c>
      <c r="P67" s="429">
        <v>-6.156716417910448E-3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1353.75</v>
      </c>
      <c r="F68" s="297">
        <v>1354.6000000000001</v>
      </c>
      <c r="G68" s="298">
        <v>1314.2000000000003</v>
      </c>
      <c r="H68" s="298">
        <v>1274.6500000000001</v>
      </c>
      <c r="I68" s="298">
        <v>1234.2500000000002</v>
      </c>
      <c r="J68" s="298">
        <v>1394.1500000000003</v>
      </c>
      <c r="K68" s="298">
        <v>1434.5500000000004</v>
      </c>
      <c r="L68" s="298">
        <v>1474.1000000000004</v>
      </c>
      <c r="M68" s="285">
        <v>1395</v>
      </c>
      <c r="N68" s="285">
        <v>1315.05</v>
      </c>
      <c r="O68" s="300">
        <v>1728350</v>
      </c>
      <c r="P68" s="301">
        <v>-2.2514071294559099E-3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311.45</v>
      </c>
      <c r="F69" s="297">
        <v>312.16666666666669</v>
      </c>
      <c r="G69" s="298">
        <v>306.03333333333336</v>
      </c>
      <c r="H69" s="298">
        <v>300.61666666666667</v>
      </c>
      <c r="I69" s="298">
        <v>294.48333333333335</v>
      </c>
      <c r="J69" s="298">
        <v>317.58333333333337</v>
      </c>
      <c r="K69" s="298">
        <v>323.7166666666667</v>
      </c>
      <c r="L69" s="298">
        <v>329.13333333333338</v>
      </c>
      <c r="M69" s="285">
        <v>318.3</v>
      </c>
      <c r="N69" s="285">
        <v>306.75</v>
      </c>
      <c r="O69" s="300">
        <v>5976800</v>
      </c>
      <c r="P69" s="301">
        <v>-1.8829516539440202E-2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1451.65</v>
      </c>
      <c r="F70" s="297">
        <v>1454.4333333333334</v>
      </c>
      <c r="G70" s="298">
        <v>1427.2166666666667</v>
      </c>
      <c r="H70" s="298">
        <v>1402.7833333333333</v>
      </c>
      <c r="I70" s="298">
        <v>1375.5666666666666</v>
      </c>
      <c r="J70" s="298">
        <v>1478.8666666666668</v>
      </c>
      <c r="K70" s="298">
        <v>1506.0833333333335</v>
      </c>
      <c r="L70" s="298">
        <v>1530.5166666666669</v>
      </c>
      <c r="M70" s="285">
        <v>1481.65</v>
      </c>
      <c r="N70" s="285">
        <v>1430</v>
      </c>
      <c r="O70" s="300">
        <v>15941950</v>
      </c>
      <c r="P70" s="301">
        <v>-1.2417608286252354E-2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550.79999999999995</v>
      </c>
      <c r="F71" s="297">
        <v>548.41666666666663</v>
      </c>
      <c r="G71" s="298">
        <v>539.38333333333321</v>
      </c>
      <c r="H71" s="298">
        <v>527.96666666666658</v>
      </c>
      <c r="I71" s="298">
        <v>518.93333333333317</v>
      </c>
      <c r="J71" s="298">
        <v>559.83333333333326</v>
      </c>
      <c r="K71" s="298">
        <v>568.86666666666679</v>
      </c>
      <c r="L71" s="298">
        <v>580.2833333333333</v>
      </c>
      <c r="M71" s="285">
        <v>557.45000000000005</v>
      </c>
      <c r="N71" s="285">
        <v>537</v>
      </c>
      <c r="O71" s="300">
        <v>1050000</v>
      </c>
      <c r="P71" s="301">
        <v>-8.9924160346695564E-2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1032.45</v>
      </c>
      <c r="F72" s="297">
        <v>1037.5</v>
      </c>
      <c r="G72" s="298">
        <v>1013.05</v>
      </c>
      <c r="H72" s="298">
        <v>993.65</v>
      </c>
      <c r="I72" s="298">
        <v>969.19999999999993</v>
      </c>
      <c r="J72" s="298">
        <v>1056.9000000000001</v>
      </c>
      <c r="K72" s="298">
        <v>1081.3499999999999</v>
      </c>
      <c r="L72" s="298">
        <v>1100.75</v>
      </c>
      <c r="M72" s="285">
        <v>1061.95</v>
      </c>
      <c r="N72" s="285">
        <v>1018.1</v>
      </c>
      <c r="O72" s="300">
        <v>4839000</v>
      </c>
      <c r="P72" s="301">
        <v>-2.1831412977562158E-2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1040.05</v>
      </c>
      <c r="F73" s="297">
        <v>1030.8499999999999</v>
      </c>
      <c r="G73" s="298">
        <v>1014.7999999999997</v>
      </c>
      <c r="H73" s="298">
        <v>989.54999999999984</v>
      </c>
      <c r="I73" s="298">
        <v>973.49999999999966</v>
      </c>
      <c r="J73" s="298">
        <v>1056.0999999999999</v>
      </c>
      <c r="K73" s="298">
        <v>1072.1500000000001</v>
      </c>
      <c r="L73" s="298">
        <v>1097.3999999999999</v>
      </c>
      <c r="M73" s="285">
        <v>1046.9000000000001</v>
      </c>
      <c r="N73" s="285">
        <v>1005.6</v>
      </c>
      <c r="O73" s="300">
        <v>17345300</v>
      </c>
      <c r="P73" s="301">
        <v>-8.0067256495456179E-3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2461.4499999999998</v>
      </c>
      <c r="F74" s="297">
        <v>2478.1833333333329</v>
      </c>
      <c r="G74" s="298">
        <v>2407.3666666666659</v>
      </c>
      <c r="H74" s="298">
        <v>2353.2833333333328</v>
      </c>
      <c r="I74" s="298">
        <v>2282.4666666666658</v>
      </c>
      <c r="J74" s="298">
        <v>2532.266666666666</v>
      </c>
      <c r="K74" s="298">
        <v>2603.0833333333326</v>
      </c>
      <c r="L74" s="298">
        <v>2657.1666666666661</v>
      </c>
      <c r="M74" s="285">
        <v>2549</v>
      </c>
      <c r="N74" s="285">
        <v>2424.1</v>
      </c>
      <c r="O74" s="300">
        <v>16015500</v>
      </c>
      <c r="P74" s="301">
        <v>3.2052893073249947E-2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2913.65</v>
      </c>
      <c r="F75" s="297">
        <v>2911.5833333333335</v>
      </c>
      <c r="G75" s="298">
        <v>2867.7166666666672</v>
      </c>
      <c r="H75" s="298">
        <v>2821.7833333333338</v>
      </c>
      <c r="I75" s="298">
        <v>2777.9166666666674</v>
      </c>
      <c r="J75" s="298">
        <v>2957.5166666666669</v>
      </c>
      <c r="K75" s="298">
        <v>3001.3833333333328</v>
      </c>
      <c r="L75" s="298">
        <v>3047.3166666666666</v>
      </c>
      <c r="M75" s="285">
        <v>2955.45</v>
      </c>
      <c r="N75" s="285">
        <v>2865.65</v>
      </c>
      <c r="O75" s="300">
        <v>516200</v>
      </c>
      <c r="P75" s="301">
        <v>-9.5932463545663847E-3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1454.45</v>
      </c>
      <c r="F76" s="425">
        <v>1459.6666666666667</v>
      </c>
      <c r="G76" s="426">
        <v>1428.7833333333335</v>
      </c>
      <c r="H76" s="426">
        <v>1403.1166666666668</v>
      </c>
      <c r="I76" s="426">
        <v>1372.2333333333336</v>
      </c>
      <c r="J76" s="426">
        <v>1485.3333333333335</v>
      </c>
      <c r="K76" s="426">
        <v>1516.2166666666667</v>
      </c>
      <c r="L76" s="426">
        <v>1541.8833333333334</v>
      </c>
      <c r="M76" s="427">
        <v>1490.55</v>
      </c>
      <c r="N76" s="427">
        <v>1434</v>
      </c>
      <c r="O76" s="428">
        <v>31215800</v>
      </c>
      <c r="P76" s="429">
        <v>2.1085204375359816E-2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686.5</v>
      </c>
      <c r="F77" s="297">
        <v>688.13333333333333</v>
      </c>
      <c r="G77" s="298">
        <v>677.51666666666665</v>
      </c>
      <c r="H77" s="298">
        <v>668.5333333333333</v>
      </c>
      <c r="I77" s="298">
        <v>657.91666666666663</v>
      </c>
      <c r="J77" s="298">
        <v>697.11666666666667</v>
      </c>
      <c r="K77" s="298">
        <v>707.73333333333323</v>
      </c>
      <c r="L77" s="298">
        <v>716.7166666666667</v>
      </c>
      <c r="M77" s="285">
        <v>698.75</v>
      </c>
      <c r="N77" s="285">
        <v>679.15</v>
      </c>
      <c r="O77" s="300">
        <v>8497500</v>
      </c>
      <c r="P77" s="301">
        <v>1.3779527559055118E-2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2904.05</v>
      </c>
      <c r="F78" s="297">
        <v>2919.6000000000004</v>
      </c>
      <c r="G78" s="298">
        <v>2862.8000000000006</v>
      </c>
      <c r="H78" s="298">
        <v>2821.55</v>
      </c>
      <c r="I78" s="298">
        <v>2764.7500000000005</v>
      </c>
      <c r="J78" s="298">
        <v>2960.8500000000008</v>
      </c>
      <c r="K78" s="298">
        <v>3017.65</v>
      </c>
      <c r="L78" s="298">
        <v>3058.900000000001</v>
      </c>
      <c r="M78" s="285">
        <v>2976.4</v>
      </c>
      <c r="N78" s="285">
        <v>2878.35</v>
      </c>
      <c r="O78" s="300">
        <v>4433700</v>
      </c>
      <c r="P78" s="301">
        <v>-3.640531247893211E-3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351.95</v>
      </c>
      <c r="F79" s="297">
        <v>348.66666666666669</v>
      </c>
      <c r="G79" s="298">
        <v>342.48333333333335</v>
      </c>
      <c r="H79" s="298">
        <v>333.01666666666665</v>
      </c>
      <c r="I79" s="298">
        <v>326.83333333333331</v>
      </c>
      <c r="J79" s="298">
        <v>358.13333333333338</v>
      </c>
      <c r="K79" s="298">
        <v>364.31666666666666</v>
      </c>
      <c r="L79" s="298">
        <v>373.78333333333342</v>
      </c>
      <c r="M79" s="285">
        <v>354.85</v>
      </c>
      <c r="N79" s="285">
        <v>339.2</v>
      </c>
      <c r="O79" s="300">
        <v>31626500</v>
      </c>
      <c r="P79" s="301">
        <v>-7.1572835142640748E-2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235.8</v>
      </c>
      <c r="F80" s="297">
        <v>234.4</v>
      </c>
      <c r="G80" s="298">
        <v>231.70000000000002</v>
      </c>
      <c r="H80" s="298">
        <v>227.60000000000002</v>
      </c>
      <c r="I80" s="298">
        <v>224.90000000000003</v>
      </c>
      <c r="J80" s="298">
        <v>238.5</v>
      </c>
      <c r="K80" s="298">
        <v>241.2</v>
      </c>
      <c r="L80" s="298">
        <v>245.29999999999998</v>
      </c>
      <c r="M80" s="285">
        <v>237.1</v>
      </c>
      <c r="N80" s="285">
        <v>230.3</v>
      </c>
      <c r="O80" s="300">
        <v>25177500</v>
      </c>
      <c r="P80" s="301">
        <v>-2.8544640066673611E-2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2388.3000000000002</v>
      </c>
      <c r="F81" s="297">
        <v>2394.4500000000003</v>
      </c>
      <c r="G81" s="298">
        <v>2355.6500000000005</v>
      </c>
      <c r="H81" s="298">
        <v>2323.0000000000005</v>
      </c>
      <c r="I81" s="298">
        <v>2284.2000000000007</v>
      </c>
      <c r="J81" s="298">
        <v>2427.1000000000004</v>
      </c>
      <c r="K81" s="298">
        <v>2465.9000000000005</v>
      </c>
      <c r="L81" s="298">
        <v>2498.5500000000002</v>
      </c>
      <c r="M81" s="285">
        <v>2433.25</v>
      </c>
      <c r="N81" s="285">
        <v>2361.8000000000002</v>
      </c>
      <c r="O81" s="300">
        <v>6305700</v>
      </c>
      <c r="P81" s="301">
        <v>-2.1363463729586023E-3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194</v>
      </c>
      <c r="F82" s="297">
        <v>197.03333333333333</v>
      </c>
      <c r="G82" s="298">
        <v>187.56666666666666</v>
      </c>
      <c r="H82" s="298">
        <v>181.13333333333333</v>
      </c>
      <c r="I82" s="298">
        <v>171.66666666666666</v>
      </c>
      <c r="J82" s="298">
        <v>203.46666666666667</v>
      </c>
      <c r="K82" s="298">
        <v>212.93333333333331</v>
      </c>
      <c r="L82" s="298">
        <v>219.36666666666667</v>
      </c>
      <c r="M82" s="285">
        <v>206.5</v>
      </c>
      <c r="N82" s="285">
        <v>190.6</v>
      </c>
      <c r="O82" s="300">
        <v>32326800</v>
      </c>
      <c r="P82" s="301">
        <v>7.049734427812651E-3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574.29999999999995</v>
      </c>
      <c r="F83" s="297">
        <v>578.01666666666665</v>
      </c>
      <c r="G83" s="298">
        <v>561.5333333333333</v>
      </c>
      <c r="H83" s="298">
        <v>548.76666666666665</v>
      </c>
      <c r="I83" s="298">
        <v>532.2833333333333</v>
      </c>
      <c r="J83" s="298">
        <v>590.7833333333333</v>
      </c>
      <c r="K83" s="298">
        <v>607.26666666666665</v>
      </c>
      <c r="L83" s="298">
        <v>620.0333333333333</v>
      </c>
      <c r="M83" s="285">
        <v>594.5</v>
      </c>
      <c r="N83" s="285">
        <v>565.25</v>
      </c>
      <c r="O83" s="300">
        <v>97703375</v>
      </c>
      <c r="P83" s="301">
        <v>1.0969467603790228E-2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1415.9</v>
      </c>
      <c r="F84" s="297">
        <v>1425.4833333333333</v>
      </c>
      <c r="G84" s="298">
        <v>1394.4666666666667</v>
      </c>
      <c r="H84" s="298">
        <v>1373.0333333333333</v>
      </c>
      <c r="I84" s="298">
        <v>1342.0166666666667</v>
      </c>
      <c r="J84" s="298">
        <v>1446.9166666666667</v>
      </c>
      <c r="K84" s="298">
        <v>1477.9333333333336</v>
      </c>
      <c r="L84" s="298">
        <v>1499.3666666666668</v>
      </c>
      <c r="M84" s="285">
        <v>1456.5</v>
      </c>
      <c r="N84" s="285">
        <v>1404.05</v>
      </c>
      <c r="O84" s="300">
        <v>984300</v>
      </c>
      <c r="P84" s="301">
        <v>7.3945193562418446E-3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439.25</v>
      </c>
      <c r="F85" s="297">
        <v>440.73333333333335</v>
      </c>
      <c r="G85" s="298">
        <v>433.4666666666667</v>
      </c>
      <c r="H85" s="298">
        <v>427.68333333333334</v>
      </c>
      <c r="I85" s="298">
        <v>420.41666666666669</v>
      </c>
      <c r="J85" s="298">
        <v>446.51666666666671</v>
      </c>
      <c r="K85" s="298">
        <v>453.78333333333336</v>
      </c>
      <c r="L85" s="298">
        <v>459.56666666666672</v>
      </c>
      <c r="M85" s="285">
        <v>448</v>
      </c>
      <c r="N85" s="285">
        <v>434.95</v>
      </c>
      <c r="O85" s="300">
        <v>8002500</v>
      </c>
      <c r="P85" s="301">
        <v>1.8518518518518517E-2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9.65</v>
      </c>
      <c r="F86" s="297">
        <v>9.6833333333333353</v>
      </c>
      <c r="G86" s="298">
        <v>9.31666666666667</v>
      </c>
      <c r="H86" s="298">
        <v>8.9833333333333343</v>
      </c>
      <c r="I86" s="298">
        <v>8.6166666666666689</v>
      </c>
      <c r="J86" s="298">
        <v>10.016666666666671</v>
      </c>
      <c r="K86" s="298">
        <v>10.383333333333335</v>
      </c>
      <c r="L86" s="298">
        <v>10.716666666666672</v>
      </c>
      <c r="M86" s="285">
        <v>10.050000000000001</v>
      </c>
      <c r="N86" s="285">
        <v>9.35</v>
      </c>
      <c r="O86" s="300">
        <v>669830000</v>
      </c>
      <c r="P86" s="301">
        <v>8.6434067671550541E-3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53.95</v>
      </c>
      <c r="F87" s="297">
        <v>54.516666666666673</v>
      </c>
      <c r="G87" s="298">
        <v>52.533333333333346</v>
      </c>
      <c r="H87" s="298">
        <v>51.116666666666674</v>
      </c>
      <c r="I87" s="298">
        <v>49.133333333333347</v>
      </c>
      <c r="J87" s="298">
        <v>55.933333333333344</v>
      </c>
      <c r="K87" s="298">
        <v>57.916666666666679</v>
      </c>
      <c r="L87" s="298">
        <v>59.333333333333343</v>
      </c>
      <c r="M87" s="285">
        <v>56.5</v>
      </c>
      <c r="N87" s="285">
        <v>53.1</v>
      </c>
      <c r="O87" s="300">
        <v>216315000</v>
      </c>
      <c r="P87" s="301">
        <v>6.2430011198208284E-2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508.15</v>
      </c>
      <c r="F88" s="297">
        <v>514</v>
      </c>
      <c r="G88" s="298">
        <v>499</v>
      </c>
      <c r="H88" s="298">
        <v>489.85</v>
      </c>
      <c r="I88" s="298">
        <v>474.85</v>
      </c>
      <c r="J88" s="298">
        <v>523.15</v>
      </c>
      <c r="K88" s="298">
        <v>538.15</v>
      </c>
      <c r="L88" s="298">
        <v>547.29999999999995</v>
      </c>
      <c r="M88" s="285">
        <v>529</v>
      </c>
      <c r="N88" s="285">
        <v>504.85</v>
      </c>
      <c r="O88" s="300">
        <v>5951000</v>
      </c>
      <c r="P88" s="301">
        <v>1.50093808630394E-2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1545.65</v>
      </c>
      <c r="F89" s="297">
        <v>1556.2333333333333</v>
      </c>
      <c r="G89" s="298">
        <v>1507.4166666666667</v>
      </c>
      <c r="H89" s="298">
        <v>1469.1833333333334</v>
      </c>
      <c r="I89" s="298">
        <v>1420.3666666666668</v>
      </c>
      <c r="J89" s="298">
        <v>1594.4666666666667</v>
      </c>
      <c r="K89" s="298">
        <v>1643.2833333333333</v>
      </c>
      <c r="L89" s="298">
        <v>1681.5166666666667</v>
      </c>
      <c r="M89" s="285">
        <v>1605.05</v>
      </c>
      <c r="N89" s="285">
        <v>1518</v>
      </c>
      <c r="O89" s="300">
        <v>3724000</v>
      </c>
      <c r="P89" s="301">
        <v>4.7686031790687859E-2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940.3</v>
      </c>
      <c r="F90" s="297">
        <v>952.38333333333333</v>
      </c>
      <c r="G90" s="298">
        <v>909.91666666666663</v>
      </c>
      <c r="H90" s="298">
        <v>879.5333333333333</v>
      </c>
      <c r="I90" s="298">
        <v>837.06666666666661</v>
      </c>
      <c r="J90" s="298">
        <v>982.76666666666665</v>
      </c>
      <c r="K90" s="298">
        <v>1025.2333333333333</v>
      </c>
      <c r="L90" s="298">
        <v>1055.6166666666668</v>
      </c>
      <c r="M90" s="285">
        <v>994.85</v>
      </c>
      <c r="N90" s="285">
        <v>922</v>
      </c>
      <c r="O90" s="300">
        <v>22816800</v>
      </c>
      <c r="P90" s="301">
        <v>-2.746662574804358E-2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253.2</v>
      </c>
      <c r="F91" s="297">
        <v>252.38333333333333</v>
      </c>
      <c r="G91" s="298">
        <v>247.76666666666665</v>
      </c>
      <c r="H91" s="298">
        <v>242.33333333333331</v>
      </c>
      <c r="I91" s="298">
        <v>237.71666666666664</v>
      </c>
      <c r="J91" s="298">
        <v>257.81666666666666</v>
      </c>
      <c r="K91" s="298">
        <v>262.43333333333334</v>
      </c>
      <c r="L91" s="298">
        <v>267.86666666666667</v>
      </c>
      <c r="M91" s="285">
        <v>257</v>
      </c>
      <c r="N91" s="285">
        <v>246.95</v>
      </c>
      <c r="O91" s="300">
        <v>11642400</v>
      </c>
      <c r="P91" s="301">
        <v>-8.110687022900763E-3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1419.8</v>
      </c>
      <c r="F92" s="425">
        <v>1414.9333333333332</v>
      </c>
      <c r="G92" s="426">
        <v>1397.5166666666664</v>
      </c>
      <c r="H92" s="426">
        <v>1375.2333333333333</v>
      </c>
      <c r="I92" s="426">
        <v>1357.8166666666666</v>
      </c>
      <c r="J92" s="426">
        <v>1437.2166666666662</v>
      </c>
      <c r="K92" s="426">
        <v>1454.6333333333328</v>
      </c>
      <c r="L92" s="426">
        <v>1476.9166666666661</v>
      </c>
      <c r="M92" s="427">
        <v>1432.35</v>
      </c>
      <c r="N92" s="427">
        <v>1392.65</v>
      </c>
      <c r="O92" s="428">
        <v>32090400</v>
      </c>
      <c r="P92" s="429">
        <v>2.8261621871034721E-2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91.35</v>
      </c>
      <c r="F93" s="297">
        <v>91.7</v>
      </c>
      <c r="G93" s="298">
        <v>89.95</v>
      </c>
      <c r="H93" s="298">
        <v>88.55</v>
      </c>
      <c r="I93" s="298">
        <v>86.8</v>
      </c>
      <c r="J93" s="298">
        <v>93.100000000000009</v>
      </c>
      <c r="K93" s="298">
        <v>94.850000000000009</v>
      </c>
      <c r="L93" s="298">
        <v>96.250000000000014</v>
      </c>
      <c r="M93" s="285">
        <v>93.45</v>
      </c>
      <c r="N93" s="285">
        <v>90.3</v>
      </c>
      <c r="O93" s="300">
        <v>68562000</v>
      </c>
      <c r="P93" s="301">
        <v>1.2867294027270982E-2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1708.3</v>
      </c>
      <c r="F94" s="297">
        <v>1714.25</v>
      </c>
      <c r="G94" s="298">
        <v>1678</v>
      </c>
      <c r="H94" s="298">
        <v>1647.7</v>
      </c>
      <c r="I94" s="298">
        <v>1611.45</v>
      </c>
      <c r="J94" s="298">
        <v>1744.55</v>
      </c>
      <c r="K94" s="298">
        <v>1780.8</v>
      </c>
      <c r="L94" s="298">
        <v>1811.1</v>
      </c>
      <c r="M94" s="285">
        <v>1750.5</v>
      </c>
      <c r="N94" s="285">
        <v>1683.95</v>
      </c>
      <c r="O94" s="300">
        <v>1805375</v>
      </c>
      <c r="P94" s="301">
        <v>-3.5925026032627559E-2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213.9</v>
      </c>
      <c r="F95" s="297">
        <v>215.29999999999998</v>
      </c>
      <c r="G95" s="298">
        <v>210.24999999999997</v>
      </c>
      <c r="H95" s="298">
        <v>206.6</v>
      </c>
      <c r="I95" s="298">
        <v>201.54999999999998</v>
      </c>
      <c r="J95" s="298">
        <v>218.94999999999996</v>
      </c>
      <c r="K95" s="298">
        <v>223.99999999999997</v>
      </c>
      <c r="L95" s="298">
        <v>227.64999999999995</v>
      </c>
      <c r="M95" s="285">
        <v>220.35</v>
      </c>
      <c r="N95" s="285">
        <v>211.65</v>
      </c>
      <c r="O95" s="300">
        <v>118476800</v>
      </c>
      <c r="P95" s="301">
        <v>6.6666666666666666E-2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384.95</v>
      </c>
      <c r="F96" s="297">
        <v>377.76666666666665</v>
      </c>
      <c r="G96" s="298">
        <v>368.08333333333331</v>
      </c>
      <c r="H96" s="298">
        <v>351.21666666666664</v>
      </c>
      <c r="I96" s="298">
        <v>341.5333333333333</v>
      </c>
      <c r="J96" s="298">
        <v>394.63333333333333</v>
      </c>
      <c r="K96" s="298">
        <v>404.31666666666672</v>
      </c>
      <c r="L96" s="298">
        <v>421.18333333333334</v>
      </c>
      <c r="M96" s="285">
        <v>387.45</v>
      </c>
      <c r="N96" s="285">
        <v>360.9</v>
      </c>
      <c r="O96" s="300">
        <v>30205000</v>
      </c>
      <c r="P96" s="301">
        <v>1.2062321996984419E-2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521.1</v>
      </c>
      <c r="F97" s="297">
        <v>517.08333333333337</v>
      </c>
      <c r="G97" s="298">
        <v>509.4666666666667</v>
      </c>
      <c r="H97" s="298">
        <v>497.83333333333331</v>
      </c>
      <c r="I97" s="298">
        <v>490.21666666666664</v>
      </c>
      <c r="J97" s="298">
        <v>528.7166666666667</v>
      </c>
      <c r="K97" s="298">
        <v>536.33333333333326</v>
      </c>
      <c r="L97" s="298">
        <v>547.96666666666681</v>
      </c>
      <c r="M97" s="285">
        <v>524.70000000000005</v>
      </c>
      <c r="N97" s="285">
        <v>505.45</v>
      </c>
      <c r="O97" s="300">
        <v>34327800</v>
      </c>
      <c r="P97" s="301">
        <v>-1.0214504596527069E-3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2855.75</v>
      </c>
      <c r="F98" s="297">
        <v>2886.3166666666671</v>
      </c>
      <c r="G98" s="298">
        <v>2791.1333333333341</v>
      </c>
      <c r="H98" s="298">
        <v>2726.5166666666669</v>
      </c>
      <c r="I98" s="298">
        <v>2631.3333333333339</v>
      </c>
      <c r="J98" s="298">
        <v>2950.9333333333343</v>
      </c>
      <c r="K98" s="298">
        <v>3046.1166666666677</v>
      </c>
      <c r="L98" s="298">
        <v>3110.7333333333345</v>
      </c>
      <c r="M98" s="285">
        <v>2981.5</v>
      </c>
      <c r="N98" s="285">
        <v>2821.7</v>
      </c>
      <c r="O98" s="300">
        <v>1375250</v>
      </c>
      <c r="P98" s="301">
        <v>5.3629572878758858E-2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1766.05</v>
      </c>
      <c r="F99" s="297">
        <v>1772.5</v>
      </c>
      <c r="G99" s="298">
        <v>1732.2</v>
      </c>
      <c r="H99" s="298">
        <v>1698.3500000000001</v>
      </c>
      <c r="I99" s="298">
        <v>1658.0500000000002</v>
      </c>
      <c r="J99" s="298">
        <v>1806.35</v>
      </c>
      <c r="K99" s="298">
        <v>1846.65</v>
      </c>
      <c r="L99" s="298">
        <v>1880.4999999999998</v>
      </c>
      <c r="M99" s="285">
        <v>1812.8</v>
      </c>
      <c r="N99" s="285">
        <v>1738.65</v>
      </c>
      <c r="O99" s="300">
        <v>13094800</v>
      </c>
      <c r="P99" s="301">
        <v>2.6339162659642888E-3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95.8</v>
      </c>
      <c r="F100" s="297">
        <v>96.516666666666666</v>
      </c>
      <c r="G100" s="298">
        <v>93.483333333333334</v>
      </c>
      <c r="H100" s="298">
        <v>91.166666666666671</v>
      </c>
      <c r="I100" s="298">
        <v>88.13333333333334</v>
      </c>
      <c r="J100" s="298">
        <v>98.833333333333329</v>
      </c>
      <c r="K100" s="298">
        <v>101.86666666666666</v>
      </c>
      <c r="L100" s="298">
        <v>104.18333333333332</v>
      </c>
      <c r="M100" s="285">
        <v>99.55</v>
      </c>
      <c r="N100" s="285">
        <v>94.2</v>
      </c>
      <c r="O100" s="300">
        <v>28922684</v>
      </c>
      <c r="P100" s="301">
        <v>-7.6546233925290875E-3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2885.25</v>
      </c>
      <c r="F101" s="297">
        <v>2833.4166666666665</v>
      </c>
      <c r="G101" s="298">
        <v>2756.833333333333</v>
      </c>
      <c r="H101" s="298">
        <v>2628.4166666666665</v>
      </c>
      <c r="I101" s="298">
        <v>2551.833333333333</v>
      </c>
      <c r="J101" s="298">
        <v>2961.833333333333</v>
      </c>
      <c r="K101" s="298">
        <v>3038.4166666666661</v>
      </c>
      <c r="L101" s="298">
        <v>3166.833333333333</v>
      </c>
      <c r="M101" s="285">
        <v>2910</v>
      </c>
      <c r="N101" s="285">
        <v>2705</v>
      </c>
      <c r="O101" s="300">
        <v>255000</v>
      </c>
      <c r="P101" s="301">
        <v>0.32124352331606215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420.2</v>
      </c>
      <c r="F102" s="297">
        <v>421.41666666666669</v>
      </c>
      <c r="G102" s="298">
        <v>411.18333333333339</v>
      </c>
      <c r="H102" s="298">
        <v>402.16666666666669</v>
      </c>
      <c r="I102" s="298">
        <v>391.93333333333339</v>
      </c>
      <c r="J102" s="298">
        <v>430.43333333333339</v>
      </c>
      <c r="K102" s="298">
        <v>440.66666666666663</v>
      </c>
      <c r="L102" s="298">
        <v>449.68333333333339</v>
      </c>
      <c r="M102" s="285">
        <v>431.65</v>
      </c>
      <c r="N102" s="285">
        <v>412.4</v>
      </c>
      <c r="O102" s="300">
        <v>6478000</v>
      </c>
      <c r="P102" s="301">
        <v>-5.5685131195335275E-2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1410.15</v>
      </c>
      <c r="F103" s="297">
        <v>1414.5</v>
      </c>
      <c r="G103" s="298">
        <v>1381.1</v>
      </c>
      <c r="H103" s="298">
        <v>1352.05</v>
      </c>
      <c r="I103" s="298">
        <v>1318.6499999999999</v>
      </c>
      <c r="J103" s="298">
        <v>1443.55</v>
      </c>
      <c r="K103" s="298">
        <v>1476.95</v>
      </c>
      <c r="L103" s="298">
        <v>1506</v>
      </c>
      <c r="M103" s="285">
        <v>1447.9</v>
      </c>
      <c r="N103" s="285">
        <v>1385.45</v>
      </c>
      <c r="O103" s="300">
        <v>13302050</v>
      </c>
      <c r="P103" s="301">
        <v>-1.1663177681890033E-2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4297.1000000000004</v>
      </c>
      <c r="F104" s="297">
        <v>4241.7</v>
      </c>
      <c r="G104" s="298">
        <v>4161.45</v>
      </c>
      <c r="H104" s="298">
        <v>4025.8</v>
      </c>
      <c r="I104" s="298">
        <v>3945.55</v>
      </c>
      <c r="J104" s="298">
        <v>4377.3499999999995</v>
      </c>
      <c r="K104" s="298">
        <v>4457.5999999999995</v>
      </c>
      <c r="L104" s="298">
        <v>4593.2499999999991</v>
      </c>
      <c r="M104" s="285">
        <v>4321.95</v>
      </c>
      <c r="N104" s="285">
        <v>4106.05</v>
      </c>
      <c r="O104" s="300">
        <v>346800</v>
      </c>
      <c r="P104" s="301">
        <v>0.1783893985728848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2772.9</v>
      </c>
      <c r="F105" s="297">
        <v>2761.9333333333329</v>
      </c>
      <c r="G105" s="298">
        <v>2713.9666666666658</v>
      </c>
      <c r="H105" s="298">
        <v>2655.0333333333328</v>
      </c>
      <c r="I105" s="298">
        <v>2607.0666666666657</v>
      </c>
      <c r="J105" s="298">
        <v>2820.8666666666659</v>
      </c>
      <c r="K105" s="298">
        <v>2868.833333333333</v>
      </c>
      <c r="L105" s="298">
        <v>2927.766666666666</v>
      </c>
      <c r="M105" s="285">
        <v>2809.9</v>
      </c>
      <c r="N105" s="285">
        <v>2703</v>
      </c>
      <c r="O105" s="300">
        <v>455000</v>
      </c>
      <c r="P105" s="301">
        <v>2.20125786163522E-2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1033.45</v>
      </c>
      <c r="F106" s="297">
        <v>1027.0333333333335</v>
      </c>
      <c r="G106" s="298">
        <v>1016.666666666667</v>
      </c>
      <c r="H106" s="298">
        <v>999.88333333333344</v>
      </c>
      <c r="I106" s="298">
        <v>989.51666666666688</v>
      </c>
      <c r="J106" s="298">
        <v>1043.8166666666671</v>
      </c>
      <c r="K106" s="298">
        <v>1054.1833333333334</v>
      </c>
      <c r="L106" s="298">
        <v>1070.9666666666672</v>
      </c>
      <c r="M106" s="285">
        <v>1037.4000000000001</v>
      </c>
      <c r="N106" s="285">
        <v>1010.25</v>
      </c>
      <c r="O106" s="300">
        <v>6482100</v>
      </c>
      <c r="P106" s="301">
        <v>1.8392012611665792E-3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779.6</v>
      </c>
      <c r="F107" s="297">
        <v>788.43333333333339</v>
      </c>
      <c r="G107" s="298">
        <v>764.56666666666683</v>
      </c>
      <c r="H107" s="298">
        <v>749.53333333333342</v>
      </c>
      <c r="I107" s="298">
        <v>725.66666666666686</v>
      </c>
      <c r="J107" s="298">
        <v>803.46666666666681</v>
      </c>
      <c r="K107" s="298">
        <v>827.33333333333337</v>
      </c>
      <c r="L107" s="298">
        <v>842.36666666666679</v>
      </c>
      <c r="M107" s="285">
        <v>812.3</v>
      </c>
      <c r="N107" s="285">
        <v>773.4</v>
      </c>
      <c r="O107" s="300">
        <v>10025400</v>
      </c>
      <c r="P107" s="301">
        <v>2.3731236597569691E-2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193</v>
      </c>
      <c r="F108" s="297">
        <v>195</v>
      </c>
      <c r="G108" s="298">
        <v>187</v>
      </c>
      <c r="H108" s="298">
        <v>181</v>
      </c>
      <c r="I108" s="298">
        <v>173</v>
      </c>
      <c r="J108" s="298">
        <v>201</v>
      </c>
      <c r="K108" s="298">
        <v>209</v>
      </c>
      <c r="L108" s="298">
        <v>215</v>
      </c>
      <c r="M108" s="285">
        <v>203</v>
      </c>
      <c r="N108" s="285">
        <v>189</v>
      </c>
      <c r="O108" s="300">
        <v>17684000</v>
      </c>
      <c r="P108" s="301">
        <v>6.6328991799324652E-2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155.35</v>
      </c>
      <c r="F109" s="297">
        <v>154.33333333333334</v>
      </c>
      <c r="G109" s="298">
        <v>151.26666666666668</v>
      </c>
      <c r="H109" s="298">
        <v>147.18333333333334</v>
      </c>
      <c r="I109" s="298">
        <v>144.11666666666667</v>
      </c>
      <c r="J109" s="298">
        <v>158.41666666666669</v>
      </c>
      <c r="K109" s="298">
        <v>161.48333333333335</v>
      </c>
      <c r="L109" s="298">
        <v>165.56666666666669</v>
      </c>
      <c r="M109" s="285">
        <v>157.4</v>
      </c>
      <c r="N109" s="285">
        <v>150.25</v>
      </c>
      <c r="O109" s="300">
        <v>22710000</v>
      </c>
      <c r="P109" s="301">
        <v>-3.1721667945766183E-2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403.8</v>
      </c>
      <c r="F110" s="297">
        <v>408.08333333333331</v>
      </c>
      <c r="G110" s="298">
        <v>396.71666666666664</v>
      </c>
      <c r="H110" s="298">
        <v>389.63333333333333</v>
      </c>
      <c r="I110" s="298">
        <v>378.26666666666665</v>
      </c>
      <c r="J110" s="298">
        <v>415.16666666666663</v>
      </c>
      <c r="K110" s="298">
        <v>426.5333333333333</v>
      </c>
      <c r="L110" s="298">
        <v>433.61666666666662</v>
      </c>
      <c r="M110" s="285">
        <v>419.45</v>
      </c>
      <c r="N110" s="285">
        <v>401</v>
      </c>
      <c r="O110" s="300">
        <v>8098000</v>
      </c>
      <c r="P110" s="301">
        <v>5.911587758304996E-2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6805</v>
      </c>
      <c r="F111" s="297">
        <v>6828.9000000000005</v>
      </c>
      <c r="G111" s="298">
        <v>6717.8000000000011</v>
      </c>
      <c r="H111" s="298">
        <v>6630.6</v>
      </c>
      <c r="I111" s="298">
        <v>6519.5000000000009</v>
      </c>
      <c r="J111" s="298">
        <v>6916.1000000000013</v>
      </c>
      <c r="K111" s="298">
        <v>7027.2000000000016</v>
      </c>
      <c r="L111" s="298">
        <v>7114.4000000000015</v>
      </c>
      <c r="M111" s="285">
        <v>6940</v>
      </c>
      <c r="N111" s="285">
        <v>6741.7</v>
      </c>
      <c r="O111" s="300">
        <v>2544600</v>
      </c>
      <c r="P111" s="301">
        <v>1.289706233580129E-2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541.79999999999995</v>
      </c>
      <c r="F112" s="297">
        <v>544.09999999999991</v>
      </c>
      <c r="G112" s="298">
        <v>530.54999999999984</v>
      </c>
      <c r="H112" s="298">
        <v>519.29999999999995</v>
      </c>
      <c r="I112" s="298">
        <v>505.74999999999989</v>
      </c>
      <c r="J112" s="298">
        <v>555.3499999999998</v>
      </c>
      <c r="K112" s="298">
        <v>568.9</v>
      </c>
      <c r="L112" s="298">
        <v>580.14999999999975</v>
      </c>
      <c r="M112" s="285">
        <v>557.65</v>
      </c>
      <c r="N112" s="285">
        <v>532.85</v>
      </c>
      <c r="O112" s="300">
        <v>13460000</v>
      </c>
      <c r="P112" s="301">
        <v>-2.1314058011305719E-3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872.1</v>
      </c>
      <c r="F113" s="297">
        <v>868.31666666666672</v>
      </c>
      <c r="G113" s="298">
        <v>857.68333333333339</v>
      </c>
      <c r="H113" s="298">
        <v>843.26666666666665</v>
      </c>
      <c r="I113" s="298">
        <v>832.63333333333333</v>
      </c>
      <c r="J113" s="298">
        <v>882.73333333333346</v>
      </c>
      <c r="K113" s="298">
        <v>893.3666666666669</v>
      </c>
      <c r="L113" s="298">
        <v>907.78333333333353</v>
      </c>
      <c r="M113" s="285">
        <v>878.95</v>
      </c>
      <c r="N113" s="285">
        <v>853.9</v>
      </c>
      <c r="O113" s="300">
        <v>2362100</v>
      </c>
      <c r="P113" s="301">
        <v>-1.6774891774891776E-2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1137</v>
      </c>
      <c r="F114" s="297">
        <v>1145.95</v>
      </c>
      <c r="G114" s="298">
        <v>1110.95</v>
      </c>
      <c r="H114" s="298">
        <v>1084.9000000000001</v>
      </c>
      <c r="I114" s="298">
        <v>1049.9000000000001</v>
      </c>
      <c r="J114" s="298">
        <v>1172</v>
      </c>
      <c r="K114" s="298">
        <v>1207</v>
      </c>
      <c r="L114" s="298">
        <v>1233.05</v>
      </c>
      <c r="M114" s="285">
        <v>1180.95</v>
      </c>
      <c r="N114" s="285">
        <v>1119.9000000000001</v>
      </c>
      <c r="O114" s="300">
        <v>1341000</v>
      </c>
      <c r="P114" s="301">
        <v>0.11083499005964215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2101.6999999999998</v>
      </c>
      <c r="F115" s="297">
        <v>2091.3166666666666</v>
      </c>
      <c r="G115" s="298">
        <v>2065.833333333333</v>
      </c>
      <c r="H115" s="298">
        <v>2029.9666666666662</v>
      </c>
      <c r="I115" s="298">
        <v>2004.4833333333327</v>
      </c>
      <c r="J115" s="298">
        <v>2127.1833333333334</v>
      </c>
      <c r="K115" s="298">
        <v>2152.666666666667</v>
      </c>
      <c r="L115" s="298">
        <v>2188.5333333333338</v>
      </c>
      <c r="M115" s="285">
        <v>2116.8000000000002</v>
      </c>
      <c r="N115" s="285">
        <v>2055.4499999999998</v>
      </c>
      <c r="O115" s="300">
        <v>1801600</v>
      </c>
      <c r="P115" s="301">
        <v>-3.430531732418525E-2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209.95</v>
      </c>
      <c r="F116" s="297">
        <v>207.75</v>
      </c>
      <c r="G116" s="298">
        <v>203.2</v>
      </c>
      <c r="H116" s="298">
        <v>196.45</v>
      </c>
      <c r="I116" s="298">
        <v>191.89999999999998</v>
      </c>
      <c r="J116" s="298">
        <v>214.5</v>
      </c>
      <c r="K116" s="298">
        <v>219.05</v>
      </c>
      <c r="L116" s="298">
        <v>225.8</v>
      </c>
      <c r="M116" s="285">
        <v>212.3</v>
      </c>
      <c r="N116" s="285">
        <v>201</v>
      </c>
      <c r="O116" s="300">
        <v>28245000</v>
      </c>
      <c r="P116" s="301">
        <v>-5.3261379633974662E-2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1765.75</v>
      </c>
      <c r="F117" s="297">
        <v>1760.05</v>
      </c>
      <c r="G117" s="298">
        <v>1730.6999999999998</v>
      </c>
      <c r="H117" s="298">
        <v>1695.6499999999999</v>
      </c>
      <c r="I117" s="298">
        <v>1666.2999999999997</v>
      </c>
      <c r="J117" s="298">
        <v>1795.1</v>
      </c>
      <c r="K117" s="298">
        <v>1824.4499999999998</v>
      </c>
      <c r="L117" s="298">
        <v>1859.5</v>
      </c>
      <c r="M117" s="285">
        <v>1789.4</v>
      </c>
      <c r="N117" s="285">
        <v>1725</v>
      </c>
      <c r="O117" s="300">
        <v>523250</v>
      </c>
      <c r="P117" s="301">
        <v>9.7477845944103608E-2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81952.399999999994</v>
      </c>
      <c r="F118" s="297">
        <v>82451.366666666654</v>
      </c>
      <c r="G118" s="298">
        <v>81256.233333333308</v>
      </c>
      <c r="H118" s="298">
        <v>80560.066666666651</v>
      </c>
      <c r="I118" s="298">
        <v>79364.933333333305</v>
      </c>
      <c r="J118" s="298">
        <v>83147.533333333311</v>
      </c>
      <c r="K118" s="298">
        <v>84342.666666666642</v>
      </c>
      <c r="L118" s="298">
        <v>85038.833333333314</v>
      </c>
      <c r="M118" s="285">
        <v>83646.5</v>
      </c>
      <c r="N118" s="285">
        <v>81755.199999999997</v>
      </c>
      <c r="O118" s="300">
        <v>44690</v>
      </c>
      <c r="P118" s="301">
        <v>1.7995444191343964E-2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1185.0999999999999</v>
      </c>
      <c r="F119" s="297">
        <v>1190.3666666666666</v>
      </c>
      <c r="G119" s="298">
        <v>1161.7333333333331</v>
      </c>
      <c r="H119" s="298">
        <v>1138.3666666666666</v>
      </c>
      <c r="I119" s="298">
        <v>1109.7333333333331</v>
      </c>
      <c r="J119" s="298">
        <v>1213.7333333333331</v>
      </c>
      <c r="K119" s="298">
        <v>1242.3666666666668</v>
      </c>
      <c r="L119" s="298">
        <v>1265.7333333333331</v>
      </c>
      <c r="M119" s="285">
        <v>1219</v>
      </c>
      <c r="N119" s="285">
        <v>1167</v>
      </c>
      <c r="O119" s="300">
        <v>2782500</v>
      </c>
      <c r="P119" s="301">
        <v>4.8754062838569879E-3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337.05</v>
      </c>
      <c r="F120" s="297">
        <v>338.31666666666666</v>
      </c>
      <c r="G120" s="298">
        <v>330.98333333333335</v>
      </c>
      <c r="H120" s="298">
        <v>324.91666666666669</v>
      </c>
      <c r="I120" s="298">
        <v>317.58333333333337</v>
      </c>
      <c r="J120" s="298">
        <v>344.38333333333333</v>
      </c>
      <c r="K120" s="298">
        <v>351.7166666666667</v>
      </c>
      <c r="L120" s="298">
        <v>357.7833333333333</v>
      </c>
      <c r="M120" s="285">
        <v>345.65</v>
      </c>
      <c r="N120" s="285">
        <v>332.25</v>
      </c>
      <c r="O120" s="300">
        <v>876800</v>
      </c>
      <c r="P120" s="301">
        <v>-5.1903114186851208E-2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58.1</v>
      </c>
      <c r="F121" s="297">
        <v>57.916666666666664</v>
      </c>
      <c r="G121" s="298">
        <v>56.083333333333329</v>
      </c>
      <c r="H121" s="298">
        <v>54.066666666666663</v>
      </c>
      <c r="I121" s="298">
        <v>52.233333333333327</v>
      </c>
      <c r="J121" s="298">
        <v>59.93333333333333</v>
      </c>
      <c r="K121" s="298">
        <v>61.766666666666659</v>
      </c>
      <c r="L121" s="298">
        <v>63.783333333333331</v>
      </c>
      <c r="M121" s="285">
        <v>59.75</v>
      </c>
      <c r="N121" s="285">
        <v>55.9</v>
      </c>
      <c r="O121" s="300">
        <v>71723000</v>
      </c>
      <c r="P121" s="301">
        <v>-3.5436671239140377E-2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4442.8500000000004</v>
      </c>
      <c r="F122" s="297">
        <v>4381.2666666666673</v>
      </c>
      <c r="G122" s="298">
        <v>4280.4333333333343</v>
      </c>
      <c r="H122" s="298">
        <v>4118.0166666666673</v>
      </c>
      <c r="I122" s="298">
        <v>4017.1833333333343</v>
      </c>
      <c r="J122" s="298">
        <v>4543.6833333333343</v>
      </c>
      <c r="K122" s="298">
        <v>4644.5166666666682</v>
      </c>
      <c r="L122" s="298">
        <v>4806.9333333333343</v>
      </c>
      <c r="M122" s="285">
        <v>4482.1000000000004</v>
      </c>
      <c r="N122" s="285">
        <v>4218.8500000000004</v>
      </c>
      <c r="O122" s="300">
        <v>1382000</v>
      </c>
      <c r="P122" s="301">
        <v>-4.210708715993762E-2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2755.1</v>
      </c>
      <c r="F123" s="297">
        <v>2755.0833333333335</v>
      </c>
      <c r="G123" s="298">
        <v>2720.166666666667</v>
      </c>
      <c r="H123" s="298">
        <v>2685.2333333333336</v>
      </c>
      <c r="I123" s="298">
        <v>2650.3166666666671</v>
      </c>
      <c r="J123" s="298">
        <v>2790.0166666666669</v>
      </c>
      <c r="K123" s="298">
        <v>2824.9333333333338</v>
      </c>
      <c r="L123" s="298">
        <v>2859.8666666666668</v>
      </c>
      <c r="M123" s="285">
        <v>2790</v>
      </c>
      <c r="N123" s="285">
        <v>2720.15</v>
      </c>
      <c r="O123" s="300">
        <v>202050</v>
      </c>
      <c r="P123" s="301">
        <v>-3.3369214208826693E-2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16909</v>
      </c>
      <c r="F124" s="297">
        <v>16946.7</v>
      </c>
      <c r="G124" s="298">
        <v>16712.850000000002</v>
      </c>
      <c r="H124" s="298">
        <v>16516.7</v>
      </c>
      <c r="I124" s="298">
        <v>16282.850000000002</v>
      </c>
      <c r="J124" s="298">
        <v>17142.850000000002</v>
      </c>
      <c r="K124" s="298">
        <v>17376.7</v>
      </c>
      <c r="L124" s="298">
        <v>17572.850000000002</v>
      </c>
      <c r="M124" s="285">
        <v>17180.55</v>
      </c>
      <c r="N124" s="285">
        <v>16750.55</v>
      </c>
      <c r="O124" s="300">
        <v>309300</v>
      </c>
      <c r="P124" s="301">
        <v>1.6264169541646133E-2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141.94999999999999</v>
      </c>
      <c r="F125" s="297">
        <v>141.14999999999998</v>
      </c>
      <c r="G125" s="298">
        <v>137.69999999999996</v>
      </c>
      <c r="H125" s="298">
        <v>133.44999999999999</v>
      </c>
      <c r="I125" s="298">
        <v>129.99999999999997</v>
      </c>
      <c r="J125" s="298">
        <v>145.39999999999995</v>
      </c>
      <c r="K125" s="298">
        <v>148.85</v>
      </c>
      <c r="L125" s="298">
        <v>153.09999999999994</v>
      </c>
      <c r="M125" s="285">
        <v>144.6</v>
      </c>
      <c r="N125" s="285">
        <v>136.9</v>
      </c>
      <c r="O125" s="300">
        <v>47054100</v>
      </c>
      <c r="P125" s="301">
        <v>4.3846611177170036E-2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106.6</v>
      </c>
      <c r="F126" s="297">
        <v>106.43333333333332</v>
      </c>
      <c r="G126" s="298">
        <v>104.31666666666665</v>
      </c>
      <c r="H126" s="298">
        <v>102.03333333333333</v>
      </c>
      <c r="I126" s="298">
        <v>99.916666666666657</v>
      </c>
      <c r="J126" s="298">
        <v>108.71666666666664</v>
      </c>
      <c r="K126" s="298">
        <v>110.83333333333331</v>
      </c>
      <c r="L126" s="298">
        <v>113.11666666666663</v>
      </c>
      <c r="M126" s="285">
        <v>108.55</v>
      </c>
      <c r="N126" s="285">
        <v>104.15</v>
      </c>
      <c r="O126" s="300">
        <v>80370000</v>
      </c>
      <c r="P126" s="301">
        <v>-2.3613323177065298E-2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103.7</v>
      </c>
      <c r="F127" s="297">
        <v>102.91666666666667</v>
      </c>
      <c r="G127" s="298">
        <v>100.68333333333334</v>
      </c>
      <c r="H127" s="298">
        <v>97.666666666666671</v>
      </c>
      <c r="I127" s="298">
        <v>95.433333333333337</v>
      </c>
      <c r="J127" s="298">
        <v>105.93333333333334</v>
      </c>
      <c r="K127" s="298">
        <v>108.16666666666666</v>
      </c>
      <c r="L127" s="298">
        <v>111.18333333333334</v>
      </c>
      <c r="M127" s="285">
        <v>105.15</v>
      </c>
      <c r="N127" s="285">
        <v>99.9</v>
      </c>
      <c r="O127" s="300">
        <v>45661000</v>
      </c>
      <c r="P127" s="301">
        <v>3.5539008292435267E-3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29787.65</v>
      </c>
      <c r="F128" s="297">
        <v>29857</v>
      </c>
      <c r="G128" s="298">
        <v>29388</v>
      </c>
      <c r="H128" s="298">
        <v>28988.35</v>
      </c>
      <c r="I128" s="298">
        <v>28519.35</v>
      </c>
      <c r="J128" s="298">
        <v>30256.65</v>
      </c>
      <c r="K128" s="298">
        <v>30725.65</v>
      </c>
      <c r="L128" s="298">
        <v>31125.300000000003</v>
      </c>
      <c r="M128" s="285">
        <v>30326</v>
      </c>
      <c r="N128" s="285">
        <v>29457.35</v>
      </c>
      <c r="O128" s="300">
        <v>54540</v>
      </c>
      <c r="P128" s="301">
        <v>-4.716981132075472E-2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1749.4</v>
      </c>
      <c r="F129" s="297">
        <v>1745.3666666666668</v>
      </c>
      <c r="G129" s="298">
        <v>1697.7333333333336</v>
      </c>
      <c r="H129" s="298">
        <v>1646.0666666666668</v>
      </c>
      <c r="I129" s="298">
        <v>1598.4333333333336</v>
      </c>
      <c r="J129" s="298">
        <v>1797.0333333333335</v>
      </c>
      <c r="K129" s="298">
        <v>1844.6666666666667</v>
      </c>
      <c r="L129" s="298">
        <v>1896.3333333333335</v>
      </c>
      <c r="M129" s="285">
        <v>1793</v>
      </c>
      <c r="N129" s="285">
        <v>1693.7</v>
      </c>
      <c r="O129" s="300">
        <v>3933600</v>
      </c>
      <c r="P129" s="301">
        <v>-2.2149302707136997E-2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228</v>
      </c>
      <c r="F130" s="297">
        <v>226.83333333333334</v>
      </c>
      <c r="G130" s="298">
        <v>224.4666666666667</v>
      </c>
      <c r="H130" s="298">
        <v>220.93333333333337</v>
      </c>
      <c r="I130" s="298">
        <v>218.56666666666672</v>
      </c>
      <c r="J130" s="298">
        <v>230.36666666666667</v>
      </c>
      <c r="K130" s="298">
        <v>232.73333333333329</v>
      </c>
      <c r="L130" s="298">
        <v>236.26666666666665</v>
      </c>
      <c r="M130" s="285">
        <v>229.2</v>
      </c>
      <c r="N130" s="285">
        <v>223.3</v>
      </c>
      <c r="O130" s="300">
        <v>18087000</v>
      </c>
      <c r="P130" s="301">
        <v>-3.950931973872869E-2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111.9</v>
      </c>
      <c r="F131" s="297">
        <v>112.36666666666667</v>
      </c>
      <c r="G131" s="298">
        <v>109.58333333333334</v>
      </c>
      <c r="H131" s="298">
        <v>107.26666666666667</v>
      </c>
      <c r="I131" s="298">
        <v>104.48333333333333</v>
      </c>
      <c r="J131" s="298">
        <v>114.68333333333335</v>
      </c>
      <c r="K131" s="298">
        <v>117.46666666666668</v>
      </c>
      <c r="L131" s="298">
        <v>119.78333333333336</v>
      </c>
      <c r="M131" s="285">
        <v>115.15</v>
      </c>
      <c r="N131" s="285">
        <v>110.05</v>
      </c>
      <c r="O131" s="300">
        <v>37900600</v>
      </c>
      <c r="P131" s="301">
        <v>1.0079312623925975E-2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4623.55</v>
      </c>
      <c r="F132" s="297">
        <v>4619.3499999999995</v>
      </c>
      <c r="G132" s="298">
        <v>4582.6999999999989</v>
      </c>
      <c r="H132" s="298">
        <v>4541.8499999999995</v>
      </c>
      <c r="I132" s="298">
        <v>4505.1999999999989</v>
      </c>
      <c r="J132" s="298">
        <v>4660.1999999999989</v>
      </c>
      <c r="K132" s="298">
        <v>4696.8499999999985</v>
      </c>
      <c r="L132" s="298">
        <v>4737.6999999999989</v>
      </c>
      <c r="M132" s="285">
        <v>4656</v>
      </c>
      <c r="N132" s="285">
        <v>4578.5</v>
      </c>
      <c r="O132" s="300">
        <v>77875</v>
      </c>
      <c r="P132" s="301">
        <v>0.10070671378091872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1807.2</v>
      </c>
      <c r="F133" s="297">
        <v>1818.0999999999997</v>
      </c>
      <c r="G133" s="298">
        <v>1782.1999999999994</v>
      </c>
      <c r="H133" s="298">
        <v>1757.1999999999996</v>
      </c>
      <c r="I133" s="298">
        <v>1721.2999999999993</v>
      </c>
      <c r="J133" s="298">
        <v>1843.0999999999995</v>
      </c>
      <c r="K133" s="298">
        <v>1878.9999999999995</v>
      </c>
      <c r="L133" s="298">
        <v>1903.9999999999995</v>
      </c>
      <c r="M133" s="285">
        <v>1854</v>
      </c>
      <c r="N133" s="285">
        <v>1793.1</v>
      </c>
      <c r="O133" s="300">
        <v>1964500</v>
      </c>
      <c r="P133" s="301">
        <v>-9.8286290322580645E-3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2222.9</v>
      </c>
      <c r="F134" s="297">
        <v>2235.3166666666666</v>
      </c>
      <c r="G134" s="298">
        <v>2203.6333333333332</v>
      </c>
      <c r="H134" s="298">
        <v>2184.3666666666668</v>
      </c>
      <c r="I134" s="298">
        <v>2152.6833333333334</v>
      </c>
      <c r="J134" s="298">
        <v>2254.583333333333</v>
      </c>
      <c r="K134" s="298">
        <v>2286.2666666666664</v>
      </c>
      <c r="L134" s="298">
        <v>2305.5333333333328</v>
      </c>
      <c r="M134" s="285">
        <v>2267</v>
      </c>
      <c r="N134" s="285">
        <v>2216.0500000000002</v>
      </c>
      <c r="O134" s="300">
        <v>320750</v>
      </c>
      <c r="P134" s="301">
        <v>-1.0030864197530864E-2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36.75</v>
      </c>
      <c r="F135" s="297">
        <v>37.066666666666663</v>
      </c>
      <c r="G135" s="298">
        <v>35.583333333333329</v>
      </c>
      <c r="H135" s="298">
        <v>34.416666666666664</v>
      </c>
      <c r="I135" s="298">
        <v>32.93333333333333</v>
      </c>
      <c r="J135" s="298">
        <v>38.233333333333327</v>
      </c>
      <c r="K135" s="298">
        <v>39.716666666666661</v>
      </c>
      <c r="L135" s="298">
        <v>40.883333333333326</v>
      </c>
      <c r="M135" s="285">
        <v>38.549999999999997</v>
      </c>
      <c r="N135" s="285">
        <v>35.9</v>
      </c>
      <c r="O135" s="300">
        <v>221280000</v>
      </c>
      <c r="P135" s="301">
        <v>3.178155774395703E-2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215.4</v>
      </c>
      <c r="F136" s="297">
        <v>216.6</v>
      </c>
      <c r="G136" s="298">
        <v>213.04999999999998</v>
      </c>
      <c r="H136" s="298">
        <v>210.7</v>
      </c>
      <c r="I136" s="298">
        <v>207.14999999999998</v>
      </c>
      <c r="J136" s="298">
        <v>218.95</v>
      </c>
      <c r="K136" s="298">
        <v>222.5</v>
      </c>
      <c r="L136" s="298">
        <v>224.85</v>
      </c>
      <c r="M136" s="285">
        <v>220.15</v>
      </c>
      <c r="N136" s="285">
        <v>214.25</v>
      </c>
      <c r="O136" s="300">
        <v>18724000</v>
      </c>
      <c r="P136" s="301">
        <v>2.1383373336242635E-2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1151.5999999999999</v>
      </c>
      <c r="F137" s="297">
        <v>1153.2666666666667</v>
      </c>
      <c r="G137" s="298">
        <v>1108.5833333333333</v>
      </c>
      <c r="H137" s="298">
        <v>1065.5666666666666</v>
      </c>
      <c r="I137" s="298">
        <v>1020.8833333333332</v>
      </c>
      <c r="J137" s="298">
        <v>1196.2833333333333</v>
      </c>
      <c r="K137" s="298">
        <v>1240.9666666666667</v>
      </c>
      <c r="L137" s="298">
        <v>1283.9833333333333</v>
      </c>
      <c r="M137" s="285">
        <v>1197.95</v>
      </c>
      <c r="N137" s="285">
        <v>1110.25</v>
      </c>
      <c r="O137" s="300">
        <v>1755391</v>
      </c>
      <c r="P137" s="301">
        <v>0.10419866871479774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1015.95</v>
      </c>
      <c r="F138" s="297">
        <v>1013.1</v>
      </c>
      <c r="G138" s="298">
        <v>990.55</v>
      </c>
      <c r="H138" s="298">
        <v>965.15</v>
      </c>
      <c r="I138" s="298">
        <v>942.59999999999991</v>
      </c>
      <c r="J138" s="298">
        <v>1038.5</v>
      </c>
      <c r="K138" s="298">
        <v>1061.05</v>
      </c>
      <c r="L138" s="298">
        <v>1086.45</v>
      </c>
      <c r="M138" s="285">
        <v>1035.6500000000001</v>
      </c>
      <c r="N138" s="285">
        <v>987.7</v>
      </c>
      <c r="O138" s="300">
        <v>1643050</v>
      </c>
      <c r="P138" s="301">
        <v>-6.2560620756547045E-2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206.9</v>
      </c>
      <c r="F139" s="297">
        <v>208.9</v>
      </c>
      <c r="G139" s="298">
        <v>201.20000000000002</v>
      </c>
      <c r="H139" s="298">
        <v>195.5</v>
      </c>
      <c r="I139" s="298">
        <v>187.8</v>
      </c>
      <c r="J139" s="298">
        <v>214.60000000000002</v>
      </c>
      <c r="K139" s="298">
        <v>222.3</v>
      </c>
      <c r="L139" s="298">
        <v>228.00000000000003</v>
      </c>
      <c r="M139" s="285">
        <v>216.6</v>
      </c>
      <c r="N139" s="285">
        <v>203.2</v>
      </c>
      <c r="O139" s="300">
        <v>23110100</v>
      </c>
      <c r="P139" s="301">
        <v>6.4378255643114737E-2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130.80000000000001</v>
      </c>
      <c r="F140" s="297">
        <v>130.81666666666669</v>
      </c>
      <c r="G140" s="298">
        <v>128.63333333333338</v>
      </c>
      <c r="H140" s="298">
        <v>126.4666666666667</v>
      </c>
      <c r="I140" s="298">
        <v>124.28333333333339</v>
      </c>
      <c r="J140" s="298">
        <v>132.98333333333338</v>
      </c>
      <c r="K140" s="298">
        <v>135.16666666666671</v>
      </c>
      <c r="L140" s="298">
        <v>137.33333333333337</v>
      </c>
      <c r="M140" s="285">
        <v>133</v>
      </c>
      <c r="N140" s="285">
        <v>128.65</v>
      </c>
      <c r="O140" s="300">
        <v>18096000</v>
      </c>
      <c r="P140" s="301">
        <v>-1.5986949429037521E-2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2000.45</v>
      </c>
      <c r="F141" s="297">
        <v>2001.8500000000001</v>
      </c>
      <c r="G141" s="298">
        <v>1965.6500000000003</v>
      </c>
      <c r="H141" s="298">
        <v>1930.8500000000001</v>
      </c>
      <c r="I141" s="298">
        <v>1894.6500000000003</v>
      </c>
      <c r="J141" s="298">
        <v>2036.6500000000003</v>
      </c>
      <c r="K141" s="298">
        <v>2072.8500000000004</v>
      </c>
      <c r="L141" s="298">
        <v>2107.6500000000005</v>
      </c>
      <c r="M141" s="285">
        <v>2038.05</v>
      </c>
      <c r="N141" s="285">
        <v>1967.05</v>
      </c>
      <c r="O141" s="300">
        <v>28284750</v>
      </c>
      <c r="P141" s="301">
        <v>-2.7237148297017135E-3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89.8</v>
      </c>
      <c r="F142" s="297">
        <v>88.016666666666666</v>
      </c>
      <c r="G142" s="298">
        <v>85.783333333333331</v>
      </c>
      <c r="H142" s="298">
        <v>81.766666666666666</v>
      </c>
      <c r="I142" s="298">
        <v>79.533333333333331</v>
      </c>
      <c r="J142" s="298">
        <v>92.033333333333331</v>
      </c>
      <c r="K142" s="298">
        <v>94.266666666666652</v>
      </c>
      <c r="L142" s="298">
        <v>98.283333333333331</v>
      </c>
      <c r="M142" s="285">
        <v>90.25</v>
      </c>
      <c r="N142" s="285">
        <v>84</v>
      </c>
      <c r="O142" s="300">
        <v>132886000</v>
      </c>
      <c r="P142" s="301">
        <v>-8.1790731259025862E-2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877.3</v>
      </c>
      <c r="F143" s="297">
        <v>878.61666666666667</v>
      </c>
      <c r="G143" s="298">
        <v>867.23333333333335</v>
      </c>
      <c r="H143" s="298">
        <v>857.16666666666663</v>
      </c>
      <c r="I143" s="298">
        <v>845.7833333333333</v>
      </c>
      <c r="J143" s="298">
        <v>888.68333333333339</v>
      </c>
      <c r="K143" s="298">
        <v>900.06666666666683</v>
      </c>
      <c r="L143" s="298">
        <v>910.13333333333344</v>
      </c>
      <c r="M143" s="285">
        <v>890</v>
      </c>
      <c r="N143" s="285">
        <v>868.55</v>
      </c>
      <c r="O143" s="300">
        <v>5348250</v>
      </c>
      <c r="P143" s="301">
        <v>1.1202495745887692E-2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354.8</v>
      </c>
      <c r="F144" s="297">
        <v>358.7833333333333</v>
      </c>
      <c r="G144" s="298">
        <v>346.01666666666659</v>
      </c>
      <c r="H144" s="298">
        <v>337.23333333333329</v>
      </c>
      <c r="I144" s="298">
        <v>324.46666666666658</v>
      </c>
      <c r="J144" s="298">
        <v>367.56666666666661</v>
      </c>
      <c r="K144" s="298">
        <v>380.33333333333326</v>
      </c>
      <c r="L144" s="298">
        <v>389.11666666666662</v>
      </c>
      <c r="M144" s="285">
        <v>371.55</v>
      </c>
      <c r="N144" s="285">
        <v>350</v>
      </c>
      <c r="O144" s="300">
        <v>95901000</v>
      </c>
      <c r="P144" s="301">
        <v>3.5789407591121716E-3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30429.35</v>
      </c>
      <c r="F145" s="297">
        <v>30319.916666666668</v>
      </c>
      <c r="G145" s="298">
        <v>29859.833333333336</v>
      </c>
      <c r="H145" s="298">
        <v>29290.316666666669</v>
      </c>
      <c r="I145" s="298">
        <v>28830.233333333337</v>
      </c>
      <c r="J145" s="298">
        <v>30889.433333333334</v>
      </c>
      <c r="K145" s="298">
        <v>31349.51666666667</v>
      </c>
      <c r="L145" s="298">
        <v>31919.033333333333</v>
      </c>
      <c r="M145" s="285">
        <v>30780</v>
      </c>
      <c r="N145" s="285">
        <v>29750.400000000001</v>
      </c>
      <c r="O145" s="300">
        <v>147900</v>
      </c>
      <c r="P145" s="301">
        <v>9.5149944465012959E-2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1836.25</v>
      </c>
      <c r="F146" s="297">
        <v>1840.9833333333333</v>
      </c>
      <c r="G146" s="298">
        <v>1807.9666666666667</v>
      </c>
      <c r="H146" s="298">
        <v>1779.6833333333334</v>
      </c>
      <c r="I146" s="298">
        <v>1746.6666666666667</v>
      </c>
      <c r="J146" s="298">
        <v>1869.2666666666667</v>
      </c>
      <c r="K146" s="298">
        <v>1902.2833333333335</v>
      </c>
      <c r="L146" s="298">
        <v>1930.5666666666666</v>
      </c>
      <c r="M146" s="285">
        <v>1874</v>
      </c>
      <c r="N146" s="285">
        <v>1812.7</v>
      </c>
      <c r="O146" s="300">
        <v>689150</v>
      </c>
      <c r="P146" s="301">
        <v>6.4257028112449802E-3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5683.75</v>
      </c>
      <c r="F147" s="297">
        <v>5699.95</v>
      </c>
      <c r="G147" s="298">
        <v>5604.8499999999995</v>
      </c>
      <c r="H147" s="298">
        <v>5525.95</v>
      </c>
      <c r="I147" s="298">
        <v>5430.8499999999995</v>
      </c>
      <c r="J147" s="298">
        <v>5778.8499999999995</v>
      </c>
      <c r="K147" s="298">
        <v>5873.95</v>
      </c>
      <c r="L147" s="298">
        <v>5952.8499999999995</v>
      </c>
      <c r="M147" s="285">
        <v>5795.05</v>
      </c>
      <c r="N147" s="285">
        <v>5621.05</v>
      </c>
      <c r="O147" s="300">
        <v>367250</v>
      </c>
      <c r="P147" s="301">
        <v>-5.2258064516129035E-2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1424.95</v>
      </c>
      <c r="F148" s="297">
        <v>1453.5833333333333</v>
      </c>
      <c r="G148" s="298">
        <v>1366.6666666666665</v>
      </c>
      <c r="H148" s="298">
        <v>1308.3833333333332</v>
      </c>
      <c r="I148" s="298">
        <v>1221.4666666666665</v>
      </c>
      <c r="J148" s="298">
        <v>1511.8666666666666</v>
      </c>
      <c r="K148" s="298">
        <v>1598.7833333333331</v>
      </c>
      <c r="L148" s="298">
        <v>1657.0666666666666</v>
      </c>
      <c r="M148" s="285">
        <v>1540.5</v>
      </c>
      <c r="N148" s="285">
        <v>1395.3</v>
      </c>
      <c r="O148" s="300">
        <v>3429600</v>
      </c>
      <c r="P148" s="301">
        <v>-9.9937014486668072E-2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612.35</v>
      </c>
      <c r="F149" s="297">
        <v>608.06666666666672</v>
      </c>
      <c r="G149" s="298">
        <v>599.93333333333339</v>
      </c>
      <c r="H149" s="298">
        <v>587.51666666666665</v>
      </c>
      <c r="I149" s="298">
        <v>579.38333333333333</v>
      </c>
      <c r="J149" s="298">
        <v>620.48333333333346</v>
      </c>
      <c r="K149" s="298">
        <v>628.6166666666669</v>
      </c>
      <c r="L149" s="298">
        <v>641.03333333333353</v>
      </c>
      <c r="M149" s="285">
        <v>616.20000000000005</v>
      </c>
      <c r="N149" s="285">
        <v>595.65</v>
      </c>
      <c r="O149" s="300">
        <v>41617800</v>
      </c>
      <c r="P149" s="301">
        <v>1.0092854259184497E-4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472.45</v>
      </c>
      <c r="F150" s="297">
        <v>471.63333333333338</v>
      </c>
      <c r="G150" s="298">
        <v>462.81666666666678</v>
      </c>
      <c r="H150" s="298">
        <v>453.18333333333339</v>
      </c>
      <c r="I150" s="298">
        <v>444.36666666666679</v>
      </c>
      <c r="J150" s="298">
        <v>481.26666666666677</v>
      </c>
      <c r="K150" s="298">
        <v>490.08333333333337</v>
      </c>
      <c r="L150" s="298">
        <v>499.71666666666675</v>
      </c>
      <c r="M150" s="285">
        <v>480.45</v>
      </c>
      <c r="N150" s="285">
        <v>462</v>
      </c>
      <c r="O150" s="300">
        <v>12354000</v>
      </c>
      <c r="P150" s="301">
        <v>4.8590864917395527E-4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765.65</v>
      </c>
      <c r="F151" s="297">
        <v>769.95000000000016</v>
      </c>
      <c r="G151" s="298">
        <v>747.40000000000032</v>
      </c>
      <c r="H151" s="298">
        <v>729.1500000000002</v>
      </c>
      <c r="I151" s="298">
        <v>706.60000000000036</v>
      </c>
      <c r="J151" s="298">
        <v>788.20000000000027</v>
      </c>
      <c r="K151" s="298">
        <v>810.75000000000023</v>
      </c>
      <c r="L151" s="298">
        <v>829.00000000000023</v>
      </c>
      <c r="M151" s="285">
        <v>792.5</v>
      </c>
      <c r="N151" s="285">
        <v>751.7</v>
      </c>
      <c r="O151" s="300">
        <v>9974000</v>
      </c>
      <c r="P151" s="301">
        <v>-1.6370808678500985E-2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647.79999999999995</v>
      </c>
      <c r="F152" s="297">
        <v>649.03333333333342</v>
      </c>
      <c r="G152" s="298">
        <v>641.96666666666681</v>
      </c>
      <c r="H152" s="298">
        <v>636.13333333333344</v>
      </c>
      <c r="I152" s="298">
        <v>629.06666666666683</v>
      </c>
      <c r="J152" s="298">
        <v>654.86666666666679</v>
      </c>
      <c r="K152" s="298">
        <v>661.93333333333339</v>
      </c>
      <c r="L152" s="298">
        <v>667.76666666666677</v>
      </c>
      <c r="M152" s="285">
        <v>656.1</v>
      </c>
      <c r="N152" s="285">
        <v>643.20000000000005</v>
      </c>
      <c r="O152" s="300">
        <v>15715350</v>
      </c>
      <c r="P152" s="301">
        <v>2.5777625021481353E-4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306.95</v>
      </c>
      <c r="F153" s="297">
        <v>306.18333333333334</v>
      </c>
      <c r="G153" s="298">
        <v>298.91666666666669</v>
      </c>
      <c r="H153" s="298">
        <v>290.88333333333333</v>
      </c>
      <c r="I153" s="298">
        <v>283.61666666666667</v>
      </c>
      <c r="J153" s="298">
        <v>314.2166666666667</v>
      </c>
      <c r="K153" s="298">
        <v>321.48333333333335</v>
      </c>
      <c r="L153" s="298">
        <v>329.51666666666671</v>
      </c>
      <c r="M153" s="285">
        <v>313.45</v>
      </c>
      <c r="N153" s="285">
        <v>298.14999999999998</v>
      </c>
      <c r="O153" s="300">
        <v>92961300</v>
      </c>
      <c r="P153" s="301">
        <v>-4.0305343511450381E-3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103.95</v>
      </c>
      <c r="F154" s="297">
        <v>103.60000000000001</v>
      </c>
      <c r="G154" s="298">
        <v>101.15000000000002</v>
      </c>
      <c r="H154" s="298">
        <v>98.350000000000009</v>
      </c>
      <c r="I154" s="298">
        <v>95.90000000000002</v>
      </c>
      <c r="J154" s="298">
        <v>106.40000000000002</v>
      </c>
      <c r="K154" s="298">
        <v>108.85000000000001</v>
      </c>
      <c r="L154" s="298">
        <v>111.65000000000002</v>
      </c>
      <c r="M154" s="285">
        <v>106.05</v>
      </c>
      <c r="N154" s="285">
        <v>100.8</v>
      </c>
      <c r="O154" s="300">
        <v>131638500</v>
      </c>
      <c r="P154" s="301">
        <v>1.1724424154388877E-2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871.8</v>
      </c>
      <c r="F155" s="297">
        <v>864.16666666666663</v>
      </c>
      <c r="G155" s="298">
        <v>847.63333333333321</v>
      </c>
      <c r="H155" s="298">
        <v>823.46666666666658</v>
      </c>
      <c r="I155" s="298">
        <v>806.93333333333317</v>
      </c>
      <c r="J155" s="298">
        <v>888.33333333333326</v>
      </c>
      <c r="K155" s="298">
        <v>904.86666666666679</v>
      </c>
      <c r="L155" s="298">
        <v>929.0333333333333</v>
      </c>
      <c r="M155" s="285">
        <v>880.7</v>
      </c>
      <c r="N155" s="285">
        <v>840</v>
      </c>
      <c r="O155" s="300">
        <v>44516200</v>
      </c>
      <c r="P155" s="301">
        <v>-3.3584292884558609E-2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3252.75</v>
      </c>
      <c r="F156" s="297">
        <v>3232.9333333333329</v>
      </c>
      <c r="G156" s="298">
        <v>3190.9666666666658</v>
      </c>
      <c r="H156" s="298">
        <v>3129.1833333333329</v>
      </c>
      <c r="I156" s="298">
        <v>3087.2166666666658</v>
      </c>
      <c r="J156" s="298">
        <v>3294.7166666666658</v>
      </c>
      <c r="K156" s="298">
        <v>3336.6833333333329</v>
      </c>
      <c r="L156" s="298">
        <v>3398.4666666666658</v>
      </c>
      <c r="M156" s="285">
        <v>3274.9</v>
      </c>
      <c r="N156" s="285">
        <v>3171.15</v>
      </c>
      <c r="O156" s="300">
        <v>9051900</v>
      </c>
      <c r="P156" s="301">
        <v>1.5268695854217147E-3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1004.35</v>
      </c>
      <c r="F157" s="297">
        <v>1000.9</v>
      </c>
      <c r="G157" s="298">
        <v>988.05</v>
      </c>
      <c r="H157" s="298">
        <v>971.75</v>
      </c>
      <c r="I157" s="298">
        <v>958.9</v>
      </c>
      <c r="J157" s="298">
        <v>1017.1999999999999</v>
      </c>
      <c r="K157" s="298">
        <v>1030.0500000000002</v>
      </c>
      <c r="L157" s="298">
        <v>1046.3499999999999</v>
      </c>
      <c r="M157" s="285">
        <v>1013.75</v>
      </c>
      <c r="N157" s="285">
        <v>984.6</v>
      </c>
      <c r="O157" s="300">
        <v>13669200</v>
      </c>
      <c r="P157" s="301">
        <v>6.2295999253940131E-2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1539.95</v>
      </c>
      <c r="F158" s="297">
        <v>1537.0833333333333</v>
      </c>
      <c r="G158" s="298">
        <v>1508.2166666666665</v>
      </c>
      <c r="H158" s="298">
        <v>1476.4833333333331</v>
      </c>
      <c r="I158" s="298">
        <v>1447.6166666666663</v>
      </c>
      <c r="J158" s="298">
        <v>1568.8166666666666</v>
      </c>
      <c r="K158" s="298">
        <v>1597.6833333333334</v>
      </c>
      <c r="L158" s="298">
        <v>1629.4166666666667</v>
      </c>
      <c r="M158" s="285">
        <v>1565.95</v>
      </c>
      <c r="N158" s="285">
        <v>1505.35</v>
      </c>
      <c r="O158" s="300">
        <v>6304500</v>
      </c>
      <c r="P158" s="301">
        <v>-2.9652473016249553E-3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2538.4</v>
      </c>
      <c r="F159" s="297">
        <v>2540.6</v>
      </c>
      <c r="G159" s="298">
        <v>2501.6</v>
      </c>
      <c r="H159" s="298">
        <v>2464.8000000000002</v>
      </c>
      <c r="I159" s="298">
        <v>2425.8000000000002</v>
      </c>
      <c r="J159" s="298">
        <v>2577.3999999999996</v>
      </c>
      <c r="K159" s="298">
        <v>2616.3999999999996</v>
      </c>
      <c r="L159" s="298">
        <v>2653.1999999999994</v>
      </c>
      <c r="M159" s="285">
        <v>2579.6</v>
      </c>
      <c r="N159" s="285">
        <v>2503.8000000000002</v>
      </c>
      <c r="O159" s="300">
        <v>910500</v>
      </c>
      <c r="P159" s="301">
        <v>1.0263522884882107E-2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418.65</v>
      </c>
      <c r="F160" s="297">
        <v>420.58333333333331</v>
      </c>
      <c r="G160" s="298">
        <v>413.16666666666663</v>
      </c>
      <c r="H160" s="298">
        <v>407.68333333333334</v>
      </c>
      <c r="I160" s="298">
        <v>400.26666666666665</v>
      </c>
      <c r="J160" s="298">
        <v>426.06666666666661</v>
      </c>
      <c r="K160" s="298">
        <v>433.48333333333323</v>
      </c>
      <c r="L160" s="298">
        <v>438.96666666666658</v>
      </c>
      <c r="M160" s="285">
        <v>428</v>
      </c>
      <c r="N160" s="285">
        <v>415.1</v>
      </c>
      <c r="O160" s="300">
        <v>2538000</v>
      </c>
      <c r="P160" s="301">
        <v>-4.72972972972973E-2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731.55</v>
      </c>
      <c r="F161" s="297">
        <v>735.0333333333333</v>
      </c>
      <c r="G161" s="298">
        <v>721.11666666666656</v>
      </c>
      <c r="H161" s="298">
        <v>710.68333333333328</v>
      </c>
      <c r="I161" s="298">
        <v>696.76666666666654</v>
      </c>
      <c r="J161" s="298">
        <v>745.46666666666658</v>
      </c>
      <c r="K161" s="298">
        <v>759.38333333333333</v>
      </c>
      <c r="L161" s="298">
        <v>769.81666666666661</v>
      </c>
      <c r="M161" s="285">
        <v>748.95</v>
      </c>
      <c r="N161" s="285">
        <v>724.6</v>
      </c>
      <c r="O161" s="300">
        <v>1025875</v>
      </c>
      <c r="P161" s="301">
        <v>1.0714285714285714E-2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583.6</v>
      </c>
      <c r="F162" s="297">
        <v>582.35</v>
      </c>
      <c r="G162" s="298">
        <v>572.70000000000005</v>
      </c>
      <c r="H162" s="298">
        <v>561.80000000000007</v>
      </c>
      <c r="I162" s="298">
        <v>552.15000000000009</v>
      </c>
      <c r="J162" s="298">
        <v>593.25</v>
      </c>
      <c r="K162" s="298">
        <v>602.89999999999986</v>
      </c>
      <c r="L162" s="298">
        <v>613.79999999999995</v>
      </c>
      <c r="M162" s="285">
        <v>592</v>
      </c>
      <c r="N162" s="285">
        <v>571.45000000000005</v>
      </c>
      <c r="O162" s="300">
        <v>3393600</v>
      </c>
      <c r="P162" s="301">
        <v>-0.11565122218168551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1149.95</v>
      </c>
      <c r="F163" s="297">
        <v>1173.6500000000001</v>
      </c>
      <c r="G163" s="298">
        <v>1114.9500000000003</v>
      </c>
      <c r="H163" s="298">
        <v>1079.9500000000003</v>
      </c>
      <c r="I163" s="298">
        <v>1021.2500000000005</v>
      </c>
      <c r="J163" s="298">
        <v>1208.6500000000001</v>
      </c>
      <c r="K163" s="298">
        <v>1267.3499999999999</v>
      </c>
      <c r="L163" s="298">
        <v>1302.3499999999999</v>
      </c>
      <c r="M163" s="285">
        <v>1232.3499999999999</v>
      </c>
      <c r="N163" s="285">
        <v>1138.6500000000001</v>
      </c>
      <c r="O163" s="300">
        <v>1126300</v>
      </c>
      <c r="P163" s="301">
        <v>6.5562913907284762E-2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6823</v>
      </c>
      <c r="F164" s="297">
        <v>6873.2333333333336</v>
      </c>
      <c r="G164" s="298">
        <v>6719.8666666666668</v>
      </c>
      <c r="H164" s="298">
        <v>6616.7333333333336</v>
      </c>
      <c r="I164" s="298">
        <v>6463.3666666666668</v>
      </c>
      <c r="J164" s="298">
        <v>6976.3666666666668</v>
      </c>
      <c r="K164" s="298">
        <v>7129.7333333333336</v>
      </c>
      <c r="L164" s="298">
        <v>7232.8666666666668</v>
      </c>
      <c r="M164" s="285">
        <v>7026.6</v>
      </c>
      <c r="N164" s="285">
        <v>6770.1</v>
      </c>
      <c r="O164" s="300">
        <v>1726400</v>
      </c>
      <c r="P164" s="301">
        <v>1.3264467660523535E-2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651</v>
      </c>
      <c r="F165" s="297">
        <v>651.68333333333328</v>
      </c>
      <c r="G165" s="298">
        <v>634.36666666666656</v>
      </c>
      <c r="H165" s="298">
        <v>617.73333333333323</v>
      </c>
      <c r="I165" s="298">
        <v>600.41666666666652</v>
      </c>
      <c r="J165" s="298">
        <v>668.31666666666661</v>
      </c>
      <c r="K165" s="298">
        <v>685.63333333333344</v>
      </c>
      <c r="L165" s="298">
        <v>702.26666666666665</v>
      </c>
      <c r="M165" s="285">
        <v>669</v>
      </c>
      <c r="N165" s="285">
        <v>635.04999999999995</v>
      </c>
      <c r="O165" s="300">
        <v>21162700</v>
      </c>
      <c r="P165" s="301">
        <v>3.8996681133520554E-2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232.1</v>
      </c>
      <c r="F166" s="297">
        <v>231.63333333333335</v>
      </c>
      <c r="G166" s="298">
        <v>229.51666666666671</v>
      </c>
      <c r="H166" s="298">
        <v>226.93333333333337</v>
      </c>
      <c r="I166" s="298">
        <v>224.81666666666672</v>
      </c>
      <c r="J166" s="298">
        <v>234.2166666666667</v>
      </c>
      <c r="K166" s="298">
        <v>236.33333333333331</v>
      </c>
      <c r="L166" s="298">
        <v>238.91666666666669</v>
      </c>
      <c r="M166" s="285">
        <v>233.75</v>
      </c>
      <c r="N166" s="285">
        <v>229.05</v>
      </c>
      <c r="O166" s="300">
        <v>64145200</v>
      </c>
      <c r="P166" s="301">
        <v>-1.2786259541984733E-2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982.5</v>
      </c>
      <c r="F167" s="297">
        <v>988.6</v>
      </c>
      <c r="G167" s="298">
        <v>961.1</v>
      </c>
      <c r="H167" s="298">
        <v>939.7</v>
      </c>
      <c r="I167" s="298">
        <v>912.2</v>
      </c>
      <c r="J167" s="298">
        <v>1010</v>
      </c>
      <c r="K167" s="298">
        <v>1037.5</v>
      </c>
      <c r="L167" s="298">
        <v>1058.9000000000001</v>
      </c>
      <c r="M167" s="285">
        <v>1016.1</v>
      </c>
      <c r="N167" s="285">
        <v>967.2</v>
      </c>
      <c r="O167" s="300">
        <v>3801000</v>
      </c>
      <c r="P167" s="301">
        <v>7.3728813559322037E-2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428.25</v>
      </c>
      <c r="F168" s="297">
        <v>425.7</v>
      </c>
      <c r="G168" s="298">
        <v>420.79999999999995</v>
      </c>
      <c r="H168" s="298">
        <v>413.34999999999997</v>
      </c>
      <c r="I168" s="298">
        <v>408.44999999999993</v>
      </c>
      <c r="J168" s="298">
        <v>433.15</v>
      </c>
      <c r="K168" s="298">
        <v>438.04999999999995</v>
      </c>
      <c r="L168" s="298">
        <v>445.5</v>
      </c>
      <c r="M168" s="285">
        <v>430.6</v>
      </c>
      <c r="N168" s="285">
        <v>418.25</v>
      </c>
      <c r="O168" s="300">
        <v>35756800</v>
      </c>
      <c r="P168" s="301">
        <v>1.4250703458291731E-2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203.4</v>
      </c>
      <c r="F169" s="297">
        <v>202.93333333333331</v>
      </c>
      <c r="G169" s="298">
        <v>196.46666666666661</v>
      </c>
      <c r="H169" s="298">
        <v>189.5333333333333</v>
      </c>
      <c r="I169" s="298">
        <v>183.06666666666661</v>
      </c>
      <c r="J169" s="298">
        <v>209.86666666666662</v>
      </c>
      <c r="K169" s="298">
        <v>216.33333333333331</v>
      </c>
      <c r="L169" s="298">
        <v>223.26666666666662</v>
      </c>
      <c r="M169" s="285">
        <v>209.4</v>
      </c>
      <c r="N169" s="285">
        <v>196</v>
      </c>
      <c r="O169" s="300">
        <v>52695000</v>
      </c>
      <c r="P169" s="301">
        <v>4.0087636191378492E-2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G22" sqref="G2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44292</v>
      </c>
    </row>
    <row r="7" spans="1:15">
      <c r="A7"/>
    </row>
    <row r="8" spans="1:15" ht="28.5" customHeight="1">
      <c r="A8" s="539" t="s">
        <v>16</v>
      </c>
      <c r="B8" s="540" t="s">
        <v>18</v>
      </c>
      <c r="C8" s="538" t="s">
        <v>19</v>
      </c>
      <c r="D8" s="538" t="s">
        <v>20</v>
      </c>
      <c r="E8" s="538" t="s">
        <v>21</v>
      </c>
      <c r="F8" s="538"/>
      <c r="G8" s="538"/>
      <c r="H8" s="538" t="s">
        <v>22</v>
      </c>
      <c r="I8" s="538"/>
      <c r="J8" s="538"/>
      <c r="K8" s="260"/>
      <c r="L8" s="268"/>
      <c r="M8" s="268"/>
    </row>
    <row r="9" spans="1:15" ht="36" customHeight="1">
      <c r="A9" s="534"/>
      <c r="B9" s="536"/>
      <c r="C9" s="541" t="s">
        <v>23</v>
      </c>
      <c r="D9" s="541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14637.8</v>
      </c>
      <c r="D10" s="284">
        <v>14649.050000000001</v>
      </c>
      <c r="E10" s="284">
        <v>14448.250000000002</v>
      </c>
      <c r="F10" s="284">
        <v>14258.7</v>
      </c>
      <c r="G10" s="284">
        <v>14057.900000000001</v>
      </c>
      <c r="H10" s="284">
        <v>14838.600000000002</v>
      </c>
      <c r="I10" s="284">
        <v>15039.400000000001</v>
      </c>
      <c r="J10" s="284">
        <v>15228.950000000003</v>
      </c>
      <c r="K10" s="283">
        <v>14849.85</v>
      </c>
      <c r="L10" s="283">
        <v>14459.5</v>
      </c>
      <c r="M10" s="288"/>
    </row>
    <row r="11" spans="1:15">
      <c r="A11" s="282">
        <v>2</v>
      </c>
      <c r="B11" s="263" t="s">
        <v>216</v>
      </c>
      <c r="C11" s="285">
        <v>32678.85</v>
      </c>
      <c r="D11" s="265">
        <v>32902.25</v>
      </c>
      <c r="E11" s="265">
        <v>32106.75</v>
      </c>
      <c r="F11" s="265">
        <v>31534.65</v>
      </c>
      <c r="G11" s="265">
        <v>30739.15</v>
      </c>
      <c r="H11" s="265">
        <v>33474.35</v>
      </c>
      <c r="I11" s="265">
        <v>34269.85</v>
      </c>
      <c r="J11" s="265">
        <v>34841.949999999997</v>
      </c>
      <c r="K11" s="285">
        <v>33697.75</v>
      </c>
      <c r="L11" s="285">
        <v>32330.15</v>
      </c>
      <c r="M11" s="288"/>
    </row>
    <row r="12" spans="1:15">
      <c r="A12" s="282">
        <v>3</v>
      </c>
      <c r="B12" s="271" t="s">
        <v>217</v>
      </c>
      <c r="C12" s="285">
        <v>1785.35</v>
      </c>
      <c r="D12" s="265">
        <v>1778.0166666666667</v>
      </c>
      <c r="E12" s="265">
        <v>1756.2833333333333</v>
      </c>
      <c r="F12" s="265">
        <v>1727.2166666666667</v>
      </c>
      <c r="G12" s="265">
        <v>1705.4833333333333</v>
      </c>
      <c r="H12" s="265">
        <v>1807.0833333333333</v>
      </c>
      <c r="I12" s="265">
        <v>1828.8166666666664</v>
      </c>
      <c r="J12" s="265">
        <v>1857.8833333333332</v>
      </c>
      <c r="K12" s="285">
        <v>1799.75</v>
      </c>
      <c r="L12" s="285">
        <v>1748.95</v>
      </c>
      <c r="M12" s="288"/>
    </row>
    <row r="13" spans="1:15">
      <c r="A13" s="282">
        <v>4</v>
      </c>
      <c r="B13" s="263" t="s">
        <v>218</v>
      </c>
      <c r="C13" s="285">
        <v>4092.9</v>
      </c>
      <c r="D13" s="265">
        <v>4086.3166666666671</v>
      </c>
      <c r="E13" s="265">
        <v>4034.3833333333341</v>
      </c>
      <c r="F13" s="265">
        <v>3975.8666666666672</v>
      </c>
      <c r="G13" s="265">
        <v>3923.9333333333343</v>
      </c>
      <c r="H13" s="265">
        <v>4144.8333333333339</v>
      </c>
      <c r="I13" s="265">
        <v>4196.7666666666673</v>
      </c>
      <c r="J13" s="265">
        <v>4255.2833333333338</v>
      </c>
      <c r="K13" s="285">
        <v>4138.25</v>
      </c>
      <c r="L13" s="285">
        <v>4027.8</v>
      </c>
      <c r="M13" s="288"/>
    </row>
    <row r="14" spans="1:15">
      <c r="A14" s="282">
        <v>5</v>
      </c>
      <c r="B14" s="263" t="s">
        <v>219</v>
      </c>
      <c r="C14" s="285">
        <v>26491.35</v>
      </c>
      <c r="D14" s="265">
        <v>26367.033333333329</v>
      </c>
      <c r="E14" s="265">
        <v>26103.266666666659</v>
      </c>
      <c r="F14" s="265">
        <v>25715.183333333331</v>
      </c>
      <c r="G14" s="265">
        <v>25451.416666666661</v>
      </c>
      <c r="H14" s="265">
        <v>26755.116666666658</v>
      </c>
      <c r="I14" s="265">
        <v>27018.883333333328</v>
      </c>
      <c r="J14" s="265">
        <v>27406.966666666656</v>
      </c>
      <c r="K14" s="285">
        <v>26630.799999999999</v>
      </c>
      <c r="L14" s="285">
        <v>25978.95</v>
      </c>
      <c r="M14" s="288"/>
    </row>
    <row r="15" spans="1:15">
      <c r="A15" s="282">
        <v>6</v>
      </c>
      <c r="B15" s="263" t="s">
        <v>220</v>
      </c>
      <c r="C15" s="285">
        <v>3113.5</v>
      </c>
      <c r="D15" s="265">
        <v>3109.3333333333335</v>
      </c>
      <c r="E15" s="265">
        <v>3064.8166666666671</v>
      </c>
      <c r="F15" s="265">
        <v>3016.1333333333337</v>
      </c>
      <c r="G15" s="265">
        <v>2971.6166666666672</v>
      </c>
      <c r="H15" s="265">
        <v>3158.0166666666669</v>
      </c>
      <c r="I15" s="265">
        <v>3202.5333333333333</v>
      </c>
      <c r="J15" s="265">
        <v>3251.2166666666667</v>
      </c>
      <c r="K15" s="285">
        <v>3153.85</v>
      </c>
      <c r="L15" s="285">
        <v>3060.65</v>
      </c>
      <c r="M15" s="288"/>
    </row>
    <row r="16" spans="1:15">
      <c r="A16" s="282">
        <v>7</v>
      </c>
      <c r="B16" s="263" t="s">
        <v>221</v>
      </c>
      <c r="C16" s="285">
        <v>6767.7</v>
      </c>
      <c r="D16" s="265">
        <v>6776</v>
      </c>
      <c r="E16" s="265">
        <v>6645.95</v>
      </c>
      <c r="F16" s="265">
        <v>6524.2</v>
      </c>
      <c r="G16" s="265">
        <v>6394.15</v>
      </c>
      <c r="H16" s="265">
        <v>6897.75</v>
      </c>
      <c r="I16" s="265">
        <v>7027.7999999999993</v>
      </c>
      <c r="J16" s="265">
        <v>7149.55</v>
      </c>
      <c r="K16" s="285">
        <v>6906.05</v>
      </c>
      <c r="L16" s="285">
        <v>6654.25</v>
      </c>
      <c r="M16" s="288"/>
    </row>
    <row r="17" spans="1:13">
      <c r="A17" s="282">
        <v>8</v>
      </c>
      <c r="B17" s="263" t="s">
        <v>38</v>
      </c>
      <c r="C17" s="263">
        <v>1894.4</v>
      </c>
      <c r="D17" s="265">
        <v>1901.1666666666667</v>
      </c>
      <c r="E17" s="265">
        <v>1865.3333333333335</v>
      </c>
      <c r="F17" s="265">
        <v>1836.2666666666667</v>
      </c>
      <c r="G17" s="265">
        <v>1800.4333333333334</v>
      </c>
      <c r="H17" s="265">
        <v>1930.2333333333336</v>
      </c>
      <c r="I17" s="265">
        <v>1966.0666666666671</v>
      </c>
      <c r="J17" s="265">
        <v>1995.1333333333337</v>
      </c>
      <c r="K17" s="263">
        <v>1937</v>
      </c>
      <c r="L17" s="263">
        <v>1872.1</v>
      </c>
      <c r="M17" s="263">
        <v>12.72161</v>
      </c>
    </row>
    <row r="18" spans="1:13">
      <c r="A18" s="282">
        <v>9</v>
      </c>
      <c r="B18" s="263" t="s">
        <v>222</v>
      </c>
      <c r="C18" s="263">
        <v>1228.5</v>
      </c>
      <c r="D18" s="265">
        <v>1236.5166666666667</v>
      </c>
      <c r="E18" s="265">
        <v>1209.0333333333333</v>
      </c>
      <c r="F18" s="265">
        <v>1189.5666666666666</v>
      </c>
      <c r="G18" s="265">
        <v>1162.0833333333333</v>
      </c>
      <c r="H18" s="265">
        <v>1255.9833333333333</v>
      </c>
      <c r="I18" s="265">
        <v>1283.4666666666665</v>
      </c>
      <c r="J18" s="265">
        <v>1302.9333333333334</v>
      </c>
      <c r="K18" s="263">
        <v>1264</v>
      </c>
      <c r="L18" s="263">
        <v>1217.05</v>
      </c>
      <c r="M18" s="263">
        <v>8.72471</v>
      </c>
    </row>
    <row r="19" spans="1:13">
      <c r="A19" s="282">
        <v>10</v>
      </c>
      <c r="B19" s="263" t="s">
        <v>735</v>
      </c>
      <c r="C19" s="264">
        <v>1329.25</v>
      </c>
      <c r="D19" s="265">
        <v>1347.8</v>
      </c>
      <c r="E19" s="265">
        <v>1306.6999999999998</v>
      </c>
      <c r="F19" s="265">
        <v>1284.1499999999999</v>
      </c>
      <c r="G19" s="265">
        <v>1243.0499999999997</v>
      </c>
      <c r="H19" s="265">
        <v>1370.35</v>
      </c>
      <c r="I19" s="265">
        <v>1411.4499999999998</v>
      </c>
      <c r="J19" s="265">
        <v>1434</v>
      </c>
      <c r="K19" s="263">
        <v>1388.9</v>
      </c>
      <c r="L19" s="263">
        <v>1325.25</v>
      </c>
      <c r="M19" s="263">
        <v>4.0514200000000002</v>
      </c>
    </row>
    <row r="20" spans="1:13">
      <c r="A20" s="282">
        <v>11</v>
      </c>
      <c r="B20" s="263" t="s">
        <v>288</v>
      </c>
      <c r="C20" s="263">
        <v>15160.15</v>
      </c>
      <c r="D20" s="265">
        <v>15087.550000000001</v>
      </c>
      <c r="E20" s="265">
        <v>14985.100000000002</v>
      </c>
      <c r="F20" s="265">
        <v>14810.050000000001</v>
      </c>
      <c r="G20" s="265">
        <v>14707.600000000002</v>
      </c>
      <c r="H20" s="265">
        <v>15262.600000000002</v>
      </c>
      <c r="I20" s="265">
        <v>15365.050000000003</v>
      </c>
      <c r="J20" s="265">
        <v>15540.100000000002</v>
      </c>
      <c r="K20" s="263">
        <v>15190</v>
      </c>
      <c r="L20" s="263">
        <v>14912.5</v>
      </c>
      <c r="M20" s="263">
        <v>0.1023</v>
      </c>
    </row>
    <row r="21" spans="1:13">
      <c r="A21" s="282">
        <v>12</v>
      </c>
      <c r="B21" s="263" t="s">
        <v>40</v>
      </c>
      <c r="C21" s="263">
        <v>1138.25</v>
      </c>
      <c r="D21" s="265">
        <v>1129.0333333333333</v>
      </c>
      <c r="E21" s="265">
        <v>1108.0666666666666</v>
      </c>
      <c r="F21" s="265">
        <v>1077.8833333333332</v>
      </c>
      <c r="G21" s="265">
        <v>1056.9166666666665</v>
      </c>
      <c r="H21" s="265">
        <v>1159.2166666666667</v>
      </c>
      <c r="I21" s="265">
        <v>1180.1833333333334</v>
      </c>
      <c r="J21" s="265">
        <v>1210.3666666666668</v>
      </c>
      <c r="K21" s="263">
        <v>1150</v>
      </c>
      <c r="L21" s="263">
        <v>1098.8499999999999</v>
      </c>
      <c r="M21" s="263">
        <v>157.9572</v>
      </c>
    </row>
    <row r="22" spans="1:13">
      <c r="A22" s="282">
        <v>13</v>
      </c>
      <c r="B22" s="263" t="s">
        <v>289</v>
      </c>
      <c r="C22" s="263">
        <v>1164.2</v>
      </c>
      <c r="D22" s="265">
        <v>1166.4166666666667</v>
      </c>
      <c r="E22" s="265">
        <v>1122.8333333333335</v>
      </c>
      <c r="F22" s="265">
        <v>1081.4666666666667</v>
      </c>
      <c r="G22" s="265">
        <v>1037.8833333333334</v>
      </c>
      <c r="H22" s="265">
        <v>1207.7833333333335</v>
      </c>
      <c r="I22" s="265">
        <v>1251.366666666667</v>
      </c>
      <c r="J22" s="265">
        <v>1292.7333333333336</v>
      </c>
      <c r="K22" s="263">
        <v>1210</v>
      </c>
      <c r="L22" s="263">
        <v>1125.05</v>
      </c>
      <c r="M22" s="263">
        <v>8.2264400000000002</v>
      </c>
    </row>
    <row r="23" spans="1:13">
      <c r="A23" s="282">
        <v>14</v>
      </c>
      <c r="B23" s="263" t="s">
        <v>41</v>
      </c>
      <c r="C23" s="263">
        <v>742.25</v>
      </c>
      <c r="D23" s="265">
        <v>734.08333333333337</v>
      </c>
      <c r="E23" s="265">
        <v>723.16666666666674</v>
      </c>
      <c r="F23" s="265">
        <v>704.08333333333337</v>
      </c>
      <c r="G23" s="265">
        <v>693.16666666666674</v>
      </c>
      <c r="H23" s="265">
        <v>753.16666666666674</v>
      </c>
      <c r="I23" s="265">
        <v>764.08333333333348</v>
      </c>
      <c r="J23" s="265">
        <v>783.16666666666674</v>
      </c>
      <c r="K23" s="263">
        <v>745</v>
      </c>
      <c r="L23" s="263">
        <v>715</v>
      </c>
      <c r="M23" s="263">
        <v>156.22924</v>
      </c>
    </row>
    <row r="24" spans="1:13">
      <c r="A24" s="282">
        <v>15</v>
      </c>
      <c r="B24" s="263" t="s">
        <v>831</v>
      </c>
      <c r="C24" s="263">
        <v>1164</v>
      </c>
      <c r="D24" s="265">
        <v>1127.3333333333333</v>
      </c>
      <c r="E24" s="265">
        <v>1057.6666666666665</v>
      </c>
      <c r="F24" s="265">
        <v>951.33333333333326</v>
      </c>
      <c r="G24" s="265">
        <v>881.66666666666652</v>
      </c>
      <c r="H24" s="265">
        <v>1233.6666666666665</v>
      </c>
      <c r="I24" s="265">
        <v>1303.333333333333</v>
      </c>
      <c r="J24" s="265">
        <v>1409.6666666666665</v>
      </c>
      <c r="K24" s="263">
        <v>1197</v>
      </c>
      <c r="L24" s="263">
        <v>1021</v>
      </c>
      <c r="M24" s="263">
        <v>57.521700000000003</v>
      </c>
    </row>
    <row r="25" spans="1:13">
      <c r="A25" s="282">
        <v>16</v>
      </c>
      <c r="B25" s="263" t="s">
        <v>290</v>
      </c>
      <c r="C25" s="263">
        <v>1095.1500000000001</v>
      </c>
      <c r="D25" s="265">
        <v>1064.75</v>
      </c>
      <c r="E25" s="265">
        <v>1030.4000000000001</v>
      </c>
      <c r="F25" s="265">
        <v>965.65000000000009</v>
      </c>
      <c r="G25" s="265">
        <v>931.30000000000018</v>
      </c>
      <c r="H25" s="265">
        <v>1129.5</v>
      </c>
      <c r="I25" s="265">
        <v>1163.8499999999999</v>
      </c>
      <c r="J25" s="265">
        <v>1228.5999999999999</v>
      </c>
      <c r="K25" s="263">
        <v>1099.0999999999999</v>
      </c>
      <c r="L25" s="263">
        <v>1000</v>
      </c>
      <c r="M25" s="263">
        <v>32.674129999999998</v>
      </c>
    </row>
    <row r="26" spans="1:13">
      <c r="A26" s="282">
        <v>17</v>
      </c>
      <c r="B26" s="263" t="s">
        <v>223</v>
      </c>
      <c r="C26" s="263">
        <v>120.15</v>
      </c>
      <c r="D26" s="265">
        <v>120.01666666666665</v>
      </c>
      <c r="E26" s="265">
        <v>117.23333333333331</v>
      </c>
      <c r="F26" s="265">
        <v>114.31666666666665</v>
      </c>
      <c r="G26" s="265">
        <v>111.5333333333333</v>
      </c>
      <c r="H26" s="265">
        <v>122.93333333333331</v>
      </c>
      <c r="I26" s="265">
        <v>125.71666666666667</v>
      </c>
      <c r="J26" s="265">
        <v>128.63333333333333</v>
      </c>
      <c r="K26" s="263">
        <v>122.8</v>
      </c>
      <c r="L26" s="263">
        <v>117.1</v>
      </c>
      <c r="M26" s="263">
        <v>27.69642</v>
      </c>
    </row>
    <row r="27" spans="1:13">
      <c r="A27" s="282">
        <v>18</v>
      </c>
      <c r="B27" s="263" t="s">
        <v>224</v>
      </c>
      <c r="C27" s="263">
        <v>187.25</v>
      </c>
      <c r="D27" s="265">
        <v>190.58333333333334</v>
      </c>
      <c r="E27" s="265">
        <v>182.66666666666669</v>
      </c>
      <c r="F27" s="265">
        <v>178.08333333333334</v>
      </c>
      <c r="G27" s="265">
        <v>170.16666666666669</v>
      </c>
      <c r="H27" s="265">
        <v>195.16666666666669</v>
      </c>
      <c r="I27" s="265">
        <v>203.08333333333337</v>
      </c>
      <c r="J27" s="265">
        <v>207.66666666666669</v>
      </c>
      <c r="K27" s="263">
        <v>198.5</v>
      </c>
      <c r="L27" s="263">
        <v>186</v>
      </c>
      <c r="M27" s="263">
        <v>30.519020000000001</v>
      </c>
    </row>
    <row r="28" spans="1:13">
      <c r="A28" s="282">
        <v>19</v>
      </c>
      <c r="B28" s="263" t="s">
        <v>225</v>
      </c>
      <c r="C28" s="263">
        <v>1742.3</v>
      </c>
      <c r="D28" s="265">
        <v>1737.8666666666668</v>
      </c>
      <c r="E28" s="265">
        <v>1705.8333333333335</v>
      </c>
      <c r="F28" s="265">
        <v>1669.3666666666668</v>
      </c>
      <c r="G28" s="265">
        <v>1637.3333333333335</v>
      </c>
      <c r="H28" s="265">
        <v>1774.3333333333335</v>
      </c>
      <c r="I28" s="265">
        <v>1806.3666666666668</v>
      </c>
      <c r="J28" s="265">
        <v>1842.8333333333335</v>
      </c>
      <c r="K28" s="263">
        <v>1769.9</v>
      </c>
      <c r="L28" s="263">
        <v>1701.4</v>
      </c>
      <c r="M28" s="263">
        <v>0.94647000000000003</v>
      </c>
    </row>
    <row r="29" spans="1:13">
      <c r="A29" s="282">
        <v>20</v>
      </c>
      <c r="B29" s="263" t="s">
        <v>294</v>
      </c>
      <c r="C29" s="263">
        <v>974.15</v>
      </c>
      <c r="D29" s="265">
        <v>968.88333333333333</v>
      </c>
      <c r="E29" s="265">
        <v>950.76666666666665</v>
      </c>
      <c r="F29" s="265">
        <v>927.38333333333333</v>
      </c>
      <c r="G29" s="265">
        <v>909.26666666666665</v>
      </c>
      <c r="H29" s="265">
        <v>992.26666666666665</v>
      </c>
      <c r="I29" s="265">
        <v>1010.3833333333332</v>
      </c>
      <c r="J29" s="265">
        <v>1033.7666666666667</v>
      </c>
      <c r="K29" s="263">
        <v>987</v>
      </c>
      <c r="L29" s="263">
        <v>945.5</v>
      </c>
      <c r="M29" s="263">
        <v>2.7080700000000002</v>
      </c>
    </row>
    <row r="30" spans="1:13">
      <c r="A30" s="282">
        <v>21</v>
      </c>
      <c r="B30" s="263" t="s">
        <v>226</v>
      </c>
      <c r="C30" s="263">
        <v>2707.45</v>
      </c>
      <c r="D30" s="265">
        <v>2716.5166666666664</v>
      </c>
      <c r="E30" s="265">
        <v>2661.0333333333328</v>
      </c>
      <c r="F30" s="265">
        <v>2614.6166666666663</v>
      </c>
      <c r="G30" s="265">
        <v>2559.1333333333328</v>
      </c>
      <c r="H30" s="265">
        <v>2762.9333333333329</v>
      </c>
      <c r="I30" s="265">
        <v>2818.4166666666665</v>
      </c>
      <c r="J30" s="265">
        <v>2864.833333333333</v>
      </c>
      <c r="K30" s="263">
        <v>2772</v>
      </c>
      <c r="L30" s="263">
        <v>2670.1</v>
      </c>
      <c r="M30" s="263">
        <v>1.5020100000000001</v>
      </c>
    </row>
    <row r="31" spans="1:13">
      <c r="A31" s="282">
        <v>22</v>
      </c>
      <c r="B31" s="263" t="s">
        <v>44</v>
      </c>
      <c r="C31" s="263">
        <v>847.85</v>
      </c>
      <c r="D31" s="265">
        <v>850.56666666666661</v>
      </c>
      <c r="E31" s="265">
        <v>834.28333333333319</v>
      </c>
      <c r="F31" s="265">
        <v>820.71666666666658</v>
      </c>
      <c r="G31" s="265">
        <v>804.43333333333317</v>
      </c>
      <c r="H31" s="265">
        <v>864.13333333333321</v>
      </c>
      <c r="I31" s="265">
        <v>880.41666666666652</v>
      </c>
      <c r="J31" s="265">
        <v>893.98333333333323</v>
      </c>
      <c r="K31" s="263">
        <v>866.85</v>
      </c>
      <c r="L31" s="263">
        <v>837</v>
      </c>
      <c r="M31" s="263">
        <v>4.5566599999999999</v>
      </c>
    </row>
    <row r="32" spans="1:13">
      <c r="A32" s="282">
        <v>23</v>
      </c>
      <c r="B32" s="263" t="s">
        <v>45</v>
      </c>
      <c r="C32" s="263">
        <v>306.05</v>
      </c>
      <c r="D32" s="265">
        <v>307.5</v>
      </c>
      <c r="E32" s="265">
        <v>300.10000000000002</v>
      </c>
      <c r="F32" s="265">
        <v>294.15000000000003</v>
      </c>
      <c r="G32" s="265">
        <v>286.75000000000006</v>
      </c>
      <c r="H32" s="265">
        <v>313.45</v>
      </c>
      <c r="I32" s="265">
        <v>320.84999999999997</v>
      </c>
      <c r="J32" s="265">
        <v>326.79999999999995</v>
      </c>
      <c r="K32" s="263">
        <v>314.89999999999998</v>
      </c>
      <c r="L32" s="263">
        <v>301.55</v>
      </c>
      <c r="M32" s="263">
        <v>70.644660000000002</v>
      </c>
    </row>
    <row r="33" spans="1:13">
      <c r="A33" s="282">
        <v>24</v>
      </c>
      <c r="B33" s="263" t="s">
        <v>46</v>
      </c>
      <c r="C33" s="263">
        <v>2919.5</v>
      </c>
      <c r="D33" s="265">
        <v>2940.1666666666665</v>
      </c>
      <c r="E33" s="265">
        <v>2865.333333333333</v>
      </c>
      <c r="F33" s="265">
        <v>2811.1666666666665</v>
      </c>
      <c r="G33" s="265">
        <v>2736.333333333333</v>
      </c>
      <c r="H33" s="265">
        <v>2994.333333333333</v>
      </c>
      <c r="I33" s="265">
        <v>3069.1666666666661</v>
      </c>
      <c r="J33" s="265">
        <v>3123.333333333333</v>
      </c>
      <c r="K33" s="263">
        <v>3015</v>
      </c>
      <c r="L33" s="263">
        <v>2886</v>
      </c>
      <c r="M33" s="263">
        <v>12.411149999999999</v>
      </c>
    </row>
    <row r="34" spans="1:13">
      <c r="A34" s="282">
        <v>25</v>
      </c>
      <c r="B34" s="263" t="s">
        <v>47</v>
      </c>
      <c r="C34" s="263">
        <v>221.75</v>
      </c>
      <c r="D34" s="265">
        <v>225.7166666666667</v>
      </c>
      <c r="E34" s="265">
        <v>217.0833333333334</v>
      </c>
      <c r="F34" s="265">
        <v>212.41666666666671</v>
      </c>
      <c r="G34" s="265">
        <v>203.78333333333342</v>
      </c>
      <c r="H34" s="265">
        <v>230.38333333333338</v>
      </c>
      <c r="I34" s="265">
        <v>239.01666666666671</v>
      </c>
      <c r="J34" s="265">
        <v>243.68333333333337</v>
      </c>
      <c r="K34" s="263">
        <v>234.35</v>
      </c>
      <c r="L34" s="263">
        <v>221.05</v>
      </c>
      <c r="M34" s="263">
        <v>78.262500000000003</v>
      </c>
    </row>
    <row r="35" spans="1:13">
      <c r="A35" s="282">
        <v>26</v>
      </c>
      <c r="B35" s="263" t="s">
        <v>48</v>
      </c>
      <c r="C35" s="263">
        <v>113.35</v>
      </c>
      <c r="D35" s="265">
        <v>113.91666666666667</v>
      </c>
      <c r="E35" s="265">
        <v>110.23333333333335</v>
      </c>
      <c r="F35" s="265">
        <v>107.11666666666667</v>
      </c>
      <c r="G35" s="265">
        <v>103.43333333333335</v>
      </c>
      <c r="H35" s="265">
        <v>117.03333333333335</v>
      </c>
      <c r="I35" s="265">
        <v>120.71666666666665</v>
      </c>
      <c r="J35" s="265">
        <v>123.83333333333334</v>
      </c>
      <c r="K35" s="263">
        <v>117.6</v>
      </c>
      <c r="L35" s="263">
        <v>110.8</v>
      </c>
      <c r="M35" s="263">
        <v>223.61908</v>
      </c>
    </row>
    <row r="36" spans="1:13">
      <c r="A36" s="282">
        <v>27</v>
      </c>
      <c r="B36" s="263" t="s">
        <v>50</v>
      </c>
      <c r="C36" s="263">
        <v>2510.65</v>
      </c>
      <c r="D36" s="265">
        <v>2517.7166666666667</v>
      </c>
      <c r="E36" s="265">
        <v>2477.4333333333334</v>
      </c>
      <c r="F36" s="265">
        <v>2444.2166666666667</v>
      </c>
      <c r="G36" s="265">
        <v>2403.9333333333334</v>
      </c>
      <c r="H36" s="265">
        <v>2550.9333333333334</v>
      </c>
      <c r="I36" s="265">
        <v>2591.2166666666672</v>
      </c>
      <c r="J36" s="265">
        <v>2624.4333333333334</v>
      </c>
      <c r="K36" s="263">
        <v>2558</v>
      </c>
      <c r="L36" s="263">
        <v>2484.5</v>
      </c>
      <c r="M36" s="263">
        <v>12.68939</v>
      </c>
    </row>
    <row r="37" spans="1:13">
      <c r="A37" s="282">
        <v>28</v>
      </c>
      <c r="B37" s="263" t="s">
        <v>52</v>
      </c>
      <c r="C37" s="263">
        <v>882.2</v>
      </c>
      <c r="D37" s="265">
        <v>882.2833333333333</v>
      </c>
      <c r="E37" s="265">
        <v>870.91666666666663</v>
      </c>
      <c r="F37" s="265">
        <v>859.63333333333333</v>
      </c>
      <c r="G37" s="265">
        <v>848.26666666666665</v>
      </c>
      <c r="H37" s="265">
        <v>893.56666666666661</v>
      </c>
      <c r="I37" s="265">
        <v>904.93333333333339</v>
      </c>
      <c r="J37" s="265">
        <v>916.21666666666658</v>
      </c>
      <c r="K37" s="263">
        <v>893.65</v>
      </c>
      <c r="L37" s="263">
        <v>871</v>
      </c>
      <c r="M37" s="263">
        <v>15.591240000000001</v>
      </c>
    </row>
    <row r="38" spans="1:13">
      <c r="A38" s="282">
        <v>29</v>
      </c>
      <c r="B38" s="263" t="s">
        <v>227</v>
      </c>
      <c r="C38" s="263">
        <v>2846.95</v>
      </c>
      <c r="D38" s="265">
        <v>2843.3166666666671</v>
      </c>
      <c r="E38" s="265">
        <v>2796.6333333333341</v>
      </c>
      <c r="F38" s="265">
        <v>2746.3166666666671</v>
      </c>
      <c r="G38" s="265">
        <v>2699.6333333333341</v>
      </c>
      <c r="H38" s="265">
        <v>2893.6333333333341</v>
      </c>
      <c r="I38" s="265">
        <v>2940.3166666666675</v>
      </c>
      <c r="J38" s="265">
        <v>2990.6333333333341</v>
      </c>
      <c r="K38" s="263">
        <v>2890</v>
      </c>
      <c r="L38" s="263">
        <v>2793</v>
      </c>
      <c r="M38" s="263">
        <v>4.6092599999999999</v>
      </c>
    </row>
    <row r="39" spans="1:13">
      <c r="A39" s="282">
        <v>30</v>
      </c>
      <c r="B39" s="263" t="s">
        <v>54</v>
      </c>
      <c r="C39" s="263">
        <v>685.25</v>
      </c>
      <c r="D39" s="265">
        <v>690.38333333333333</v>
      </c>
      <c r="E39" s="265">
        <v>672.31666666666661</v>
      </c>
      <c r="F39" s="265">
        <v>659.38333333333333</v>
      </c>
      <c r="G39" s="265">
        <v>641.31666666666661</v>
      </c>
      <c r="H39" s="265">
        <v>703.31666666666661</v>
      </c>
      <c r="I39" s="265">
        <v>721.38333333333344</v>
      </c>
      <c r="J39" s="265">
        <v>734.31666666666661</v>
      </c>
      <c r="K39" s="263">
        <v>708.45</v>
      </c>
      <c r="L39" s="263">
        <v>677.45</v>
      </c>
      <c r="M39" s="263">
        <v>162.39520999999999</v>
      </c>
    </row>
    <row r="40" spans="1:13">
      <c r="A40" s="282">
        <v>31</v>
      </c>
      <c r="B40" s="263" t="s">
        <v>55</v>
      </c>
      <c r="C40" s="263">
        <v>3598.5</v>
      </c>
      <c r="D40" s="265">
        <v>3638.1833333333329</v>
      </c>
      <c r="E40" s="265">
        <v>3536.3666666666659</v>
      </c>
      <c r="F40" s="265">
        <v>3474.2333333333331</v>
      </c>
      <c r="G40" s="265">
        <v>3372.4166666666661</v>
      </c>
      <c r="H40" s="265">
        <v>3700.3166666666657</v>
      </c>
      <c r="I40" s="265">
        <v>3802.1333333333323</v>
      </c>
      <c r="J40" s="265">
        <v>3864.2666666666655</v>
      </c>
      <c r="K40" s="263">
        <v>3740</v>
      </c>
      <c r="L40" s="263">
        <v>3576.05</v>
      </c>
      <c r="M40" s="263">
        <v>7.2357300000000002</v>
      </c>
    </row>
    <row r="41" spans="1:13">
      <c r="A41" s="282">
        <v>32</v>
      </c>
      <c r="B41" s="263" t="s">
        <v>58</v>
      </c>
      <c r="C41" s="263">
        <v>4962.5</v>
      </c>
      <c r="D41" s="265">
        <v>5047.3666666666668</v>
      </c>
      <c r="E41" s="265">
        <v>4835.7333333333336</v>
      </c>
      <c r="F41" s="265">
        <v>4708.9666666666672</v>
      </c>
      <c r="G41" s="265">
        <v>4497.3333333333339</v>
      </c>
      <c r="H41" s="265">
        <v>5174.1333333333332</v>
      </c>
      <c r="I41" s="265">
        <v>5385.7666666666664</v>
      </c>
      <c r="J41" s="265">
        <v>5512.5333333333328</v>
      </c>
      <c r="K41" s="263">
        <v>5259</v>
      </c>
      <c r="L41" s="263">
        <v>4920.6000000000004</v>
      </c>
      <c r="M41" s="263">
        <v>37.396799999999999</v>
      </c>
    </row>
    <row r="42" spans="1:13">
      <c r="A42" s="282">
        <v>33</v>
      </c>
      <c r="B42" s="263" t="s">
        <v>57</v>
      </c>
      <c r="C42" s="263">
        <v>9481.65</v>
      </c>
      <c r="D42" s="265">
        <v>9465.1833333333325</v>
      </c>
      <c r="E42" s="265">
        <v>9166.4666666666653</v>
      </c>
      <c r="F42" s="265">
        <v>8851.2833333333328</v>
      </c>
      <c r="G42" s="265">
        <v>8552.5666666666657</v>
      </c>
      <c r="H42" s="265">
        <v>9780.366666666665</v>
      </c>
      <c r="I42" s="265">
        <v>10079.083333333332</v>
      </c>
      <c r="J42" s="265">
        <v>10394.266666666665</v>
      </c>
      <c r="K42" s="263">
        <v>9763.9</v>
      </c>
      <c r="L42" s="263">
        <v>9150</v>
      </c>
      <c r="M42" s="263">
        <v>6.1216600000000003</v>
      </c>
    </row>
    <row r="43" spans="1:13">
      <c r="A43" s="282">
        <v>34</v>
      </c>
      <c r="B43" s="263" t="s">
        <v>228</v>
      </c>
      <c r="C43" s="263">
        <v>3291</v>
      </c>
      <c r="D43" s="265">
        <v>3315</v>
      </c>
      <c r="E43" s="265">
        <v>3251</v>
      </c>
      <c r="F43" s="265">
        <v>3211</v>
      </c>
      <c r="G43" s="265">
        <v>3147</v>
      </c>
      <c r="H43" s="265">
        <v>3355</v>
      </c>
      <c r="I43" s="265">
        <v>3419</v>
      </c>
      <c r="J43" s="265">
        <v>3459</v>
      </c>
      <c r="K43" s="263">
        <v>3379</v>
      </c>
      <c r="L43" s="263">
        <v>3275</v>
      </c>
      <c r="M43" s="263">
        <v>0.61875999999999998</v>
      </c>
    </row>
    <row r="44" spans="1:13">
      <c r="A44" s="282">
        <v>35</v>
      </c>
      <c r="B44" s="263" t="s">
        <v>59</v>
      </c>
      <c r="C44" s="263">
        <v>1650.8</v>
      </c>
      <c r="D44" s="265">
        <v>1651.8</v>
      </c>
      <c r="E44" s="265">
        <v>1624.55</v>
      </c>
      <c r="F44" s="265">
        <v>1598.3</v>
      </c>
      <c r="G44" s="265">
        <v>1571.05</v>
      </c>
      <c r="H44" s="265">
        <v>1678.05</v>
      </c>
      <c r="I44" s="265">
        <v>1705.3</v>
      </c>
      <c r="J44" s="265">
        <v>1731.55</v>
      </c>
      <c r="K44" s="263">
        <v>1679.05</v>
      </c>
      <c r="L44" s="263">
        <v>1625.55</v>
      </c>
      <c r="M44" s="263">
        <v>4.3088600000000001</v>
      </c>
    </row>
    <row r="45" spans="1:13">
      <c r="A45" s="282">
        <v>36</v>
      </c>
      <c r="B45" s="263" t="s">
        <v>229</v>
      </c>
      <c r="C45" s="263">
        <v>335.45</v>
      </c>
      <c r="D45" s="265">
        <v>337.53333333333336</v>
      </c>
      <c r="E45" s="265">
        <v>326.06666666666672</v>
      </c>
      <c r="F45" s="265">
        <v>316.68333333333334</v>
      </c>
      <c r="G45" s="265">
        <v>305.2166666666667</v>
      </c>
      <c r="H45" s="265">
        <v>346.91666666666674</v>
      </c>
      <c r="I45" s="265">
        <v>358.38333333333333</v>
      </c>
      <c r="J45" s="265">
        <v>367.76666666666677</v>
      </c>
      <c r="K45" s="263">
        <v>349</v>
      </c>
      <c r="L45" s="263">
        <v>328.15</v>
      </c>
      <c r="M45" s="263">
        <v>54.210810000000002</v>
      </c>
    </row>
    <row r="46" spans="1:13">
      <c r="A46" s="282">
        <v>37</v>
      </c>
      <c r="B46" s="263" t="s">
        <v>60</v>
      </c>
      <c r="C46" s="263">
        <v>72.7</v>
      </c>
      <c r="D46" s="265">
        <v>73.050000000000011</v>
      </c>
      <c r="E46" s="265">
        <v>70.450000000000017</v>
      </c>
      <c r="F46" s="265">
        <v>68.2</v>
      </c>
      <c r="G46" s="265">
        <v>65.600000000000009</v>
      </c>
      <c r="H46" s="265">
        <v>75.300000000000026</v>
      </c>
      <c r="I46" s="265">
        <v>77.90000000000002</v>
      </c>
      <c r="J46" s="265">
        <v>80.150000000000034</v>
      </c>
      <c r="K46" s="263">
        <v>75.650000000000006</v>
      </c>
      <c r="L46" s="263">
        <v>70.8</v>
      </c>
      <c r="M46" s="263">
        <v>373.43941999999998</v>
      </c>
    </row>
    <row r="47" spans="1:13">
      <c r="A47" s="282">
        <v>38</v>
      </c>
      <c r="B47" s="263" t="s">
        <v>61</v>
      </c>
      <c r="C47" s="263">
        <v>67.25</v>
      </c>
      <c r="D47" s="265">
        <v>67.833333333333329</v>
      </c>
      <c r="E47" s="265">
        <v>65.966666666666654</v>
      </c>
      <c r="F47" s="265">
        <v>64.683333333333323</v>
      </c>
      <c r="G47" s="265">
        <v>62.816666666666649</v>
      </c>
      <c r="H47" s="265">
        <v>69.11666666666666</v>
      </c>
      <c r="I47" s="265">
        <v>70.983333333333334</v>
      </c>
      <c r="J47" s="265">
        <v>72.266666666666666</v>
      </c>
      <c r="K47" s="263">
        <v>69.7</v>
      </c>
      <c r="L47" s="263">
        <v>66.55</v>
      </c>
      <c r="M47" s="263">
        <v>40.306190000000001</v>
      </c>
    </row>
    <row r="48" spans="1:13">
      <c r="A48" s="282">
        <v>39</v>
      </c>
      <c r="B48" s="263" t="s">
        <v>62</v>
      </c>
      <c r="C48" s="263">
        <v>1396.55</v>
      </c>
      <c r="D48" s="265">
        <v>1404.0666666666666</v>
      </c>
      <c r="E48" s="265">
        <v>1373.2833333333333</v>
      </c>
      <c r="F48" s="265">
        <v>1350.0166666666667</v>
      </c>
      <c r="G48" s="265">
        <v>1319.2333333333333</v>
      </c>
      <c r="H48" s="265">
        <v>1427.3333333333333</v>
      </c>
      <c r="I48" s="265">
        <v>1458.1166666666666</v>
      </c>
      <c r="J48" s="265">
        <v>1481.3833333333332</v>
      </c>
      <c r="K48" s="263">
        <v>1434.85</v>
      </c>
      <c r="L48" s="263">
        <v>1380.8</v>
      </c>
      <c r="M48" s="263">
        <v>7.4391600000000002</v>
      </c>
    </row>
    <row r="49" spans="1:13">
      <c r="A49" s="282">
        <v>40</v>
      </c>
      <c r="B49" s="263" t="s">
        <v>65</v>
      </c>
      <c r="C49" s="263">
        <v>746.75</v>
      </c>
      <c r="D49" s="265">
        <v>752.91666666666663</v>
      </c>
      <c r="E49" s="265">
        <v>736.83333333333326</v>
      </c>
      <c r="F49" s="265">
        <v>726.91666666666663</v>
      </c>
      <c r="G49" s="265">
        <v>710.83333333333326</v>
      </c>
      <c r="H49" s="265">
        <v>762.83333333333326</v>
      </c>
      <c r="I49" s="265">
        <v>778.91666666666652</v>
      </c>
      <c r="J49" s="265">
        <v>788.83333333333326</v>
      </c>
      <c r="K49" s="263">
        <v>769</v>
      </c>
      <c r="L49" s="263">
        <v>743</v>
      </c>
      <c r="M49" s="263">
        <v>8.5626599999999993</v>
      </c>
    </row>
    <row r="50" spans="1:13">
      <c r="A50" s="282">
        <v>41</v>
      </c>
      <c r="B50" s="263" t="s">
        <v>64</v>
      </c>
      <c r="C50" s="263">
        <v>131.4</v>
      </c>
      <c r="D50" s="265">
        <v>129.46666666666667</v>
      </c>
      <c r="E50" s="265">
        <v>126.93333333333334</v>
      </c>
      <c r="F50" s="265">
        <v>122.46666666666667</v>
      </c>
      <c r="G50" s="265">
        <v>119.93333333333334</v>
      </c>
      <c r="H50" s="265">
        <v>133.93333333333334</v>
      </c>
      <c r="I50" s="265">
        <v>136.4666666666667</v>
      </c>
      <c r="J50" s="265">
        <v>140.93333333333334</v>
      </c>
      <c r="K50" s="263">
        <v>132</v>
      </c>
      <c r="L50" s="263">
        <v>125</v>
      </c>
      <c r="M50" s="263">
        <v>204.25592</v>
      </c>
    </row>
    <row r="51" spans="1:13">
      <c r="A51" s="282">
        <v>42</v>
      </c>
      <c r="B51" s="263" t="s">
        <v>66</v>
      </c>
      <c r="C51" s="263">
        <v>608.65</v>
      </c>
      <c r="D51" s="265">
        <v>604.83333333333337</v>
      </c>
      <c r="E51" s="265">
        <v>592.66666666666674</v>
      </c>
      <c r="F51" s="265">
        <v>576.68333333333339</v>
      </c>
      <c r="G51" s="265">
        <v>564.51666666666677</v>
      </c>
      <c r="H51" s="265">
        <v>620.81666666666672</v>
      </c>
      <c r="I51" s="265">
        <v>632.98333333333346</v>
      </c>
      <c r="J51" s="265">
        <v>648.9666666666667</v>
      </c>
      <c r="K51" s="263">
        <v>617</v>
      </c>
      <c r="L51" s="263">
        <v>588.85</v>
      </c>
      <c r="M51" s="263">
        <v>12.963699999999999</v>
      </c>
    </row>
    <row r="52" spans="1:13">
      <c r="A52" s="282">
        <v>43</v>
      </c>
      <c r="B52" s="263" t="s">
        <v>69</v>
      </c>
      <c r="C52" s="263">
        <v>49</v>
      </c>
      <c r="D52" s="265">
        <v>49.5</v>
      </c>
      <c r="E52" s="265">
        <v>47.9</v>
      </c>
      <c r="F52" s="265">
        <v>46.8</v>
      </c>
      <c r="G52" s="265">
        <v>45.199999999999996</v>
      </c>
      <c r="H52" s="265">
        <v>50.6</v>
      </c>
      <c r="I52" s="265">
        <v>52.199999999999996</v>
      </c>
      <c r="J52" s="265">
        <v>53.300000000000004</v>
      </c>
      <c r="K52" s="263">
        <v>51.1</v>
      </c>
      <c r="L52" s="263">
        <v>48.4</v>
      </c>
      <c r="M52" s="263">
        <v>493.48313000000002</v>
      </c>
    </row>
    <row r="53" spans="1:13">
      <c r="A53" s="282">
        <v>44</v>
      </c>
      <c r="B53" s="263" t="s">
        <v>73</v>
      </c>
      <c r="C53" s="263">
        <v>428.05</v>
      </c>
      <c r="D53" s="265">
        <v>428.7166666666667</v>
      </c>
      <c r="E53" s="265">
        <v>420.43333333333339</v>
      </c>
      <c r="F53" s="265">
        <v>412.81666666666672</v>
      </c>
      <c r="G53" s="265">
        <v>404.53333333333342</v>
      </c>
      <c r="H53" s="265">
        <v>436.33333333333337</v>
      </c>
      <c r="I53" s="265">
        <v>444.61666666666667</v>
      </c>
      <c r="J53" s="265">
        <v>452.23333333333335</v>
      </c>
      <c r="K53" s="263">
        <v>437</v>
      </c>
      <c r="L53" s="263">
        <v>421.1</v>
      </c>
      <c r="M53" s="263">
        <v>57.552210000000002</v>
      </c>
    </row>
    <row r="54" spans="1:13">
      <c r="A54" s="282">
        <v>45</v>
      </c>
      <c r="B54" s="263" t="s">
        <v>68</v>
      </c>
      <c r="C54" s="263">
        <v>528.25</v>
      </c>
      <c r="D54" s="265">
        <v>523.94999999999993</v>
      </c>
      <c r="E54" s="265">
        <v>518.89999999999986</v>
      </c>
      <c r="F54" s="265">
        <v>509.54999999999995</v>
      </c>
      <c r="G54" s="265">
        <v>504.49999999999989</v>
      </c>
      <c r="H54" s="265">
        <v>533.29999999999984</v>
      </c>
      <c r="I54" s="265">
        <v>538.3499999999998</v>
      </c>
      <c r="J54" s="265">
        <v>547.69999999999982</v>
      </c>
      <c r="K54" s="263">
        <v>529</v>
      </c>
      <c r="L54" s="263">
        <v>514.6</v>
      </c>
      <c r="M54" s="263">
        <v>92.038470000000004</v>
      </c>
    </row>
    <row r="55" spans="1:13">
      <c r="A55" s="282">
        <v>46</v>
      </c>
      <c r="B55" s="263" t="s">
        <v>70</v>
      </c>
      <c r="C55" s="263">
        <v>406.45</v>
      </c>
      <c r="D55" s="265">
        <v>406.18333333333334</v>
      </c>
      <c r="E55" s="265">
        <v>401.81666666666666</v>
      </c>
      <c r="F55" s="265">
        <v>397.18333333333334</v>
      </c>
      <c r="G55" s="265">
        <v>392.81666666666666</v>
      </c>
      <c r="H55" s="265">
        <v>410.81666666666666</v>
      </c>
      <c r="I55" s="265">
        <v>415.18333333333334</v>
      </c>
      <c r="J55" s="265">
        <v>419.81666666666666</v>
      </c>
      <c r="K55" s="263">
        <v>410.55</v>
      </c>
      <c r="L55" s="263">
        <v>401.55</v>
      </c>
      <c r="M55" s="263">
        <v>13.187060000000001</v>
      </c>
    </row>
    <row r="56" spans="1:13">
      <c r="A56" s="282">
        <v>47</v>
      </c>
      <c r="B56" s="263" t="s">
        <v>230</v>
      </c>
      <c r="C56" s="263">
        <v>1181.95</v>
      </c>
      <c r="D56" s="265">
        <v>1170.2</v>
      </c>
      <c r="E56" s="265">
        <v>1147.9000000000001</v>
      </c>
      <c r="F56" s="265">
        <v>1113.8500000000001</v>
      </c>
      <c r="G56" s="265">
        <v>1091.5500000000002</v>
      </c>
      <c r="H56" s="265">
        <v>1204.25</v>
      </c>
      <c r="I56" s="265">
        <v>1226.5499999999997</v>
      </c>
      <c r="J56" s="265">
        <v>1260.5999999999999</v>
      </c>
      <c r="K56" s="263">
        <v>1192.5</v>
      </c>
      <c r="L56" s="263">
        <v>1136.1500000000001</v>
      </c>
      <c r="M56" s="263">
        <v>1.2493700000000001</v>
      </c>
    </row>
    <row r="57" spans="1:13">
      <c r="A57" s="282">
        <v>48</v>
      </c>
      <c r="B57" s="263" t="s">
        <v>71</v>
      </c>
      <c r="C57" s="263">
        <v>14035.65</v>
      </c>
      <c r="D57" s="265">
        <v>14009.85</v>
      </c>
      <c r="E57" s="265">
        <v>13840.800000000001</v>
      </c>
      <c r="F57" s="265">
        <v>13645.95</v>
      </c>
      <c r="G57" s="265">
        <v>13476.900000000001</v>
      </c>
      <c r="H57" s="265">
        <v>14204.7</v>
      </c>
      <c r="I57" s="265">
        <v>14373.75</v>
      </c>
      <c r="J57" s="265">
        <v>14568.6</v>
      </c>
      <c r="K57" s="263">
        <v>14178.9</v>
      </c>
      <c r="L57" s="263">
        <v>13815</v>
      </c>
      <c r="M57" s="263">
        <v>0.24374000000000001</v>
      </c>
    </row>
    <row r="58" spans="1:13">
      <c r="A58" s="282">
        <v>49</v>
      </c>
      <c r="B58" s="263" t="s">
        <v>74</v>
      </c>
      <c r="C58" s="263">
        <v>3700.35</v>
      </c>
      <c r="D58" s="265">
        <v>3683.4500000000003</v>
      </c>
      <c r="E58" s="265">
        <v>3646.9000000000005</v>
      </c>
      <c r="F58" s="265">
        <v>3593.4500000000003</v>
      </c>
      <c r="G58" s="265">
        <v>3556.9000000000005</v>
      </c>
      <c r="H58" s="265">
        <v>3736.9000000000005</v>
      </c>
      <c r="I58" s="265">
        <v>3773.4500000000007</v>
      </c>
      <c r="J58" s="265">
        <v>3826.9000000000005</v>
      </c>
      <c r="K58" s="263">
        <v>3720</v>
      </c>
      <c r="L58" s="263">
        <v>3630</v>
      </c>
      <c r="M58" s="263">
        <v>8.0793800000000005</v>
      </c>
    </row>
    <row r="59" spans="1:13">
      <c r="A59" s="282">
        <v>50</v>
      </c>
      <c r="B59" s="263" t="s">
        <v>80</v>
      </c>
      <c r="C59" s="263">
        <v>600.25</v>
      </c>
      <c r="D59" s="265">
        <v>601.83333333333337</v>
      </c>
      <c r="E59" s="265">
        <v>593.66666666666674</v>
      </c>
      <c r="F59" s="265">
        <v>587.08333333333337</v>
      </c>
      <c r="G59" s="265">
        <v>578.91666666666674</v>
      </c>
      <c r="H59" s="265">
        <v>608.41666666666674</v>
      </c>
      <c r="I59" s="265">
        <v>616.58333333333348</v>
      </c>
      <c r="J59" s="265">
        <v>623.16666666666674</v>
      </c>
      <c r="K59" s="263">
        <v>610</v>
      </c>
      <c r="L59" s="263">
        <v>595.25</v>
      </c>
      <c r="M59" s="263">
        <v>1.5714300000000001</v>
      </c>
    </row>
    <row r="60" spans="1:13">
      <c r="A60" s="282">
        <v>51</v>
      </c>
      <c r="B60" s="263" t="s">
        <v>75</v>
      </c>
      <c r="C60" s="263">
        <v>439.95</v>
      </c>
      <c r="D60" s="265">
        <v>441.13333333333338</v>
      </c>
      <c r="E60" s="265">
        <v>433.26666666666677</v>
      </c>
      <c r="F60" s="265">
        <v>426.58333333333337</v>
      </c>
      <c r="G60" s="265">
        <v>418.71666666666675</v>
      </c>
      <c r="H60" s="265">
        <v>447.81666666666678</v>
      </c>
      <c r="I60" s="265">
        <v>455.68333333333345</v>
      </c>
      <c r="J60" s="265">
        <v>462.36666666666679</v>
      </c>
      <c r="K60" s="263">
        <v>449</v>
      </c>
      <c r="L60" s="263">
        <v>434.45</v>
      </c>
      <c r="M60" s="263">
        <v>29.400400000000001</v>
      </c>
    </row>
    <row r="61" spans="1:13">
      <c r="A61" s="282">
        <v>52</v>
      </c>
      <c r="B61" s="263" t="s">
        <v>76</v>
      </c>
      <c r="C61" s="263">
        <v>146.75</v>
      </c>
      <c r="D61" s="265">
        <v>149.20000000000002</v>
      </c>
      <c r="E61" s="265">
        <v>142.40000000000003</v>
      </c>
      <c r="F61" s="265">
        <v>138.05000000000001</v>
      </c>
      <c r="G61" s="265">
        <v>131.25000000000003</v>
      </c>
      <c r="H61" s="265">
        <v>153.55000000000004</v>
      </c>
      <c r="I61" s="265">
        <v>160.35000000000005</v>
      </c>
      <c r="J61" s="265">
        <v>164.70000000000005</v>
      </c>
      <c r="K61" s="263">
        <v>156</v>
      </c>
      <c r="L61" s="263">
        <v>144.85</v>
      </c>
      <c r="M61" s="263">
        <v>225.34118000000001</v>
      </c>
    </row>
    <row r="62" spans="1:13">
      <c r="A62" s="282">
        <v>53</v>
      </c>
      <c r="B62" s="263" t="s">
        <v>77</v>
      </c>
      <c r="C62" s="263">
        <v>125.35</v>
      </c>
      <c r="D62" s="265">
        <v>124.58333333333333</v>
      </c>
      <c r="E62" s="265">
        <v>123.26666666666665</v>
      </c>
      <c r="F62" s="265">
        <v>121.18333333333332</v>
      </c>
      <c r="G62" s="265">
        <v>119.86666666666665</v>
      </c>
      <c r="H62" s="265">
        <v>126.66666666666666</v>
      </c>
      <c r="I62" s="265">
        <v>127.98333333333335</v>
      </c>
      <c r="J62" s="265">
        <v>130.06666666666666</v>
      </c>
      <c r="K62" s="263">
        <v>125.9</v>
      </c>
      <c r="L62" s="263">
        <v>122.5</v>
      </c>
      <c r="M62" s="263">
        <v>7.6528799999999997</v>
      </c>
    </row>
    <row r="63" spans="1:13">
      <c r="A63" s="282">
        <v>54</v>
      </c>
      <c r="B63" s="263" t="s">
        <v>81</v>
      </c>
      <c r="C63" s="263">
        <v>544.35</v>
      </c>
      <c r="D63" s="265">
        <v>546.43333333333339</v>
      </c>
      <c r="E63" s="265">
        <v>531.91666666666674</v>
      </c>
      <c r="F63" s="265">
        <v>519.48333333333335</v>
      </c>
      <c r="G63" s="265">
        <v>504.9666666666667</v>
      </c>
      <c r="H63" s="265">
        <v>558.86666666666679</v>
      </c>
      <c r="I63" s="265">
        <v>573.38333333333344</v>
      </c>
      <c r="J63" s="265">
        <v>585.81666666666683</v>
      </c>
      <c r="K63" s="263">
        <v>560.95000000000005</v>
      </c>
      <c r="L63" s="263">
        <v>534</v>
      </c>
      <c r="M63" s="263">
        <v>34.896270000000001</v>
      </c>
    </row>
    <row r="64" spans="1:13">
      <c r="A64" s="282">
        <v>55</v>
      </c>
      <c r="B64" s="263" t="s">
        <v>82</v>
      </c>
      <c r="C64" s="263">
        <v>819.75</v>
      </c>
      <c r="D64" s="265">
        <v>817.61666666666667</v>
      </c>
      <c r="E64" s="265">
        <v>808.23333333333335</v>
      </c>
      <c r="F64" s="265">
        <v>796.7166666666667</v>
      </c>
      <c r="G64" s="265">
        <v>787.33333333333337</v>
      </c>
      <c r="H64" s="265">
        <v>829.13333333333333</v>
      </c>
      <c r="I64" s="265">
        <v>838.51666666666677</v>
      </c>
      <c r="J64" s="265">
        <v>850.0333333333333</v>
      </c>
      <c r="K64" s="263">
        <v>827</v>
      </c>
      <c r="L64" s="263">
        <v>806.1</v>
      </c>
      <c r="M64" s="263">
        <v>29.206379999999999</v>
      </c>
    </row>
    <row r="65" spans="1:13">
      <c r="A65" s="282">
        <v>56</v>
      </c>
      <c r="B65" s="263" t="s">
        <v>231</v>
      </c>
      <c r="C65" s="263">
        <v>156.30000000000001</v>
      </c>
      <c r="D65" s="265">
        <v>157.73333333333335</v>
      </c>
      <c r="E65" s="265">
        <v>153.66666666666669</v>
      </c>
      <c r="F65" s="265">
        <v>151.03333333333333</v>
      </c>
      <c r="G65" s="265">
        <v>146.96666666666667</v>
      </c>
      <c r="H65" s="265">
        <v>160.3666666666667</v>
      </c>
      <c r="I65" s="265">
        <v>164.43333333333337</v>
      </c>
      <c r="J65" s="265">
        <v>167.06666666666672</v>
      </c>
      <c r="K65" s="263">
        <v>161.80000000000001</v>
      </c>
      <c r="L65" s="263">
        <v>155.1</v>
      </c>
      <c r="M65" s="263">
        <v>17.857379999999999</v>
      </c>
    </row>
    <row r="66" spans="1:13">
      <c r="A66" s="282">
        <v>57</v>
      </c>
      <c r="B66" s="263" t="s">
        <v>83</v>
      </c>
      <c r="C66" s="263">
        <v>129.80000000000001</v>
      </c>
      <c r="D66" s="265">
        <v>129.98333333333332</v>
      </c>
      <c r="E66" s="265">
        <v>127.86666666666665</v>
      </c>
      <c r="F66" s="265">
        <v>125.93333333333334</v>
      </c>
      <c r="G66" s="265">
        <v>123.81666666666666</v>
      </c>
      <c r="H66" s="265">
        <v>131.91666666666663</v>
      </c>
      <c r="I66" s="265">
        <v>134.0333333333333</v>
      </c>
      <c r="J66" s="265">
        <v>135.96666666666661</v>
      </c>
      <c r="K66" s="263">
        <v>132.1</v>
      </c>
      <c r="L66" s="263">
        <v>128.05000000000001</v>
      </c>
      <c r="M66" s="263">
        <v>90.124570000000006</v>
      </c>
    </row>
    <row r="67" spans="1:13">
      <c r="A67" s="282">
        <v>58</v>
      </c>
      <c r="B67" s="263" t="s">
        <v>822</v>
      </c>
      <c r="C67" s="263">
        <v>3036.6</v>
      </c>
      <c r="D67" s="265">
        <v>2993.8333333333335</v>
      </c>
      <c r="E67" s="265">
        <v>2927.7666666666669</v>
      </c>
      <c r="F67" s="265">
        <v>2818.9333333333334</v>
      </c>
      <c r="G67" s="265">
        <v>2752.8666666666668</v>
      </c>
      <c r="H67" s="265">
        <v>3102.666666666667</v>
      </c>
      <c r="I67" s="265">
        <v>3168.7333333333336</v>
      </c>
      <c r="J67" s="265">
        <v>3277.5666666666671</v>
      </c>
      <c r="K67" s="263">
        <v>3059.9</v>
      </c>
      <c r="L67" s="263">
        <v>2885</v>
      </c>
      <c r="M67" s="263">
        <v>7.6685299999999996</v>
      </c>
    </row>
    <row r="68" spans="1:13">
      <c r="A68" s="282">
        <v>59</v>
      </c>
      <c r="B68" s="263" t="s">
        <v>84</v>
      </c>
      <c r="C68" s="263">
        <v>1556.4</v>
      </c>
      <c r="D68" s="265">
        <v>1552.9666666666665</v>
      </c>
      <c r="E68" s="265">
        <v>1536.9333333333329</v>
      </c>
      <c r="F68" s="265">
        <v>1517.4666666666665</v>
      </c>
      <c r="G68" s="265">
        <v>1501.4333333333329</v>
      </c>
      <c r="H68" s="265">
        <v>1572.4333333333329</v>
      </c>
      <c r="I68" s="265">
        <v>1588.4666666666662</v>
      </c>
      <c r="J68" s="265">
        <v>1607.9333333333329</v>
      </c>
      <c r="K68" s="263">
        <v>1569</v>
      </c>
      <c r="L68" s="263">
        <v>1533.5</v>
      </c>
      <c r="M68" s="263">
        <v>1.9099900000000001</v>
      </c>
    </row>
    <row r="69" spans="1:13">
      <c r="A69" s="282">
        <v>60</v>
      </c>
      <c r="B69" s="263" t="s">
        <v>85</v>
      </c>
      <c r="C69" s="263">
        <v>578.6</v>
      </c>
      <c r="D69" s="265">
        <v>586.83333333333337</v>
      </c>
      <c r="E69" s="265">
        <v>565.86666666666679</v>
      </c>
      <c r="F69" s="265">
        <v>553.13333333333344</v>
      </c>
      <c r="G69" s="265">
        <v>532.16666666666686</v>
      </c>
      <c r="H69" s="265">
        <v>599.56666666666672</v>
      </c>
      <c r="I69" s="265">
        <v>620.53333333333319</v>
      </c>
      <c r="J69" s="265">
        <v>633.26666666666665</v>
      </c>
      <c r="K69" s="263">
        <v>607.79999999999995</v>
      </c>
      <c r="L69" s="263">
        <v>574.1</v>
      </c>
      <c r="M69" s="263">
        <v>16.81325</v>
      </c>
    </row>
    <row r="70" spans="1:13">
      <c r="A70" s="282">
        <v>61</v>
      </c>
      <c r="B70" s="263" t="s">
        <v>232</v>
      </c>
      <c r="C70" s="263">
        <v>738.9</v>
      </c>
      <c r="D70" s="265">
        <v>736.83333333333337</v>
      </c>
      <c r="E70" s="265">
        <v>720.06666666666672</v>
      </c>
      <c r="F70" s="265">
        <v>701.23333333333335</v>
      </c>
      <c r="G70" s="265">
        <v>684.4666666666667</v>
      </c>
      <c r="H70" s="265">
        <v>755.66666666666674</v>
      </c>
      <c r="I70" s="265">
        <v>772.43333333333339</v>
      </c>
      <c r="J70" s="265">
        <v>791.26666666666677</v>
      </c>
      <c r="K70" s="263">
        <v>753.6</v>
      </c>
      <c r="L70" s="263">
        <v>718</v>
      </c>
      <c r="M70" s="263">
        <v>4.8951000000000002</v>
      </c>
    </row>
    <row r="71" spans="1:13">
      <c r="A71" s="282">
        <v>62</v>
      </c>
      <c r="B71" s="263" t="s">
        <v>233</v>
      </c>
      <c r="C71" s="263">
        <v>373.3</v>
      </c>
      <c r="D71" s="265">
        <v>376.93333333333334</v>
      </c>
      <c r="E71" s="265">
        <v>360.61666666666667</v>
      </c>
      <c r="F71" s="265">
        <v>347.93333333333334</v>
      </c>
      <c r="G71" s="265">
        <v>331.61666666666667</v>
      </c>
      <c r="H71" s="265">
        <v>389.61666666666667</v>
      </c>
      <c r="I71" s="265">
        <v>405.93333333333339</v>
      </c>
      <c r="J71" s="265">
        <v>418.61666666666667</v>
      </c>
      <c r="K71" s="263">
        <v>393.25</v>
      </c>
      <c r="L71" s="263">
        <v>364.25</v>
      </c>
      <c r="M71" s="263">
        <v>22.203579999999999</v>
      </c>
    </row>
    <row r="72" spans="1:13">
      <c r="A72" s="282">
        <v>63</v>
      </c>
      <c r="B72" s="263" t="s">
        <v>86</v>
      </c>
      <c r="C72" s="263">
        <v>882.05</v>
      </c>
      <c r="D72" s="265">
        <v>884.94999999999993</v>
      </c>
      <c r="E72" s="265">
        <v>865.89999999999986</v>
      </c>
      <c r="F72" s="265">
        <v>849.74999999999989</v>
      </c>
      <c r="G72" s="265">
        <v>830.69999999999982</v>
      </c>
      <c r="H72" s="265">
        <v>901.09999999999991</v>
      </c>
      <c r="I72" s="265">
        <v>920.14999999999986</v>
      </c>
      <c r="J72" s="265">
        <v>936.3</v>
      </c>
      <c r="K72" s="263">
        <v>904</v>
      </c>
      <c r="L72" s="263">
        <v>868.8</v>
      </c>
      <c r="M72" s="263">
        <v>8.5891099999999998</v>
      </c>
    </row>
    <row r="73" spans="1:13">
      <c r="A73" s="282">
        <v>64</v>
      </c>
      <c r="B73" s="263" t="s">
        <v>92</v>
      </c>
      <c r="C73" s="263">
        <v>276.75</v>
      </c>
      <c r="D73" s="265">
        <v>279.3</v>
      </c>
      <c r="E73" s="265">
        <v>269.60000000000002</v>
      </c>
      <c r="F73" s="265">
        <v>262.45</v>
      </c>
      <c r="G73" s="265">
        <v>252.75</v>
      </c>
      <c r="H73" s="265">
        <v>286.45000000000005</v>
      </c>
      <c r="I73" s="265">
        <v>296.14999999999998</v>
      </c>
      <c r="J73" s="265">
        <v>303.30000000000007</v>
      </c>
      <c r="K73" s="263">
        <v>289</v>
      </c>
      <c r="L73" s="263">
        <v>272.14999999999998</v>
      </c>
      <c r="M73" s="263">
        <v>107.16857</v>
      </c>
    </row>
    <row r="74" spans="1:13">
      <c r="A74" s="282">
        <v>65</v>
      </c>
      <c r="B74" s="263" t="s">
        <v>87</v>
      </c>
      <c r="C74" s="263">
        <v>537</v>
      </c>
      <c r="D74" s="265">
        <v>537.4</v>
      </c>
      <c r="E74" s="265">
        <v>533.69999999999993</v>
      </c>
      <c r="F74" s="265">
        <v>530.4</v>
      </c>
      <c r="G74" s="265">
        <v>526.69999999999993</v>
      </c>
      <c r="H74" s="265">
        <v>540.69999999999993</v>
      </c>
      <c r="I74" s="265">
        <v>544.4</v>
      </c>
      <c r="J74" s="265">
        <v>547.69999999999993</v>
      </c>
      <c r="K74" s="263">
        <v>541.1</v>
      </c>
      <c r="L74" s="263">
        <v>534.1</v>
      </c>
      <c r="M74" s="263">
        <v>13.596780000000001</v>
      </c>
    </row>
    <row r="75" spans="1:13">
      <c r="A75" s="282">
        <v>66</v>
      </c>
      <c r="B75" s="263" t="s">
        <v>234</v>
      </c>
      <c r="C75" s="263">
        <v>1536.9</v>
      </c>
      <c r="D75" s="265">
        <v>1548.6166666666668</v>
      </c>
      <c r="E75" s="265">
        <v>1513.2833333333335</v>
      </c>
      <c r="F75" s="265">
        <v>1489.6666666666667</v>
      </c>
      <c r="G75" s="265">
        <v>1454.3333333333335</v>
      </c>
      <c r="H75" s="265">
        <v>1572.2333333333336</v>
      </c>
      <c r="I75" s="265">
        <v>1607.5666666666666</v>
      </c>
      <c r="J75" s="265">
        <v>1631.1833333333336</v>
      </c>
      <c r="K75" s="263">
        <v>1583.95</v>
      </c>
      <c r="L75" s="263">
        <v>1525</v>
      </c>
      <c r="M75" s="263">
        <v>0.75321000000000005</v>
      </c>
    </row>
    <row r="76" spans="1:13">
      <c r="A76" s="282">
        <v>67</v>
      </c>
      <c r="B76" s="263" t="s">
        <v>833</v>
      </c>
      <c r="C76" s="263">
        <v>163.69999999999999</v>
      </c>
      <c r="D76" s="265">
        <v>164.9</v>
      </c>
      <c r="E76" s="265">
        <v>155.15</v>
      </c>
      <c r="F76" s="265">
        <v>146.6</v>
      </c>
      <c r="G76" s="265">
        <v>136.85</v>
      </c>
      <c r="H76" s="265">
        <v>173.45000000000002</v>
      </c>
      <c r="I76" s="265">
        <v>183.20000000000002</v>
      </c>
      <c r="J76" s="265">
        <v>191.75000000000003</v>
      </c>
      <c r="K76" s="263">
        <v>174.65</v>
      </c>
      <c r="L76" s="263">
        <v>156.35</v>
      </c>
      <c r="M76" s="263">
        <v>36.677289999999999</v>
      </c>
    </row>
    <row r="77" spans="1:13">
      <c r="A77" s="282">
        <v>68</v>
      </c>
      <c r="B77" s="263" t="s">
        <v>90</v>
      </c>
      <c r="C77" s="263">
        <v>3611.05</v>
      </c>
      <c r="D77" s="265">
        <v>3617.9</v>
      </c>
      <c r="E77" s="265">
        <v>3554.8</v>
      </c>
      <c r="F77" s="265">
        <v>3498.55</v>
      </c>
      <c r="G77" s="265">
        <v>3435.4500000000003</v>
      </c>
      <c r="H77" s="265">
        <v>3674.15</v>
      </c>
      <c r="I77" s="265">
        <v>3737.2499999999995</v>
      </c>
      <c r="J77" s="265">
        <v>3793.5</v>
      </c>
      <c r="K77" s="263">
        <v>3681</v>
      </c>
      <c r="L77" s="263">
        <v>3561.65</v>
      </c>
      <c r="M77" s="263">
        <v>8.8066700000000004</v>
      </c>
    </row>
    <row r="78" spans="1:13">
      <c r="A78" s="282">
        <v>69</v>
      </c>
      <c r="B78" s="263" t="s">
        <v>348</v>
      </c>
      <c r="C78" s="263">
        <v>2898.3</v>
      </c>
      <c r="D78" s="265">
        <v>2847.7666666666664</v>
      </c>
      <c r="E78" s="265">
        <v>2770.5333333333328</v>
      </c>
      <c r="F78" s="265">
        <v>2642.7666666666664</v>
      </c>
      <c r="G78" s="265">
        <v>2565.5333333333328</v>
      </c>
      <c r="H78" s="265">
        <v>2975.5333333333328</v>
      </c>
      <c r="I78" s="265">
        <v>3052.7666666666664</v>
      </c>
      <c r="J78" s="265">
        <v>3180.5333333333328</v>
      </c>
      <c r="K78" s="263">
        <v>2925</v>
      </c>
      <c r="L78" s="263">
        <v>2720</v>
      </c>
      <c r="M78" s="263">
        <v>9.4271899999999995</v>
      </c>
    </row>
    <row r="79" spans="1:13">
      <c r="A79" s="282">
        <v>70</v>
      </c>
      <c r="B79" s="263" t="s">
        <v>93</v>
      </c>
      <c r="C79" s="263">
        <v>4556.6000000000004</v>
      </c>
      <c r="D79" s="265">
        <v>4521.5</v>
      </c>
      <c r="E79" s="265">
        <v>4459</v>
      </c>
      <c r="F79" s="265">
        <v>4361.3999999999996</v>
      </c>
      <c r="G79" s="265">
        <v>4298.8999999999996</v>
      </c>
      <c r="H79" s="265">
        <v>4619.1000000000004</v>
      </c>
      <c r="I79" s="265">
        <v>4681.6000000000004</v>
      </c>
      <c r="J79" s="265">
        <v>4779.2000000000007</v>
      </c>
      <c r="K79" s="263">
        <v>4584</v>
      </c>
      <c r="L79" s="263">
        <v>4423.8999999999996</v>
      </c>
      <c r="M79" s="263">
        <v>7.3225800000000003</v>
      </c>
    </row>
    <row r="80" spans="1:13">
      <c r="A80" s="282">
        <v>71</v>
      </c>
      <c r="B80" s="263" t="s">
        <v>235</v>
      </c>
      <c r="C80" s="263">
        <v>69.55</v>
      </c>
      <c r="D80" s="265">
        <v>68.650000000000006</v>
      </c>
      <c r="E80" s="265">
        <v>67.550000000000011</v>
      </c>
      <c r="F80" s="265">
        <v>65.550000000000011</v>
      </c>
      <c r="G80" s="265">
        <v>64.450000000000017</v>
      </c>
      <c r="H80" s="265">
        <v>70.650000000000006</v>
      </c>
      <c r="I80" s="265">
        <v>71.75</v>
      </c>
      <c r="J80" s="265">
        <v>73.75</v>
      </c>
      <c r="K80" s="263">
        <v>69.75</v>
      </c>
      <c r="L80" s="263">
        <v>66.650000000000006</v>
      </c>
      <c r="M80" s="263">
        <v>52.893560000000001</v>
      </c>
    </row>
    <row r="81" spans="1:13">
      <c r="A81" s="282">
        <v>72</v>
      </c>
      <c r="B81" s="263" t="s">
        <v>94</v>
      </c>
      <c r="C81" s="263">
        <v>2517.1999999999998</v>
      </c>
      <c r="D81" s="265">
        <v>2542.4</v>
      </c>
      <c r="E81" s="265">
        <v>2481.8000000000002</v>
      </c>
      <c r="F81" s="265">
        <v>2446.4</v>
      </c>
      <c r="G81" s="265">
        <v>2385.8000000000002</v>
      </c>
      <c r="H81" s="265">
        <v>2577.8000000000002</v>
      </c>
      <c r="I81" s="265">
        <v>2638.3999999999996</v>
      </c>
      <c r="J81" s="265">
        <v>2673.8</v>
      </c>
      <c r="K81" s="263">
        <v>2603</v>
      </c>
      <c r="L81" s="263">
        <v>2507</v>
      </c>
      <c r="M81" s="263">
        <v>12.05767</v>
      </c>
    </row>
    <row r="82" spans="1:13">
      <c r="A82" s="282">
        <v>73</v>
      </c>
      <c r="B82" s="263" t="s">
        <v>236</v>
      </c>
      <c r="C82" s="263">
        <v>498.45</v>
      </c>
      <c r="D82" s="265">
        <v>493.10000000000008</v>
      </c>
      <c r="E82" s="265">
        <v>482.70000000000016</v>
      </c>
      <c r="F82" s="265">
        <v>466.9500000000001</v>
      </c>
      <c r="G82" s="265">
        <v>456.55000000000018</v>
      </c>
      <c r="H82" s="265">
        <v>508.85000000000014</v>
      </c>
      <c r="I82" s="265">
        <v>519.25000000000011</v>
      </c>
      <c r="J82" s="265">
        <v>535.00000000000011</v>
      </c>
      <c r="K82" s="263">
        <v>503.5</v>
      </c>
      <c r="L82" s="263">
        <v>477.35</v>
      </c>
      <c r="M82" s="263">
        <v>3.3310200000000001</v>
      </c>
    </row>
    <row r="83" spans="1:13">
      <c r="A83" s="282">
        <v>74</v>
      </c>
      <c r="B83" s="263" t="s">
        <v>237</v>
      </c>
      <c r="C83" s="263">
        <v>1386.1</v>
      </c>
      <c r="D83" s="265">
        <v>1408.0333333333335</v>
      </c>
      <c r="E83" s="265">
        <v>1358.0666666666671</v>
      </c>
      <c r="F83" s="265">
        <v>1330.0333333333335</v>
      </c>
      <c r="G83" s="265">
        <v>1280.0666666666671</v>
      </c>
      <c r="H83" s="265">
        <v>1436.0666666666671</v>
      </c>
      <c r="I83" s="265">
        <v>1486.0333333333338</v>
      </c>
      <c r="J83" s="265">
        <v>1514.0666666666671</v>
      </c>
      <c r="K83" s="263">
        <v>1458</v>
      </c>
      <c r="L83" s="263">
        <v>1380</v>
      </c>
      <c r="M83" s="263">
        <v>0.81913999999999998</v>
      </c>
    </row>
    <row r="84" spans="1:13">
      <c r="A84" s="282">
        <v>75</v>
      </c>
      <c r="B84" s="263" t="s">
        <v>96</v>
      </c>
      <c r="C84" s="263">
        <v>1235.3499999999999</v>
      </c>
      <c r="D84" s="265">
        <v>1246.7666666666667</v>
      </c>
      <c r="E84" s="265">
        <v>1217.5833333333333</v>
      </c>
      <c r="F84" s="265">
        <v>1199.8166666666666</v>
      </c>
      <c r="G84" s="265">
        <v>1170.6333333333332</v>
      </c>
      <c r="H84" s="265">
        <v>1264.5333333333333</v>
      </c>
      <c r="I84" s="265">
        <v>1293.7166666666667</v>
      </c>
      <c r="J84" s="265">
        <v>1311.4833333333333</v>
      </c>
      <c r="K84" s="263">
        <v>1275.95</v>
      </c>
      <c r="L84" s="263">
        <v>1229</v>
      </c>
      <c r="M84" s="263">
        <v>8.8768600000000006</v>
      </c>
    </row>
    <row r="85" spans="1:13">
      <c r="A85" s="282">
        <v>76</v>
      </c>
      <c r="B85" s="263" t="s">
        <v>97</v>
      </c>
      <c r="C85" s="263">
        <v>182.65</v>
      </c>
      <c r="D85" s="265">
        <v>183.61666666666667</v>
      </c>
      <c r="E85" s="265">
        <v>180.03333333333336</v>
      </c>
      <c r="F85" s="265">
        <v>177.41666666666669</v>
      </c>
      <c r="G85" s="265">
        <v>173.83333333333337</v>
      </c>
      <c r="H85" s="265">
        <v>186.23333333333335</v>
      </c>
      <c r="I85" s="265">
        <v>189.81666666666666</v>
      </c>
      <c r="J85" s="265">
        <v>192.43333333333334</v>
      </c>
      <c r="K85" s="263">
        <v>187.2</v>
      </c>
      <c r="L85" s="263">
        <v>181</v>
      </c>
      <c r="M85" s="263">
        <v>28.976839999999999</v>
      </c>
    </row>
    <row r="86" spans="1:13">
      <c r="A86" s="282">
        <v>77</v>
      </c>
      <c r="B86" s="263" t="s">
        <v>98</v>
      </c>
      <c r="C86" s="263">
        <v>76.400000000000006</v>
      </c>
      <c r="D86" s="265">
        <v>76.533333333333331</v>
      </c>
      <c r="E86" s="265">
        <v>74.216666666666669</v>
      </c>
      <c r="F86" s="265">
        <v>72.033333333333331</v>
      </c>
      <c r="G86" s="265">
        <v>69.716666666666669</v>
      </c>
      <c r="H86" s="265">
        <v>78.716666666666669</v>
      </c>
      <c r="I86" s="265">
        <v>81.033333333333331</v>
      </c>
      <c r="J86" s="265">
        <v>83.216666666666669</v>
      </c>
      <c r="K86" s="263">
        <v>78.849999999999994</v>
      </c>
      <c r="L86" s="263">
        <v>74.349999999999994</v>
      </c>
      <c r="M86" s="263">
        <v>214.09152</v>
      </c>
    </row>
    <row r="87" spans="1:13">
      <c r="A87" s="282">
        <v>78</v>
      </c>
      <c r="B87" s="263" t="s">
        <v>359</v>
      </c>
      <c r="C87" s="263">
        <v>219.4</v>
      </c>
      <c r="D87" s="265">
        <v>215.98333333333335</v>
      </c>
      <c r="E87" s="265">
        <v>204.6166666666667</v>
      </c>
      <c r="F87" s="265">
        <v>189.83333333333334</v>
      </c>
      <c r="G87" s="265">
        <v>178.4666666666667</v>
      </c>
      <c r="H87" s="265">
        <v>230.76666666666671</v>
      </c>
      <c r="I87" s="265">
        <v>242.13333333333338</v>
      </c>
      <c r="J87" s="265">
        <v>256.91666666666674</v>
      </c>
      <c r="K87" s="263">
        <v>227.35</v>
      </c>
      <c r="L87" s="263">
        <v>201.2</v>
      </c>
      <c r="M87" s="263">
        <v>130.70895999999999</v>
      </c>
    </row>
    <row r="88" spans="1:13">
      <c r="A88" s="282">
        <v>79</v>
      </c>
      <c r="B88" s="263" t="s">
        <v>240</v>
      </c>
      <c r="C88" s="263">
        <v>46.95</v>
      </c>
      <c r="D88" s="265">
        <v>46.800000000000004</v>
      </c>
      <c r="E88" s="265">
        <v>46.650000000000006</v>
      </c>
      <c r="F88" s="265">
        <v>46.35</v>
      </c>
      <c r="G88" s="265">
        <v>46.2</v>
      </c>
      <c r="H88" s="265">
        <v>47.100000000000009</v>
      </c>
      <c r="I88" s="265">
        <v>47.25</v>
      </c>
      <c r="J88" s="265">
        <v>47.550000000000011</v>
      </c>
      <c r="K88" s="263">
        <v>46.95</v>
      </c>
      <c r="L88" s="263">
        <v>46.5</v>
      </c>
      <c r="M88" s="263">
        <v>7.6279199999999996</v>
      </c>
    </row>
    <row r="89" spans="1:13">
      <c r="A89" s="282">
        <v>80</v>
      </c>
      <c r="B89" s="263" t="s">
        <v>99</v>
      </c>
      <c r="C89" s="263">
        <v>134.94999999999999</v>
      </c>
      <c r="D89" s="265">
        <v>136.31666666666666</v>
      </c>
      <c r="E89" s="265">
        <v>133.18333333333334</v>
      </c>
      <c r="F89" s="265">
        <v>131.41666666666669</v>
      </c>
      <c r="G89" s="265">
        <v>128.28333333333336</v>
      </c>
      <c r="H89" s="265">
        <v>138.08333333333331</v>
      </c>
      <c r="I89" s="265">
        <v>141.21666666666664</v>
      </c>
      <c r="J89" s="265">
        <v>142.98333333333329</v>
      </c>
      <c r="K89" s="263">
        <v>139.44999999999999</v>
      </c>
      <c r="L89" s="263">
        <v>134.55000000000001</v>
      </c>
      <c r="M89" s="263">
        <v>127.58646</v>
      </c>
    </row>
    <row r="90" spans="1:13">
      <c r="A90" s="282">
        <v>81</v>
      </c>
      <c r="B90" s="263" t="s">
        <v>102</v>
      </c>
      <c r="C90" s="263">
        <v>24.05</v>
      </c>
      <c r="D90" s="265">
        <v>24.366666666666664</v>
      </c>
      <c r="E90" s="265">
        <v>23.433333333333326</v>
      </c>
      <c r="F90" s="265">
        <v>22.816666666666663</v>
      </c>
      <c r="G90" s="265">
        <v>21.883333333333326</v>
      </c>
      <c r="H90" s="265">
        <v>24.983333333333327</v>
      </c>
      <c r="I90" s="265">
        <v>25.916666666666664</v>
      </c>
      <c r="J90" s="265">
        <v>26.533333333333328</v>
      </c>
      <c r="K90" s="263">
        <v>25.3</v>
      </c>
      <c r="L90" s="263">
        <v>23.75</v>
      </c>
      <c r="M90" s="263">
        <v>228.78190000000001</v>
      </c>
    </row>
    <row r="91" spans="1:13">
      <c r="A91" s="282">
        <v>82</v>
      </c>
      <c r="B91" s="263" t="s">
        <v>241</v>
      </c>
      <c r="C91" s="263">
        <v>203.2</v>
      </c>
      <c r="D91" s="265">
        <v>202.51666666666665</v>
      </c>
      <c r="E91" s="265">
        <v>198.98333333333329</v>
      </c>
      <c r="F91" s="265">
        <v>194.76666666666665</v>
      </c>
      <c r="G91" s="265">
        <v>191.23333333333329</v>
      </c>
      <c r="H91" s="265">
        <v>206.73333333333329</v>
      </c>
      <c r="I91" s="265">
        <v>210.26666666666665</v>
      </c>
      <c r="J91" s="265">
        <v>214.48333333333329</v>
      </c>
      <c r="K91" s="263">
        <v>206.05</v>
      </c>
      <c r="L91" s="263">
        <v>198.3</v>
      </c>
      <c r="M91" s="263">
        <v>5.7368899999999998</v>
      </c>
    </row>
    <row r="92" spans="1:13">
      <c r="A92" s="282">
        <v>83</v>
      </c>
      <c r="B92" s="263" t="s">
        <v>100</v>
      </c>
      <c r="C92" s="263">
        <v>479.05</v>
      </c>
      <c r="D92" s="265">
        <v>481.41666666666669</v>
      </c>
      <c r="E92" s="265">
        <v>470.83333333333337</v>
      </c>
      <c r="F92" s="265">
        <v>462.61666666666667</v>
      </c>
      <c r="G92" s="265">
        <v>452.03333333333336</v>
      </c>
      <c r="H92" s="265">
        <v>489.63333333333338</v>
      </c>
      <c r="I92" s="265">
        <v>500.21666666666675</v>
      </c>
      <c r="J92" s="265">
        <v>508.43333333333339</v>
      </c>
      <c r="K92" s="263">
        <v>492</v>
      </c>
      <c r="L92" s="263">
        <v>473.2</v>
      </c>
      <c r="M92" s="263">
        <v>16.357050000000001</v>
      </c>
    </row>
    <row r="93" spans="1:13">
      <c r="A93" s="282">
        <v>84</v>
      </c>
      <c r="B93" s="263" t="s">
        <v>242</v>
      </c>
      <c r="C93" s="263">
        <v>507.3</v>
      </c>
      <c r="D93" s="265">
        <v>509.98333333333329</v>
      </c>
      <c r="E93" s="265">
        <v>497.41666666666663</v>
      </c>
      <c r="F93" s="265">
        <v>487.53333333333336</v>
      </c>
      <c r="G93" s="265">
        <v>474.9666666666667</v>
      </c>
      <c r="H93" s="265">
        <v>519.86666666666656</v>
      </c>
      <c r="I93" s="265">
        <v>532.43333333333328</v>
      </c>
      <c r="J93" s="265">
        <v>542.31666666666649</v>
      </c>
      <c r="K93" s="263">
        <v>522.54999999999995</v>
      </c>
      <c r="L93" s="263">
        <v>500.1</v>
      </c>
      <c r="M93" s="263">
        <v>0.94747000000000003</v>
      </c>
    </row>
    <row r="94" spans="1:13">
      <c r="A94" s="282">
        <v>85</v>
      </c>
      <c r="B94" s="263" t="s">
        <v>103</v>
      </c>
      <c r="C94" s="263">
        <v>722.35</v>
      </c>
      <c r="D94" s="265">
        <v>719.86666666666667</v>
      </c>
      <c r="E94" s="265">
        <v>706.73333333333335</v>
      </c>
      <c r="F94" s="265">
        <v>691.11666666666667</v>
      </c>
      <c r="G94" s="265">
        <v>677.98333333333335</v>
      </c>
      <c r="H94" s="265">
        <v>735.48333333333335</v>
      </c>
      <c r="I94" s="265">
        <v>748.61666666666679</v>
      </c>
      <c r="J94" s="265">
        <v>764.23333333333335</v>
      </c>
      <c r="K94" s="263">
        <v>733</v>
      </c>
      <c r="L94" s="263">
        <v>704.25</v>
      </c>
      <c r="M94" s="263">
        <v>15.930630000000001</v>
      </c>
    </row>
    <row r="95" spans="1:13">
      <c r="A95" s="282">
        <v>86</v>
      </c>
      <c r="B95" s="263" t="s">
        <v>243</v>
      </c>
      <c r="C95" s="263">
        <v>540.79999999999995</v>
      </c>
      <c r="D95" s="265">
        <v>536.51666666666665</v>
      </c>
      <c r="E95" s="265">
        <v>524.2833333333333</v>
      </c>
      <c r="F95" s="265">
        <v>507.76666666666665</v>
      </c>
      <c r="G95" s="265">
        <v>495.5333333333333</v>
      </c>
      <c r="H95" s="265">
        <v>553.0333333333333</v>
      </c>
      <c r="I95" s="265">
        <v>565.26666666666665</v>
      </c>
      <c r="J95" s="265">
        <v>581.7833333333333</v>
      </c>
      <c r="K95" s="263">
        <v>548.75</v>
      </c>
      <c r="L95" s="263">
        <v>520</v>
      </c>
      <c r="M95" s="263">
        <v>1.6204700000000001</v>
      </c>
    </row>
    <row r="96" spans="1:13">
      <c r="A96" s="282">
        <v>87</v>
      </c>
      <c r="B96" s="263" t="s">
        <v>244</v>
      </c>
      <c r="C96" s="263">
        <v>1352.1</v>
      </c>
      <c r="D96" s="265">
        <v>1355.0666666666666</v>
      </c>
      <c r="E96" s="265">
        <v>1314.1333333333332</v>
      </c>
      <c r="F96" s="265">
        <v>1276.1666666666665</v>
      </c>
      <c r="G96" s="265">
        <v>1235.2333333333331</v>
      </c>
      <c r="H96" s="265">
        <v>1393.0333333333333</v>
      </c>
      <c r="I96" s="265">
        <v>1433.9666666666667</v>
      </c>
      <c r="J96" s="265">
        <v>1471.9333333333334</v>
      </c>
      <c r="K96" s="263">
        <v>1396</v>
      </c>
      <c r="L96" s="263">
        <v>1317.1</v>
      </c>
      <c r="M96" s="263">
        <v>7.1025099999999997</v>
      </c>
    </row>
    <row r="97" spans="1:13">
      <c r="A97" s="282">
        <v>88</v>
      </c>
      <c r="B97" s="263" t="s">
        <v>104</v>
      </c>
      <c r="C97" s="263">
        <v>1446.5</v>
      </c>
      <c r="D97" s="265">
        <v>1448.0999999999997</v>
      </c>
      <c r="E97" s="265">
        <v>1423.4999999999993</v>
      </c>
      <c r="F97" s="265">
        <v>1400.4999999999995</v>
      </c>
      <c r="G97" s="265">
        <v>1375.8999999999992</v>
      </c>
      <c r="H97" s="265">
        <v>1471.0999999999995</v>
      </c>
      <c r="I97" s="265">
        <v>1495.6999999999998</v>
      </c>
      <c r="J97" s="265">
        <v>1518.6999999999996</v>
      </c>
      <c r="K97" s="263">
        <v>1472.7</v>
      </c>
      <c r="L97" s="263">
        <v>1425.1</v>
      </c>
      <c r="M97" s="263">
        <v>13.965339999999999</v>
      </c>
    </row>
    <row r="98" spans="1:13">
      <c r="A98" s="282">
        <v>89</v>
      </c>
      <c r="B98" s="263" t="s">
        <v>372</v>
      </c>
      <c r="C98" s="263">
        <v>548.6</v>
      </c>
      <c r="D98" s="265">
        <v>546.19999999999993</v>
      </c>
      <c r="E98" s="265">
        <v>537.39999999999986</v>
      </c>
      <c r="F98" s="265">
        <v>526.19999999999993</v>
      </c>
      <c r="G98" s="265">
        <v>517.39999999999986</v>
      </c>
      <c r="H98" s="265">
        <v>557.39999999999986</v>
      </c>
      <c r="I98" s="265">
        <v>566.19999999999982</v>
      </c>
      <c r="J98" s="265">
        <v>577.39999999999986</v>
      </c>
      <c r="K98" s="263">
        <v>555</v>
      </c>
      <c r="L98" s="263">
        <v>535</v>
      </c>
      <c r="M98" s="263">
        <v>9.3556299999999997</v>
      </c>
    </row>
    <row r="99" spans="1:13">
      <c r="A99" s="282">
        <v>90</v>
      </c>
      <c r="B99" s="263" t="s">
        <v>246</v>
      </c>
      <c r="C99" s="263">
        <v>269.75</v>
      </c>
      <c r="D99" s="265">
        <v>269.61666666666667</v>
      </c>
      <c r="E99" s="265">
        <v>264.23333333333335</v>
      </c>
      <c r="F99" s="265">
        <v>258.7166666666667</v>
      </c>
      <c r="G99" s="265">
        <v>253.33333333333337</v>
      </c>
      <c r="H99" s="265">
        <v>275.13333333333333</v>
      </c>
      <c r="I99" s="265">
        <v>280.51666666666665</v>
      </c>
      <c r="J99" s="265">
        <v>286.0333333333333</v>
      </c>
      <c r="K99" s="263">
        <v>275</v>
      </c>
      <c r="L99" s="263">
        <v>264.10000000000002</v>
      </c>
      <c r="M99" s="263">
        <v>2.5552899999999998</v>
      </c>
    </row>
    <row r="100" spans="1:13">
      <c r="A100" s="282">
        <v>91</v>
      </c>
      <c r="B100" s="263" t="s">
        <v>107</v>
      </c>
      <c r="C100" s="263">
        <v>1033.5</v>
      </c>
      <c r="D100" s="265">
        <v>1025.3666666666666</v>
      </c>
      <c r="E100" s="265">
        <v>1010.7333333333331</v>
      </c>
      <c r="F100" s="265">
        <v>987.96666666666658</v>
      </c>
      <c r="G100" s="265">
        <v>973.33333333333314</v>
      </c>
      <c r="H100" s="265">
        <v>1048.1333333333332</v>
      </c>
      <c r="I100" s="265">
        <v>1062.7666666666669</v>
      </c>
      <c r="J100" s="265">
        <v>1085.5333333333331</v>
      </c>
      <c r="K100" s="263">
        <v>1040</v>
      </c>
      <c r="L100" s="263">
        <v>1002.6</v>
      </c>
      <c r="M100" s="263">
        <v>94.528329999999997</v>
      </c>
    </row>
    <row r="101" spans="1:13">
      <c r="A101" s="282">
        <v>92</v>
      </c>
      <c r="B101" s="263" t="s">
        <v>248</v>
      </c>
      <c r="C101" s="263">
        <v>2902.35</v>
      </c>
      <c r="D101" s="265">
        <v>2900.35</v>
      </c>
      <c r="E101" s="265">
        <v>2853</v>
      </c>
      <c r="F101" s="265">
        <v>2803.65</v>
      </c>
      <c r="G101" s="265">
        <v>2756.3</v>
      </c>
      <c r="H101" s="265">
        <v>2949.7</v>
      </c>
      <c r="I101" s="265">
        <v>2997.0499999999993</v>
      </c>
      <c r="J101" s="265">
        <v>3046.3999999999996</v>
      </c>
      <c r="K101" s="263">
        <v>2947.7</v>
      </c>
      <c r="L101" s="263">
        <v>2851</v>
      </c>
      <c r="M101" s="263">
        <v>1.48725</v>
      </c>
    </row>
    <row r="102" spans="1:13">
      <c r="A102" s="282">
        <v>93</v>
      </c>
      <c r="B102" s="263" t="s">
        <v>109</v>
      </c>
      <c r="C102" s="263">
        <v>1449.6</v>
      </c>
      <c r="D102" s="265">
        <v>1455.2</v>
      </c>
      <c r="E102" s="265">
        <v>1425.4</v>
      </c>
      <c r="F102" s="265">
        <v>1401.2</v>
      </c>
      <c r="G102" s="265">
        <v>1371.4</v>
      </c>
      <c r="H102" s="265">
        <v>1479.4</v>
      </c>
      <c r="I102" s="265">
        <v>1509.1999999999998</v>
      </c>
      <c r="J102" s="265">
        <v>1533.4</v>
      </c>
      <c r="K102" s="263">
        <v>1485</v>
      </c>
      <c r="L102" s="263">
        <v>1431</v>
      </c>
      <c r="M102" s="263">
        <v>80.032929999999993</v>
      </c>
    </row>
    <row r="103" spans="1:13">
      <c r="A103" s="282">
        <v>94</v>
      </c>
      <c r="B103" s="263" t="s">
        <v>249</v>
      </c>
      <c r="C103" s="263">
        <v>682.15</v>
      </c>
      <c r="D103" s="265">
        <v>685.41666666666663</v>
      </c>
      <c r="E103" s="265">
        <v>672.83333333333326</v>
      </c>
      <c r="F103" s="265">
        <v>663.51666666666665</v>
      </c>
      <c r="G103" s="265">
        <v>650.93333333333328</v>
      </c>
      <c r="H103" s="265">
        <v>694.73333333333323</v>
      </c>
      <c r="I103" s="265">
        <v>707.31666666666649</v>
      </c>
      <c r="J103" s="265">
        <v>716.63333333333321</v>
      </c>
      <c r="K103" s="263">
        <v>698</v>
      </c>
      <c r="L103" s="263">
        <v>676.1</v>
      </c>
      <c r="M103" s="263">
        <v>20.746739999999999</v>
      </c>
    </row>
    <row r="104" spans="1:13">
      <c r="A104" s="282">
        <v>95</v>
      </c>
      <c r="B104" s="263" t="s">
        <v>105</v>
      </c>
      <c r="C104" s="263">
        <v>1029.8499999999999</v>
      </c>
      <c r="D104" s="265">
        <v>1036.2833333333331</v>
      </c>
      <c r="E104" s="265">
        <v>1009.0166666666662</v>
      </c>
      <c r="F104" s="265">
        <v>988.18333333333317</v>
      </c>
      <c r="G104" s="265">
        <v>960.91666666666629</v>
      </c>
      <c r="H104" s="265">
        <v>1057.1166666666661</v>
      </c>
      <c r="I104" s="265">
        <v>1084.383333333333</v>
      </c>
      <c r="J104" s="265">
        <v>1105.216666666666</v>
      </c>
      <c r="K104" s="263">
        <v>1063.55</v>
      </c>
      <c r="L104" s="263">
        <v>1015.45</v>
      </c>
      <c r="M104" s="263">
        <v>10.174709999999999</v>
      </c>
    </row>
    <row r="105" spans="1:13">
      <c r="A105" s="282">
        <v>96</v>
      </c>
      <c r="B105" s="263" t="s">
        <v>110</v>
      </c>
      <c r="C105" s="263">
        <v>2886.9</v>
      </c>
      <c r="D105" s="265">
        <v>2908.8166666666671</v>
      </c>
      <c r="E105" s="265">
        <v>2844.6833333333343</v>
      </c>
      <c r="F105" s="265">
        <v>2802.4666666666672</v>
      </c>
      <c r="G105" s="265">
        <v>2738.3333333333344</v>
      </c>
      <c r="H105" s="265">
        <v>2951.0333333333342</v>
      </c>
      <c r="I105" s="265">
        <v>3015.1666666666665</v>
      </c>
      <c r="J105" s="265">
        <v>3057.3833333333341</v>
      </c>
      <c r="K105" s="263">
        <v>2972.95</v>
      </c>
      <c r="L105" s="263">
        <v>2866.6</v>
      </c>
      <c r="M105" s="263">
        <v>11.52927</v>
      </c>
    </row>
    <row r="106" spans="1:13">
      <c r="A106" s="282">
        <v>97</v>
      </c>
      <c r="B106" s="263" t="s">
        <v>112</v>
      </c>
      <c r="C106" s="263">
        <v>350.65</v>
      </c>
      <c r="D106" s="265">
        <v>347.18333333333334</v>
      </c>
      <c r="E106" s="265">
        <v>341.4666666666667</v>
      </c>
      <c r="F106" s="265">
        <v>332.28333333333336</v>
      </c>
      <c r="G106" s="265">
        <v>326.56666666666672</v>
      </c>
      <c r="H106" s="265">
        <v>356.36666666666667</v>
      </c>
      <c r="I106" s="265">
        <v>362.08333333333326</v>
      </c>
      <c r="J106" s="265">
        <v>371.26666666666665</v>
      </c>
      <c r="K106" s="263">
        <v>352.9</v>
      </c>
      <c r="L106" s="263">
        <v>338</v>
      </c>
      <c r="M106" s="263">
        <v>147.71653000000001</v>
      </c>
    </row>
    <row r="107" spans="1:13">
      <c r="A107" s="282">
        <v>98</v>
      </c>
      <c r="B107" s="263" t="s">
        <v>113</v>
      </c>
      <c r="C107" s="263">
        <v>235.25</v>
      </c>
      <c r="D107" s="265">
        <v>234.63333333333333</v>
      </c>
      <c r="E107" s="265">
        <v>230.11666666666665</v>
      </c>
      <c r="F107" s="265">
        <v>224.98333333333332</v>
      </c>
      <c r="G107" s="265">
        <v>220.46666666666664</v>
      </c>
      <c r="H107" s="265">
        <v>239.76666666666665</v>
      </c>
      <c r="I107" s="265">
        <v>244.2833333333333</v>
      </c>
      <c r="J107" s="265">
        <v>249.41666666666666</v>
      </c>
      <c r="K107" s="263">
        <v>239.15</v>
      </c>
      <c r="L107" s="263">
        <v>229.5</v>
      </c>
      <c r="M107" s="263">
        <v>48.29242</v>
      </c>
    </row>
    <row r="108" spans="1:13">
      <c r="A108" s="282">
        <v>99</v>
      </c>
      <c r="B108" s="263" t="s">
        <v>114</v>
      </c>
      <c r="C108" s="263">
        <v>2373.1999999999998</v>
      </c>
      <c r="D108" s="265">
        <v>2378.9666666666667</v>
      </c>
      <c r="E108" s="265">
        <v>2340.7333333333336</v>
      </c>
      <c r="F108" s="265">
        <v>2308.2666666666669</v>
      </c>
      <c r="G108" s="265">
        <v>2270.0333333333338</v>
      </c>
      <c r="H108" s="265">
        <v>2411.4333333333334</v>
      </c>
      <c r="I108" s="265">
        <v>2449.6666666666661</v>
      </c>
      <c r="J108" s="265">
        <v>2482.1333333333332</v>
      </c>
      <c r="K108" s="263">
        <v>2417.1999999999998</v>
      </c>
      <c r="L108" s="263">
        <v>2346.5</v>
      </c>
      <c r="M108" s="263">
        <v>25.454470000000001</v>
      </c>
    </row>
    <row r="109" spans="1:13">
      <c r="A109" s="282">
        <v>100</v>
      </c>
      <c r="B109" s="263" t="s">
        <v>250</v>
      </c>
      <c r="C109" s="263">
        <v>297.25</v>
      </c>
      <c r="D109" s="265">
        <v>292.58333333333331</v>
      </c>
      <c r="E109" s="265">
        <v>282.16666666666663</v>
      </c>
      <c r="F109" s="265">
        <v>267.08333333333331</v>
      </c>
      <c r="G109" s="265">
        <v>256.66666666666663</v>
      </c>
      <c r="H109" s="265">
        <v>307.66666666666663</v>
      </c>
      <c r="I109" s="265">
        <v>318.08333333333326</v>
      </c>
      <c r="J109" s="265">
        <v>333.16666666666663</v>
      </c>
      <c r="K109" s="263">
        <v>303</v>
      </c>
      <c r="L109" s="263">
        <v>277.5</v>
      </c>
      <c r="M109" s="263">
        <v>39.451129999999999</v>
      </c>
    </row>
    <row r="110" spans="1:13">
      <c r="A110" s="282">
        <v>101</v>
      </c>
      <c r="B110" s="263" t="s">
        <v>251</v>
      </c>
      <c r="C110" s="263">
        <v>43.9</v>
      </c>
      <c r="D110" s="265">
        <v>44.233333333333327</v>
      </c>
      <c r="E110" s="265">
        <v>43.316666666666656</v>
      </c>
      <c r="F110" s="265">
        <v>42.733333333333327</v>
      </c>
      <c r="G110" s="265">
        <v>41.816666666666656</v>
      </c>
      <c r="H110" s="265">
        <v>44.816666666666656</v>
      </c>
      <c r="I110" s="265">
        <v>45.733333333333327</v>
      </c>
      <c r="J110" s="265">
        <v>46.316666666666656</v>
      </c>
      <c r="K110" s="263">
        <v>45.15</v>
      </c>
      <c r="L110" s="263">
        <v>43.65</v>
      </c>
      <c r="M110" s="263">
        <v>14.23574</v>
      </c>
    </row>
    <row r="111" spans="1:13">
      <c r="A111" s="282">
        <v>102</v>
      </c>
      <c r="B111" s="263" t="s">
        <v>108</v>
      </c>
      <c r="C111" s="263">
        <v>2445.85</v>
      </c>
      <c r="D111" s="265">
        <v>2463.2833333333333</v>
      </c>
      <c r="E111" s="265">
        <v>2395.5666666666666</v>
      </c>
      <c r="F111" s="265">
        <v>2345.2833333333333</v>
      </c>
      <c r="G111" s="265">
        <v>2277.5666666666666</v>
      </c>
      <c r="H111" s="265">
        <v>2513.5666666666666</v>
      </c>
      <c r="I111" s="265">
        <v>2581.2833333333328</v>
      </c>
      <c r="J111" s="265">
        <v>2631.5666666666666</v>
      </c>
      <c r="K111" s="263">
        <v>2531</v>
      </c>
      <c r="L111" s="263">
        <v>2413</v>
      </c>
      <c r="M111" s="263">
        <v>33.535670000000003</v>
      </c>
    </row>
    <row r="112" spans="1:13">
      <c r="A112" s="282">
        <v>103</v>
      </c>
      <c r="B112" s="263" t="s">
        <v>116</v>
      </c>
      <c r="C112" s="263">
        <v>571.25</v>
      </c>
      <c r="D112" s="265">
        <v>575.58333333333337</v>
      </c>
      <c r="E112" s="265">
        <v>559.16666666666674</v>
      </c>
      <c r="F112" s="265">
        <v>547.08333333333337</v>
      </c>
      <c r="G112" s="265">
        <v>530.66666666666674</v>
      </c>
      <c r="H112" s="265">
        <v>587.66666666666674</v>
      </c>
      <c r="I112" s="265">
        <v>604.08333333333348</v>
      </c>
      <c r="J112" s="265">
        <v>616.16666666666674</v>
      </c>
      <c r="K112" s="263">
        <v>592</v>
      </c>
      <c r="L112" s="263">
        <v>563.5</v>
      </c>
      <c r="M112" s="263">
        <v>232.60127</v>
      </c>
    </row>
    <row r="113" spans="1:13">
      <c r="A113" s="282">
        <v>104</v>
      </c>
      <c r="B113" s="263" t="s">
        <v>252</v>
      </c>
      <c r="C113" s="263">
        <v>1410.65</v>
      </c>
      <c r="D113" s="265">
        <v>1422.8333333333333</v>
      </c>
      <c r="E113" s="265">
        <v>1387.8666666666666</v>
      </c>
      <c r="F113" s="265">
        <v>1365.0833333333333</v>
      </c>
      <c r="G113" s="265">
        <v>1330.1166666666666</v>
      </c>
      <c r="H113" s="265">
        <v>1445.6166666666666</v>
      </c>
      <c r="I113" s="265">
        <v>1480.5833333333333</v>
      </c>
      <c r="J113" s="265">
        <v>1503.3666666666666</v>
      </c>
      <c r="K113" s="263">
        <v>1457.8</v>
      </c>
      <c r="L113" s="263">
        <v>1400.05</v>
      </c>
      <c r="M113" s="263">
        <v>7.3101700000000003</v>
      </c>
    </row>
    <row r="114" spans="1:13">
      <c r="A114" s="282">
        <v>105</v>
      </c>
      <c r="B114" s="263" t="s">
        <v>117</v>
      </c>
      <c r="C114" s="263">
        <v>436.7</v>
      </c>
      <c r="D114" s="265">
        <v>439.05</v>
      </c>
      <c r="E114" s="265">
        <v>431.15000000000003</v>
      </c>
      <c r="F114" s="265">
        <v>425.6</v>
      </c>
      <c r="G114" s="265">
        <v>417.70000000000005</v>
      </c>
      <c r="H114" s="265">
        <v>444.6</v>
      </c>
      <c r="I114" s="265">
        <v>452.5</v>
      </c>
      <c r="J114" s="265">
        <v>458.05</v>
      </c>
      <c r="K114" s="263">
        <v>446.95</v>
      </c>
      <c r="L114" s="263">
        <v>433.5</v>
      </c>
      <c r="M114" s="263">
        <v>25.24024</v>
      </c>
    </row>
    <row r="115" spans="1:13">
      <c r="A115" s="282">
        <v>106</v>
      </c>
      <c r="B115" s="263" t="s">
        <v>387</v>
      </c>
      <c r="C115" s="263">
        <v>391.85</v>
      </c>
      <c r="D115" s="265">
        <v>391.25</v>
      </c>
      <c r="E115" s="265">
        <v>386.6</v>
      </c>
      <c r="F115" s="265">
        <v>381.35</v>
      </c>
      <c r="G115" s="265">
        <v>376.70000000000005</v>
      </c>
      <c r="H115" s="265">
        <v>396.5</v>
      </c>
      <c r="I115" s="265">
        <v>401.15</v>
      </c>
      <c r="J115" s="265">
        <v>406.4</v>
      </c>
      <c r="K115" s="263">
        <v>395.9</v>
      </c>
      <c r="L115" s="263">
        <v>386</v>
      </c>
      <c r="M115" s="263">
        <v>4.5411200000000003</v>
      </c>
    </row>
    <row r="116" spans="1:13">
      <c r="A116" s="282">
        <v>107</v>
      </c>
      <c r="B116" s="263" t="s">
        <v>119</v>
      </c>
      <c r="C116" s="263">
        <v>54.3</v>
      </c>
      <c r="D116" s="265">
        <v>55.016666666666673</v>
      </c>
      <c r="E116" s="265">
        <v>53.033333333333346</v>
      </c>
      <c r="F116" s="265">
        <v>51.766666666666673</v>
      </c>
      <c r="G116" s="265">
        <v>49.783333333333346</v>
      </c>
      <c r="H116" s="265">
        <v>56.283333333333346</v>
      </c>
      <c r="I116" s="265">
        <v>58.26666666666668</v>
      </c>
      <c r="J116" s="265">
        <v>59.533333333333346</v>
      </c>
      <c r="K116" s="263">
        <v>57</v>
      </c>
      <c r="L116" s="263">
        <v>53.75</v>
      </c>
      <c r="M116" s="263">
        <v>483.64591999999999</v>
      </c>
    </row>
    <row r="117" spans="1:13">
      <c r="A117" s="282">
        <v>108</v>
      </c>
      <c r="B117" s="263" t="s">
        <v>126</v>
      </c>
      <c r="C117" s="263">
        <v>212.55</v>
      </c>
      <c r="D117" s="265">
        <v>214.35</v>
      </c>
      <c r="E117" s="265">
        <v>208.7</v>
      </c>
      <c r="F117" s="265">
        <v>204.85</v>
      </c>
      <c r="G117" s="265">
        <v>199.2</v>
      </c>
      <c r="H117" s="265">
        <v>218.2</v>
      </c>
      <c r="I117" s="265">
        <v>223.85000000000002</v>
      </c>
      <c r="J117" s="265">
        <v>227.7</v>
      </c>
      <c r="K117" s="263">
        <v>220</v>
      </c>
      <c r="L117" s="263">
        <v>210.5</v>
      </c>
      <c r="M117" s="263">
        <v>313.78044999999997</v>
      </c>
    </row>
    <row r="118" spans="1:13">
      <c r="A118" s="282">
        <v>109</v>
      </c>
      <c r="B118" s="263" t="s">
        <v>115</v>
      </c>
      <c r="C118" s="263">
        <v>193.4</v>
      </c>
      <c r="D118" s="265">
        <v>196.10000000000002</v>
      </c>
      <c r="E118" s="265">
        <v>187.40000000000003</v>
      </c>
      <c r="F118" s="265">
        <v>181.4</v>
      </c>
      <c r="G118" s="265">
        <v>172.70000000000002</v>
      </c>
      <c r="H118" s="265">
        <v>202.10000000000005</v>
      </c>
      <c r="I118" s="265">
        <v>210.80000000000004</v>
      </c>
      <c r="J118" s="265">
        <v>216.80000000000007</v>
      </c>
      <c r="K118" s="263">
        <v>204.8</v>
      </c>
      <c r="L118" s="263">
        <v>190.1</v>
      </c>
      <c r="M118" s="263">
        <v>157.41065</v>
      </c>
    </row>
    <row r="119" spans="1:13">
      <c r="A119" s="282">
        <v>110</v>
      </c>
      <c r="B119" s="263" t="s">
        <v>255</v>
      </c>
      <c r="C119" s="263">
        <v>107.95</v>
      </c>
      <c r="D119" s="265">
        <v>108.08333333333333</v>
      </c>
      <c r="E119" s="265">
        <v>106.36666666666666</v>
      </c>
      <c r="F119" s="265">
        <v>104.78333333333333</v>
      </c>
      <c r="G119" s="265">
        <v>103.06666666666666</v>
      </c>
      <c r="H119" s="265">
        <v>109.66666666666666</v>
      </c>
      <c r="I119" s="265">
        <v>111.38333333333333</v>
      </c>
      <c r="J119" s="265">
        <v>112.96666666666665</v>
      </c>
      <c r="K119" s="263">
        <v>109.8</v>
      </c>
      <c r="L119" s="263">
        <v>106.5</v>
      </c>
      <c r="M119" s="263">
        <v>21.541969999999999</v>
      </c>
    </row>
    <row r="120" spans="1:13">
      <c r="A120" s="282">
        <v>111</v>
      </c>
      <c r="B120" s="263" t="s">
        <v>125</v>
      </c>
      <c r="C120" s="263">
        <v>90.75</v>
      </c>
      <c r="D120" s="265">
        <v>91.266666666666666</v>
      </c>
      <c r="E120" s="265">
        <v>89.533333333333331</v>
      </c>
      <c r="F120" s="265">
        <v>88.316666666666663</v>
      </c>
      <c r="G120" s="265">
        <v>86.583333333333329</v>
      </c>
      <c r="H120" s="265">
        <v>92.483333333333334</v>
      </c>
      <c r="I120" s="265">
        <v>94.216666666666654</v>
      </c>
      <c r="J120" s="265">
        <v>95.433333333333337</v>
      </c>
      <c r="K120" s="263">
        <v>93</v>
      </c>
      <c r="L120" s="263">
        <v>90.05</v>
      </c>
      <c r="M120" s="263">
        <v>171.82714999999999</v>
      </c>
    </row>
    <row r="121" spans="1:13">
      <c r="A121" s="282">
        <v>112</v>
      </c>
      <c r="B121" s="263" t="s">
        <v>772</v>
      </c>
      <c r="C121" s="263">
        <v>1702.65</v>
      </c>
      <c r="D121" s="265">
        <v>1706</v>
      </c>
      <c r="E121" s="265">
        <v>1674.05</v>
      </c>
      <c r="F121" s="265">
        <v>1645.45</v>
      </c>
      <c r="G121" s="265">
        <v>1613.5</v>
      </c>
      <c r="H121" s="265">
        <v>1734.6</v>
      </c>
      <c r="I121" s="265">
        <v>1766.5499999999997</v>
      </c>
      <c r="J121" s="265">
        <v>1795.1499999999999</v>
      </c>
      <c r="K121" s="263">
        <v>1737.95</v>
      </c>
      <c r="L121" s="263">
        <v>1677.4</v>
      </c>
      <c r="M121" s="263">
        <v>16.228300000000001</v>
      </c>
    </row>
    <row r="122" spans="1:13">
      <c r="A122" s="282">
        <v>113</v>
      </c>
      <c r="B122" s="263" t="s">
        <v>120</v>
      </c>
      <c r="C122" s="263">
        <v>504.75</v>
      </c>
      <c r="D122" s="265">
        <v>510.91666666666669</v>
      </c>
      <c r="E122" s="265">
        <v>496.08333333333337</v>
      </c>
      <c r="F122" s="265">
        <v>487.41666666666669</v>
      </c>
      <c r="G122" s="265">
        <v>472.58333333333337</v>
      </c>
      <c r="H122" s="265">
        <v>519.58333333333337</v>
      </c>
      <c r="I122" s="265">
        <v>534.41666666666674</v>
      </c>
      <c r="J122" s="265">
        <v>543.08333333333337</v>
      </c>
      <c r="K122" s="263">
        <v>525.75</v>
      </c>
      <c r="L122" s="263">
        <v>502.25</v>
      </c>
      <c r="M122" s="263">
        <v>20.59327</v>
      </c>
    </row>
    <row r="123" spans="1:13">
      <c r="A123" s="282">
        <v>114</v>
      </c>
      <c r="B123" s="263" t="s">
        <v>826</v>
      </c>
      <c r="C123" s="263">
        <v>251.8</v>
      </c>
      <c r="D123" s="265">
        <v>251.66666666666666</v>
      </c>
      <c r="E123" s="265">
        <v>245.5333333333333</v>
      </c>
      <c r="F123" s="265">
        <v>239.26666666666665</v>
      </c>
      <c r="G123" s="265">
        <v>233.1333333333333</v>
      </c>
      <c r="H123" s="265">
        <v>257.93333333333328</v>
      </c>
      <c r="I123" s="265">
        <v>264.06666666666672</v>
      </c>
      <c r="J123" s="265">
        <v>270.33333333333331</v>
      </c>
      <c r="K123" s="263">
        <v>257.8</v>
      </c>
      <c r="L123" s="263">
        <v>245.4</v>
      </c>
      <c r="M123" s="263">
        <v>12.436120000000001</v>
      </c>
    </row>
    <row r="124" spans="1:13">
      <c r="A124" s="282">
        <v>115</v>
      </c>
      <c r="B124" s="263" t="s">
        <v>122</v>
      </c>
      <c r="C124" s="263">
        <v>937.35</v>
      </c>
      <c r="D124" s="265">
        <v>948.28333333333342</v>
      </c>
      <c r="E124" s="265">
        <v>907.61666666666679</v>
      </c>
      <c r="F124" s="265">
        <v>877.88333333333333</v>
      </c>
      <c r="G124" s="265">
        <v>837.2166666666667</v>
      </c>
      <c r="H124" s="265">
        <v>978.01666666666688</v>
      </c>
      <c r="I124" s="265">
        <v>1018.6833333333336</v>
      </c>
      <c r="J124" s="265">
        <v>1048.416666666667</v>
      </c>
      <c r="K124" s="263">
        <v>988.95</v>
      </c>
      <c r="L124" s="263">
        <v>918.55</v>
      </c>
      <c r="M124" s="263">
        <v>112.23430999999999</v>
      </c>
    </row>
    <row r="125" spans="1:13">
      <c r="A125" s="282">
        <v>116</v>
      </c>
      <c r="B125" s="263" t="s">
        <v>256</v>
      </c>
      <c r="C125" s="263">
        <v>4433.3999999999996</v>
      </c>
      <c r="D125" s="265">
        <v>4367.8833333333341</v>
      </c>
      <c r="E125" s="265">
        <v>4267.9666666666681</v>
      </c>
      <c r="F125" s="265">
        <v>4102.5333333333338</v>
      </c>
      <c r="G125" s="265">
        <v>4002.6166666666677</v>
      </c>
      <c r="H125" s="265">
        <v>4533.3166666666684</v>
      </c>
      <c r="I125" s="265">
        <v>4633.2333333333345</v>
      </c>
      <c r="J125" s="265">
        <v>4798.6666666666688</v>
      </c>
      <c r="K125" s="263">
        <v>4467.8</v>
      </c>
      <c r="L125" s="263">
        <v>4202.45</v>
      </c>
      <c r="M125" s="263">
        <v>12.59614</v>
      </c>
    </row>
    <row r="126" spans="1:13">
      <c r="A126" s="282">
        <v>117</v>
      </c>
      <c r="B126" s="263" t="s">
        <v>124</v>
      </c>
      <c r="C126" s="263">
        <v>1409.9</v>
      </c>
      <c r="D126" s="265">
        <v>1407.3</v>
      </c>
      <c r="E126" s="265">
        <v>1389.6</v>
      </c>
      <c r="F126" s="265">
        <v>1369.3</v>
      </c>
      <c r="G126" s="265">
        <v>1351.6</v>
      </c>
      <c r="H126" s="265">
        <v>1427.6</v>
      </c>
      <c r="I126" s="265">
        <v>1445.3000000000002</v>
      </c>
      <c r="J126" s="265">
        <v>1465.6</v>
      </c>
      <c r="K126" s="263">
        <v>1425</v>
      </c>
      <c r="L126" s="263">
        <v>1387</v>
      </c>
      <c r="M126" s="263">
        <v>94.795720000000003</v>
      </c>
    </row>
    <row r="127" spans="1:13">
      <c r="A127" s="282">
        <v>118</v>
      </c>
      <c r="B127" s="263" t="s">
        <v>121</v>
      </c>
      <c r="C127" s="263">
        <v>1552.7</v>
      </c>
      <c r="D127" s="265">
        <v>1562.5333333333335</v>
      </c>
      <c r="E127" s="265">
        <v>1515.166666666667</v>
      </c>
      <c r="F127" s="265">
        <v>1477.6333333333334</v>
      </c>
      <c r="G127" s="265">
        <v>1430.2666666666669</v>
      </c>
      <c r="H127" s="265">
        <v>1600.0666666666671</v>
      </c>
      <c r="I127" s="265">
        <v>1647.4333333333334</v>
      </c>
      <c r="J127" s="265">
        <v>1684.9666666666672</v>
      </c>
      <c r="K127" s="263">
        <v>1609.9</v>
      </c>
      <c r="L127" s="263">
        <v>1525</v>
      </c>
      <c r="M127" s="263">
        <v>17.148679999999999</v>
      </c>
    </row>
    <row r="128" spans="1:13">
      <c r="A128" s="282">
        <v>119</v>
      </c>
      <c r="B128" s="263" t="s">
        <v>257</v>
      </c>
      <c r="C128" s="263">
        <v>1875.55</v>
      </c>
      <c r="D128" s="265">
        <v>1867.3</v>
      </c>
      <c r="E128" s="265">
        <v>1841.6</v>
      </c>
      <c r="F128" s="265">
        <v>1807.6499999999999</v>
      </c>
      <c r="G128" s="265">
        <v>1781.9499999999998</v>
      </c>
      <c r="H128" s="265">
        <v>1901.25</v>
      </c>
      <c r="I128" s="265">
        <v>1926.9500000000003</v>
      </c>
      <c r="J128" s="265">
        <v>1960.9</v>
      </c>
      <c r="K128" s="263">
        <v>1893</v>
      </c>
      <c r="L128" s="263">
        <v>1833.35</v>
      </c>
      <c r="M128" s="263">
        <v>1.0323800000000001</v>
      </c>
    </row>
    <row r="129" spans="1:13">
      <c r="A129" s="282">
        <v>120</v>
      </c>
      <c r="B129" s="263" t="s">
        <v>258</v>
      </c>
      <c r="C129" s="263">
        <v>86.55</v>
      </c>
      <c r="D129" s="265">
        <v>87.316666666666663</v>
      </c>
      <c r="E129" s="265">
        <v>84.23333333333332</v>
      </c>
      <c r="F129" s="265">
        <v>81.916666666666657</v>
      </c>
      <c r="G129" s="265">
        <v>78.833333333333314</v>
      </c>
      <c r="H129" s="265">
        <v>89.633333333333326</v>
      </c>
      <c r="I129" s="265">
        <v>92.716666666666669</v>
      </c>
      <c r="J129" s="265">
        <v>95.033333333333331</v>
      </c>
      <c r="K129" s="263">
        <v>90.4</v>
      </c>
      <c r="L129" s="263">
        <v>85</v>
      </c>
      <c r="M129" s="263">
        <v>50.319249999999997</v>
      </c>
    </row>
    <row r="130" spans="1:13">
      <c r="A130" s="282">
        <v>121</v>
      </c>
      <c r="B130" s="263" t="s">
        <v>128</v>
      </c>
      <c r="C130" s="263">
        <v>517.5</v>
      </c>
      <c r="D130" s="265">
        <v>514.23333333333335</v>
      </c>
      <c r="E130" s="265">
        <v>506.4666666666667</v>
      </c>
      <c r="F130" s="265">
        <v>495.43333333333334</v>
      </c>
      <c r="G130" s="265">
        <v>487.66666666666669</v>
      </c>
      <c r="H130" s="265">
        <v>525.26666666666665</v>
      </c>
      <c r="I130" s="265">
        <v>533.0333333333333</v>
      </c>
      <c r="J130" s="265">
        <v>544.06666666666672</v>
      </c>
      <c r="K130" s="263">
        <v>522</v>
      </c>
      <c r="L130" s="263">
        <v>503.2</v>
      </c>
      <c r="M130" s="263">
        <v>297.11225000000002</v>
      </c>
    </row>
    <row r="131" spans="1:13">
      <c r="A131" s="282">
        <v>122</v>
      </c>
      <c r="B131" s="263" t="s">
        <v>127</v>
      </c>
      <c r="C131" s="263">
        <v>382.85</v>
      </c>
      <c r="D131" s="265">
        <v>376.0333333333333</v>
      </c>
      <c r="E131" s="265">
        <v>366.06666666666661</v>
      </c>
      <c r="F131" s="265">
        <v>349.2833333333333</v>
      </c>
      <c r="G131" s="265">
        <v>339.31666666666661</v>
      </c>
      <c r="H131" s="265">
        <v>392.81666666666661</v>
      </c>
      <c r="I131" s="265">
        <v>402.7833333333333</v>
      </c>
      <c r="J131" s="265">
        <v>419.56666666666661</v>
      </c>
      <c r="K131" s="263">
        <v>386</v>
      </c>
      <c r="L131" s="263">
        <v>359.25</v>
      </c>
      <c r="M131" s="263">
        <v>115.14234</v>
      </c>
    </row>
    <row r="132" spans="1:13">
      <c r="A132" s="282">
        <v>123</v>
      </c>
      <c r="B132" s="263" t="s">
        <v>129</v>
      </c>
      <c r="C132" s="263">
        <v>2837</v>
      </c>
      <c r="D132" s="265">
        <v>2870.2666666666664</v>
      </c>
      <c r="E132" s="265">
        <v>2774.2833333333328</v>
      </c>
      <c r="F132" s="265">
        <v>2711.5666666666666</v>
      </c>
      <c r="G132" s="265">
        <v>2615.583333333333</v>
      </c>
      <c r="H132" s="265">
        <v>2932.9833333333327</v>
      </c>
      <c r="I132" s="265">
        <v>3028.9666666666662</v>
      </c>
      <c r="J132" s="265">
        <v>3091.6833333333325</v>
      </c>
      <c r="K132" s="263">
        <v>2966.25</v>
      </c>
      <c r="L132" s="263">
        <v>2807.55</v>
      </c>
      <c r="M132" s="263">
        <v>6.6977200000000003</v>
      </c>
    </row>
    <row r="133" spans="1:13">
      <c r="A133" s="282">
        <v>124</v>
      </c>
      <c r="B133" s="263" t="s">
        <v>131</v>
      </c>
      <c r="C133" s="263">
        <v>1759.2</v>
      </c>
      <c r="D133" s="265">
        <v>1764.4000000000003</v>
      </c>
      <c r="E133" s="265">
        <v>1729.2000000000007</v>
      </c>
      <c r="F133" s="265">
        <v>1699.2000000000005</v>
      </c>
      <c r="G133" s="265">
        <v>1664.0000000000009</v>
      </c>
      <c r="H133" s="265">
        <v>1794.4000000000005</v>
      </c>
      <c r="I133" s="265">
        <v>1829.6</v>
      </c>
      <c r="J133" s="265">
        <v>1859.6000000000004</v>
      </c>
      <c r="K133" s="263">
        <v>1799.6</v>
      </c>
      <c r="L133" s="263">
        <v>1734.4</v>
      </c>
      <c r="M133" s="263">
        <v>24.482410000000002</v>
      </c>
    </row>
    <row r="134" spans="1:13">
      <c r="A134" s="282">
        <v>125</v>
      </c>
      <c r="B134" s="263" t="s">
        <v>132</v>
      </c>
      <c r="C134" s="263">
        <v>95.3</v>
      </c>
      <c r="D134" s="265">
        <v>96.233333333333334</v>
      </c>
      <c r="E134" s="265">
        <v>93.066666666666663</v>
      </c>
      <c r="F134" s="265">
        <v>90.833333333333329</v>
      </c>
      <c r="G134" s="265">
        <v>87.666666666666657</v>
      </c>
      <c r="H134" s="265">
        <v>98.466666666666669</v>
      </c>
      <c r="I134" s="265">
        <v>101.63333333333333</v>
      </c>
      <c r="J134" s="265">
        <v>103.86666666666667</v>
      </c>
      <c r="K134" s="263">
        <v>99.4</v>
      </c>
      <c r="L134" s="263">
        <v>94</v>
      </c>
      <c r="M134" s="263">
        <v>110.8099</v>
      </c>
    </row>
    <row r="135" spans="1:13">
      <c r="A135" s="282">
        <v>126</v>
      </c>
      <c r="B135" s="263" t="s">
        <v>259</v>
      </c>
      <c r="C135" s="263">
        <v>2760</v>
      </c>
      <c r="D135" s="265">
        <v>2747.2666666666664</v>
      </c>
      <c r="E135" s="265">
        <v>2699.7333333333327</v>
      </c>
      <c r="F135" s="265">
        <v>2639.4666666666662</v>
      </c>
      <c r="G135" s="265">
        <v>2591.9333333333325</v>
      </c>
      <c r="H135" s="265">
        <v>2807.5333333333328</v>
      </c>
      <c r="I135" s="265">
        <v>2855.0666666666666</v>
      </c>
      <c r="J135" s="265">
        <v>2915.333333333333</v>
      </c>
      <c r="K135" s="263">
        <v>2794.8</v>
      </c>
      <c r="L135" s="263">
        <v>2687</v>
      </c>
      <c r="M135" s="263">
        <v>3.7627299999999999</v>
      </c>
    </row>
    <row r="136" spans="1:13">
      <c r="A136" s="282">
        <v>127</v>
      </c>
      <c r="B136" s="263" t="s">
        <v>133</v>
      </c>
      <c r="C136" s="263">
        <v>418.45</v>
      </c>
      <c r="D136" s="265">
        <v>420.40000000000003</v>
      </c>
      <c r="E136" s="265">
        <v>410.00000000000006</v>
      </c>
      <c r="F136" s="265">
        <v>401.55</v>
      </c>
      <c r="G136" s="265">
        <v>391.15000000000003</v>
      </c>
      <c r="H136" s="265">
        <v>428.85000000000008</v>
      </c>
      <c r="I136" s="265">
        <v>439.25000000000006</v>
      </c>
      <c r="J136" s="265">
        <v>447.7000000000001</v>
      </c>
      <c r="K136" s="263">
        <v>430.8</v>
      </c>
      <c r="L136" s="263">
        <v>411.95</v>
      </c>
      <c r="M136" s="263">
        <v>29.944949999999999</v>
      </c>
    </row>
    <row r="137" spans="1:13">
      <c r="A137" s="282">
        <v>128</v>
      </c>
      <c r="B137" s="263" t="s">
        <v>260</v>
      </c>
      <c r="C137" s="263">
        <v>4269.5</v>
      </c>
      <c r="D137" s="265">
        <v>4215.1166666666659</v>
      </c>
      <c r="E137" s="265">
        <v>4133.4333333333316</v>
      </c>
      <c r="F137" s="265">
        <v>3997.3666666666659</v>
      </c>
      <c r="G137" s="265">
        <v>3915.6833333333316</v>
      </c>
      <c r="H137" s="265">
        <v>4351.1833333333316</v>
      </c>
      <c r="I137" s="265">
        <v>4432.8666666666659</v>
      </c>
      <c r="J137" s="265">
        <v>4568.9333333333316</v>
      </c>
      <c r="K137" s="263">
        <v>4296.8</v>
      </c>
      <c r="L137" s="263">
        <v>4079.05</v>
      </c>
      <c r="M137" s="263">
        <v>4.5602200000000002</v>
      </c>
    </row>
    <row r="138" spans="1:13">
      <c r="A138" s="282">
        <v>129</v>
      </c>
      <c r="B138" s="263" t="s">
        <v>134</v>
      </c>
      <c r="C138" s="263">
        <v>1403.8</v>
      </c>
      <c r="D138" s="265">
        <v>1408.0666666666668</v>
      </c>
      <c r="E138" s="265">
        <v>1377.1333333333337</v>
      </c>
      <c r="F138" s="265">
        <v>1350.4666666666669</v>
      </c>
      <c r="G138" s="265">
        <v>1319.5333333333338</v>
      </c>
      <c r="H138" s="265">
        <v>1434.7333333333336</v>
      </c>
      <c r="I138" s="265">
        <v>1465.6666666666665</v>
      </c>
      <c r="J138" s="265">
        <v>1492.3333333333335</v>
      </c>
      <c r="K138" s="263">
        <v>1439</v>
      </c>
      <c r="L138" s="263">
        <v>1381.4</v>
      </c>
      <c r="M138" s="263">
        <v>25.48649</v>
      </c>
    </row>
    <row r="139" spans="1:13">
      <c r="A139" s="282">
        <v>130</v>
      </c>
      <c r="B139" s="263" t="s">
        <v>135</v>
      </c>
      <c r="C139" s="263">
        <v>1028.95</v>
      </c>
      <c r="D139" s="265">
        <v>1022.5333333333334</v>
      </c>
      <c r="E139" s="265">
        <v>1013.6666666666667</v>
      </c>
      <c r="F139" s="265">
        <v>998.38333333333333</v>
      </c>
      <c r="G139" s="265">
        <v>989.51666666666665</v>
      </c>
      <c r="H139" s="265">
        <v>1037.8166666666668</v>
      </c>
      <c r="I139" s="265">
        <v>1046.6833333333334</v>
      </c>
      <c r="J139" s="265">
        <v>1061.9666666666669</v>
      </c>
      <c r="K139" s="263">
        <v>1031.4000000000001</v>
      </c>
      <c r="L139" s="263">
        <v>1007.25</v>
      </c>
      <c r="M139" s="263">
        <v>7.5440199999999997</v>
      </c>
    </row>
    <row r="140" spans="1:13">
      <c r="A140" s="282">
        <v>131</v>
      </c>
      <c r="B140" s="263" t="s">
        <v>146</v>
      </c>
      <c r="C140" s="263">
        <v>81520.899999999994</v>
      </c>
      <c r="D140" s="265">
        <v>82017.53333333334</v>
      </c>
      <c r="E140" s="265">
        <v>80765.966666666674</v>
      </c>
      <c r="F140" s="265">
        <v>80011.03333333334</v>
      </c>
      <c r="G140" s="265">
        <v>78759.466666666674</v>
      </c>
      <c r="H140" s="265">
        <v>82772.466666666674</v>
      </c>
      <c r="I140" s="265">
        <v>84024.033333333355</v>
      </c>
      <c r="J140" s="265">
        <v>84778.966666666674</v>
      </c>
      <c r="K140" s="263">
        <v>83269.100000000006</v>
      </c>
      <c r="L140" s="263">
        <v>81262.600000000006</v>
      </c>
      <c r="M140" s="263">
        <v>0.19059999999999999</v>
      </c>
    </row>
    <row r="141" spans="1:13">
      <c r="A141" s="282">
        <v>132</v>
      </c>
      <c r="B141" s="263" t="s">
        <v>143</v>
      </c>
      <c r="C141" s="263">
        <v>1134.55</v>
      </c>
      <c r="D141" s="265">
        <v>1143.1833333333334</v>
      </c>
      <c r="E141" s="265">
        <v>1106.3666666666668</v>
      </c>
      <c r="F141" s="265">
        <v>1078.1833333333334</v>
      </c>
      <c r="G141" s="265">
        <v>1041.3666666666668</v>
      </c>
      <c r="H141" s="265">
        <v>1171.3666666666668</v>
      </c>
      <c r="I141" s="265">
        <v>1208.1833333333334</v>
      </c>
      <c r="J141" s="265">
        <v>1236.3666666666668</v>
      </c>
      <c r="K141" s="263">
        <v>1180</v>
      </c>
      <c r="L141" s="263">
        <v>1115</v>
      </c>
      <c r="M141" s="263">
        <v>5.5539899999999998</v>
      </c>
    </row>
    <row r="142" spans="1:13">
      <c r="A142" s="282">
        <v>133</v>
      </c>
      <c r="B142" s="263" t="s">
        <v>137</v>
      </c>
      <c r="C142" s="263">
        <v>195.5</v>
      </c>
      <c r="D142" s="265">
        <v>197.06666666666669</v>
      </c>
      <c r="E142" s="265">
        <v>190.43333333333339</v>
      </c>
      <c r="F142" s="265">
        <v>185.3666666666667</v>
      </c>
      <c r="G142" s="265">
        <v>178.73333333333341</v>
      </c>
      <c r="H142" s="265">
        <v>202.13333333333338</v>
      </c>
      <c r="I142" s="265">
        <v>208.76666666666665</v>
      </c>
      <c r="J142" s="265">
        <v>213.83333333333337</v>
      </c>
      <c r="K142" s="263">
        <v>203.7</v>
      </c>
      <c r="L142" s="263">
        <v>192</v>
      </c>
      <c r="M142" s="263">
        <v>64.950239999999994</v>
      </c>
    </row>
    <row r="143" spans="1:13">
      <c r="A143" s="282">
        <v>134</v>
      </c>
      <c r="B143" s="263" t="s">
        <v>136</v>
      </c>
      <c r="C143" s="263">
        <v>774.45</v>
      </c>
      <c r="D143" s="265">
        <v>784.16666666666663</v>
      </c>
      <c r="E143" s="265">
        <v>759.5333333333333</v>
      </c>
      <c r="F143" s="265">
        <v>744.61666666666667</v>
      </c>
      <c r="G143" s="265">
        <v>719.98333333333335</v>
      </c>
      <c r="H143" s="265">
        <v>799.08333333333326</v>
      </c>
      <c r="I143" s="265">
        <v>823.7166666666667</v>
      </c>
      <c r="J143" s="265">
        <v>838.63333333333321</v>
      </c>
      <c r="K143" s="263">
        <v>808.8</v>
      </c>
      <c r="L143" s="263">
        <v>769.25</v>
      </c>
      <c r="M143" s="263">
        <v>41.76802</v>
      </c>
    </row>
    <row r="144" spans="1:13">
      <c r="A144" s="282">
        <v>135</v>
      </c>
      <c r="B144" s="263" t="s">
        <v>138</v>
      </c>
      <c r="C144" s="263">
        <v>155.1</v>
      </c>
      <c r="D144" s="265">
        <v>153.78333333333333</v>
      </c>
      <c r="E144" s="265">
        <v>150.91666666666666</v>
      </c>
      <c r="F144" s="265">
        <v>146.73333333333332</v>
      </c>
      <c r="G144" s="265">
        <v>143.86666666666665</v>
      </c>
      <c r="H144" s="265">
        <v>157.96666666666667</v>
      </c>
      <c r="I144" s="265">
        <v>160.83333333333334</v>
      </c>
      <c r="J144" s="265">
        <v>165.01666666666668</v>
      </c>
      <c r="K144" s="263">
        <v>156.65</v>
      </c>
      <c r="L144" s="263">
        <v>149.6</v>
      </c>
      <c r="M144" s="263">
        <v>54.686109999999999</v>
      </c>
    </row>
    <row r="145" spans="1:13">
      <c r="A145" s="282">
        <v>136</v>
      </c>
      <c r="B145" s="263" t="s">
        <v>139</v>
      </c>
      <c r="C145" s="263">
        <v>402.45</v>
      </c>
      <c r="D145" s="265">
        <v>406.15000000000003</v>
      </c>
      <c r="E145" s="265">
        <v>395.30000000000007</v>
      </c>
      <c r="F145" s="265">
        <v>388.15000000000003</v>
      </c>
      <c r="G145" s="265">
        <v>377.30000000000007</v>
      </c>
      <c r="H145" s="265">
        <v>413.30000000000007</v>
      </c>
      <c r="I145" s="265">
        <v>424.15000000000009</v>
      </c>
      <c r="J145" s="265">
        <v>431.30000000000007</v>
      </c>
      <c r="K145" s="263">
        <v>417</v>
      </c>
      <c r="L145" s="263">
        <v>399</v>
      </c>
      <c r="M145" s="263">
        <v>21.057089999999999</v>
      </c>
    </row>
    <row r="146" spans="1:13">
      <c r="A146" s="282">
        <v>137</v>
      </c>
      <c r="B146" s="263" t="s">
        <v>140</v>
      </c>
      <c r="C146" s="263">
        <v>6768.55</v>
      </c>
      <c r="D146" s="265">
        <v>6800.55</v>
      </c>
      <c r="E146" s="265">
        <v>6692.6</v>
      </c>
      <c r="F146" s="265">
        <v>6616.6500000000005</v>
      </c>
      <c r="G146" s="265">
        <v>6508.7000000000007</v>
      </c>
      <c r="H146" s="265">
        <v>6876.5</v>
      </c>
      <c r="I146" s="265">
        <v>6984.4499999999989</v>
      </c>
      <c r="J146" s="265">
        <v>7060.4</v>
      </c>
      <c r="K146" s="263">
        <v>6908.5</v>
      </c>
      <c r="L146" s="263">
        <v>6724.6</v>
      </c>
      <c r="M146" s="263">
        <v>6.6812899999999997</v>
      </c>
    </row>
    <row r="147" spans="1:13">
      <c r="A147" s="282">
        <v>138</v>
      </c>
      <c r="B147" s="263" t="s">
        <v>142</v>
      </c>
      <c r="C147" s="263">
        <v>870.05</v>
      </c>
      <c r="D147" s="265">
        <v>866.16666666666663</v>
      </c>
      <c r="E147" s="265">
        <v>855.33333333333326</v>
      </c>
      <c r="F147" s="265">
        <v>840.61666666666667</v>
      </c>
      <c r="G147" s="265">
        <v>829.7833333333333</v>
      </c>
      <c r="H147" s="265">
        <v>880.88333333333321</v>
      </c>
      <c r="I147" s="265">
        <v>891.71666666666647</v>
      </c>
      <c r="J147" s="265">
        <v>906.43333333333317</v>
      </c>
      <c r="K147" s="263">
        <v>877</v>
      </c>
      <c r="L147" s="263">
        <v>851.45</v>
      </c>
      <c r="M147" s="263">
        <v>7.4868300000000003</v>
      </c>
    </row>
    <row r="148" spans="1:13">
      <c r="A148" s="282">
        <v>139</v>
      </c>
      <c r="B148" s="263" t="s">
        <v>144</v>
      </c>
      <c r="C148" s="263">
        <v>2088.4</v>
      </c>
      <c r="D148" s="265">
        <v>2080.2166666666667</v>
      </c>
      <c r="E148" s="265">
        <v>2053.2333333333336</v>
      </c>
      <c r="F148" s="265">
        <v>2018.0666666666668</v>
      </c>
      <c r="G148" s="265">
        <v>1991.0833333333337</v>
      </c>
      <c r="H148" s="265">
        <v>2115.3833333333332</v>
      </c>
      <c r="I148" s="265">
        <v>2142.3666666666659</v>
      </c>
      <c r="J148" s="265">
        <v>2177.5333333333333</v>
      </c>
      <c r="K148" s="263">
        <v>2107.1999999999998</v>
      </c>
      <c r="L148" s="263">
        <v>2045.05</v>
      </c>
      <c r="M148" s="263">
        <v>10.942819999999999</v>
      </c>
    </row>
    <row r="149" spans="1:13">
      <c r="A149" s="282">
        <v>140</v>
      </c>
      <c r="B149" s="263" t="s">
        <v>145</v>
      </c>
      <c r="C149" s="263">
        <v>209.25</v>
      </c>
      <c r="D149" s="265">
        <v>206.98333333333335</v>
      </c>
      <c r="E149" s="265">
        <v>202.51666666666671</v>
      </c>
      <c r="F149" s="265">
        <v>195.78333333333336</v>
      </c>
      <c r="G149" s="265">
        <v>191.31666666666672</v>
      </c>
      <c r="H149" s="265">
        <v>213.7166666666667</v>
      </c>
      <c r="I149" s="265">
        <v>218.18333333333334</v>
      </c>
      <c r="J149" s="265">
        <v>224.91666666666669</v>
      </c>
      <c r="K149" s="263">
        <v>211.45</v>
      </c>
      <c r="L149" s="263">
        <v>200.25</v>
      </c>
      <c r="M149" s="263">
        <v>120.38458</v>
      </c>
    </row>
    <row r="150" spans="1:13">
      <c r="A150" s="282">
        <v>141</v>
      </c>
      <c r="B150" s="263" t="s">
        <v>262</v>
      </c>
      <c r="C150" s="263">
        <v>1755.1</v>
      </c>
      <c r="D150" s="265">
        <v>1748.9000000000003</v>
      </c>
      <c r="E150" s="265">
        <v>1719.3500000000006</v>
      </c>
      <c r="F150" s="265">
        <v>1683.6000000000004</v>
      </c>
      <c r="G150" s="265">
        <v>1654.0500000000006</v>
      </c>
      <c r="H150" s="265">
        <v>1784.6500000000005</v>
      </c>
      <c r="I150" s="265">
        <v>1814.2000000000003</v>
      </c>
      <c r="J150" s="265">
        <v>1849.9500000000005</v>
      </c>
      <c r="K150" s="263">
        <v>1778.45</v>
      </c>
      <c r="L150" s="263">
        <v>1713.15</v>
      </c>
      <c r="M150" s="263">
        <v>4.7362399999999996</v>
      </c>
    </row>
    <row r="151" spans="1:13">
      <c r="A151" s="282">
        <v>142</v>
      </c>
      <c r="B151" s="263" t="s">
        <v>147</v>
      </c>
      <c r="C151" s="263">
        <v>1184.2</v>
      </c>
      <c r="D151" s="265">
        <v>1188.5333333333335</v>
      </c>
      <c r="E151" s="265">
        <v>1160.666666666667</v>
      </c>
      <c r="F151" s="265">
        <v>1137.1333333333334</v>
      </c>
      <c r="G151" s="265">
        <v>1109.2666666666669</v>
      </c>
      <c r="H151" s="265">
        <v>1212.0666666666671</v>
      </c>
      <c r="I151" s="265">
        <v>1239.9333333333334</v>
      </c>
      <c r="J151" s="265">
        <v>1263.4666666666672</v>
      </c>
      <c r="K151" s="263">
        <v>1216.4000000000001</v>
      </c>
      <c r="L151" s="263">
        <v>1165</v>
      </c>
      <c r="M151" s="263">
        <v>6.7679299999999998</v>
      </c>
    </row>
    <row r="152" spans="1:13">
      <c r="A152" s="282">
        <v>143</v>
      </c>
      <c r="B152" s="263" t="s">
        <v>263</v>
      </c>
      <c r="C152" s="263">
        <v>830.55</v>
      </c>
      <c r="D152" s="265">
        <v>835.38333333333321</v>
      </c>
      <c r="E152" s="265">
        <v>823.21666666666647</v>
      </c>
      <c r="F152" s="265">
        <v>815.88333333333321</v>
      </c>
      <c r="G152" s="265">
        <v>803.71666666666647</v>
      </c>
      <c r="H152" s="265">
        <v>842.71666666666647</v>
      </c>
      <c r="I152" s="265">
        <v>854.88333333333321</v>
      </c>
      <c r="J152" s="265">
        <v>862.21666666666647</v>
      </c>
      <c r="K152" s="263">
        <v>847.55</v>
      </c>
      <c r="L152" s="263">
        <v>828.05</v>
      </c>
      <c r="M152" s="263">
        <v>1.15917</v>
      </c>
    </row>
    <row r="153" spans="1:13">
      <c r="A153" s="282">
        <v>144</v>
      </c>
      <c r="B153" s="263" t="s">
        <v>152</v>
      </c>
      <c r="C153" s="263">
        <v>140.94999999999999</v>
      </c>
      <c r="D153" s="265">
        <v>140.18333333333334</v>
      </c>
      <c r="E153" s="265">
        <v>136.81666666666666</v>
      </c>
      <c r="F153" s="265">
        <v>132.68333333333334</v>
      </c>
      <c r="G153" s="265">
        <v>129.31666666666666</v>
      </c>
      <c r="H153" s="265">
        <v>144.31666666666666</v>
      </c>
      <c r="I153" s="265">
        <v>147.68333333333334</v>
      </c>
      <c r="J153" s="265">
        <v>151.81666666666666</v>
      </c>
      <c r="K153" s="263">
        <v>143.55000000000001</v>
      </c>
      <c r="L153" s="263">
        <v>136.05000000000001</v>
      </c>
      <c r="M153" s="263">
        <v>179.43600000000001</v>
      </c>
    </row>
    <row r="154" spans="1:13">
      <c r="A154" s="282">
        <v>145</v>
      </c>
      <c r="B154" s="263" t="s">
        <v>153</v>
      </c>
      <c r="C154" s="263">
        <v>106.3</v>
      </c>
      <c r="D154" s="265">
        <v>105.95</v>
      </c>
      <c r="E154" s="265">
        <v>104.10000000000001</v>
      </c>
      <c r="F154" s="265">
        <v>101.9</v>
      </c>
      <c r="G154" s="265">
        <v>100.05000000000001</v>
      </c>
      <c r="H154" s="265">
        <v>108.15</v>
      </c>
      <c r="I154" s="265">
        <v>110</v>
      </c>
      <c r="J154" s="265">
        <v>112.2</v>
      </c>
      <c r="K154" s="263">
        <v>107.8</v>
      </c>
      <c r="L154" s="263">
        <v>103.75</v>
      </c>
      <c r="M154" s="263">
        <v>156.66099</v>
      </c>
    </row>
    <row r="155" spans="1:13">
      <c r="A155" s="282">
        <v>146</v>
      </c>
      <c r="B155" s="263" t="s">
        <v>148</v>
      </c>
      <c r="C155" s="263">
        <v>57.8</v>
      </c>
      <c r="D155" s="265">
        <v>57.65</v>
      </c>
      <c r="E155" s="265">
        <v>55.849999999999994</v>
      </c>
      <c r="F155" s="265">
        <v>53.9</v>
      </c>
      <c r="G155" s="265">
        <v>52.099999999999994</v>
      </c>
      <c r="H155" s="265">
        <v>59.599999999999994</v>
      </c>
      <c r="I155" s="265">
        <v>61.399999999999991</v>
      </c>
      <c r="J155" s="265">
        <v>63.349999999999994</v>
      </c>
      <c r="K155" s="263">
        <v>59.45</v>
      </c>
      <c r="L155" s="263">
        <v>55.7</v>
      </c>
      <c r="M155" s="263">
        <v>291.72971999999999</v>
      </c>
    </row>
    <row r="156" spans="1:13">
      <c r="A156" s="282">
        <v>147</v>
      </c>
      <c r="B156" s="263" t="s">
        <v>450</v>
      </c>
      <c r="C156" s="263">
        <v>2739.6</v>
      </c>
      <c r="D156" s="265">
        <v>2739.4500000000003</v>
      </c>
      <c r="E156" s="265">
        <v>2705.3000000000006</v>
      </c>
      <c r="F156" s="265">
        <v>2671.0000000000005</v>
      </c>
      <c r="G156" s="265">
        <v>2636.8500000000008</v>
      </c>
      <c r="H156" s="265">
        <v>2773.7500000000005</v>
      </c>
      <c r="I156" s="265">
        <v>2807.9</v>
      </c>
      <c r="J156" s="265">
        <v>2842.2000000000003</v>
      </c>
      <c r="K156" s="263">
        <v>2773.6</v>
      </c>
      <c r="L156" s="263">
        <v>2705.15</v>
      </c>
      <c r="M156" s="263">
        <v>1.36395</v>
      </c>
    </row>
    <row r="157" spans="1:13">
      <c r="A157" s="282">
        <v>148</v>
      </c>
      <c r="B157" s="263" t="s">
        <v>151</v>
      </c>
      <c r="C157" s="263">
        <v>16880.55</v>
      </c>
      <c r="D157" s="265">
        <v>16918.150000000001</v>
      </c>
      <c r="E157" s="265">
        <v>16686.300000000003</v>
      </c>
      <c r="F157" s="265">
        <v>16492.050000000003</v>
      </c>
      <c r="G157" s="265">
        <v>16260.200000000004</v>
      </c>
      <c r="H157" s="265">
        <v>17112.400000000001</v>
      </c>
      <c r="I157" s="265">
        <v>17344.25</v>
      </c>
      <c r="J157" s="265">
        <v>17538.5</v>
      </c>
      <c r="K157" s="263">
        <v>17150</v>
      </c>
      <c r="L157" s="263">
        <v>16723.900000000001</v>
      </c>
      <c r="M157" s="263">
        <v>0.81557000000000002</v>
      </c>
    </row>
    <row r="158" spans="1:13">
      <c r="A158" s="282">
        <v>149</v>
      </c>
      <c r="B158" s="263" t="s">
        <v>790</v>
      </c>
      <c r="C158" s="263">
        <v>335.55</v>
      </c>
      <c r="D158" s="265">
        <v>336.28333333333336</v>
      </c>
      <c r="E158" s="265">
        <v>329.4666666666667</v>
      </c>
      <c r="F158" s="265">
        <v>323.38333333333333</v>
      </c>
      <c r="G158" s="265">
        <v>316.56666666666666</v>
      </c>
      <c r="H158" s="265">
        <v>342.36666666666673</v>
      </c>
      <c r="I158" s="265">
        <v>349.18333333333345</v>
      </c>
      <c r="J158" s="265">
        <v>355.26666666666677</v>
      </c>
      <c r="K158" s="263">
        <v>343.1</v>
      </c>
      <c r="L158" s="263">
        <v>330.2</v>
      </c>
      <c r="M158" s="263">
        <v>5.3424500000000004</v>
      </c>
    </row>
    <row r="159" spans="1:13">
      <c r="A159" s="282">
        <v>150</v>
      </c>
      <c r="B159" s="263" t="s">
        <v>265</v>
      </c>
      <c r="C159" s="263">
        <v>572.6</v>
      </c>
      <c r="D159" s="265">
        <v>568.5333333333333</v>
      </c>
      <c r="E159" s="265">
        <v>557.06666666666661</v>
      </c>
      <c r="F159" s="265">
        <v>541.5333333333333</v>
      </c>
      <c r="G159" s="265">
        <v>530.06666666666661</v>
      </c>
      <c r="H159" s="265">
        <v>584.06666666666661</v>
      </c>
      <c r="I159" s="265">
        <v>595.5333333333333</v>
      </c>
      <c r="J159" s="265">
        <v>611.06666666666661</v>
      </c>
      <c r="K159" s="263">
        <v>580</v>
      </c>
      <c r="L159" s="263">
        <v>553</v>
      </c>
      <c r="M159" s="263">
        <v>1.10856</v>
      </c>
    </row>
    <row r="160" spans="1:13">
      <c r="A160" s="282">
        <v>151</v>
      </c>
      <c r="B160" s="263" t="s">
        <v>155</v>
      </c>
      <c r="C160" s="263">
        <v>103.45</v>
      </c>
      <c r="D160" s="265">
        <v>102.45</v>
      </c>
      <c r="E160" s="265">
        <v>100.4</v>
      </c>
      <c r="F160" s="265">
        <v>97.350000000000009</v>
      </c>
      <c r="G160" s="265">
        <v>95.300000000000011</v>
      </c>
      <c r="H160" s="265">
        <v>105.5</v>
      </c>
      <c r="I160" s="265">
        <v>107.54999999999998</v>
      </c>
      <c r="J160" s="265">
        <v>110.6</v>
      </c>
      <c r="K160" s="263">
        <v>104.5</v>
      </c>
      <c r="L160" s="263">
        <v>99.4</v>
      </c>
      <c r="M160" s="263">
        <v>248.78515999999999</v>
      </c>
    </row>
    <row r="161" spans="1:13">
      <c r="A161" s="282">
        <v>152</v>
      </c>
      <c r="B161" s="263" t="s">
        <v>154</v>
      </c>
      <c r="C161" s="263">
        <v>122.35</v>
      </c>
      <c r="D161" s="265">
        <v>122.33333333333333</v>
      </c>
      <c r="E161" s="265">
        <v>120.66666666666666</v>
      </c>
      <c r="F161" s="265">
        <v>118.98333333333333</v>
      </c>
      <c r="G161" s="265">
        <v>117.31666666666666</v>
      </c>
      <c r="H161" s="265">
        <v>124.01666666666665</v>
      </c>
      <c r="I161" s="265">
        <v>125.68333333333331</v>
      </c>
      <c r="J161" s="265">
        <v>127.36666666666665</v>
      </c>
      <c r="K161" s="263">
        <v>124</v>
      </c>
      <c r="L161" s="263">
        <v>120.65</v>
      </c>
      <c r="M161" s="263">
        <v>7.9893099999999997</v>
      </c>
    </row>
    <row r="162" spans="1:13">
      <c r="A162" s="282">
        <v>153</v>
      </c>
      <c r="B162" s="263" t="s">
        <v>266</v>
      </c>
      <c r="C162" s="263">
        <v>3196.1</v>
      </c>
      <c r="D162" s="265">
        <v>3202.85</v>
      </c>
      <c r="E162" s="265">
        <v>3165.7</v>
      </c>
      <c r="F162" s="265">
        <v>3135.2999999999997</v>
      </c>
      <c r="G162" s="265">
        <v>3098.1499999999996</v>
      </c>
      <c r="H162" s="265">
        <v>3233.25</v>
      </c>
      <c r="I162" s="265">
        <v>3270.4000000000005</v>
      </c>
      <c r="J162" s="265">
        <v>3300.8</v>
      </c>
      <c r="K162" s="263">
        <v>3240</v>
      </c>
      <c r="L162" s="263">
        <v>3172.45</v>
      </c>
      <c r="M162" s="263">
        <v>1.0339799999999999</v>
      </c>
    </row>
    <row r="163" spans="1:13">
      <c r="A163" s="282">
        <v>154</v>
      </c>
      <c r="B163" s="263" t="s">
        <v>267</v>
      </c>
      <c r="C163" s="263">
        <v>2211.4499999999998</v>
      </c>
      <c r="D163" s="265">
        <v>2224.2000000000003</v>
      </c>
      <c r="E163" s="265">
        <v>2192.8500000000004</v>
      </c>
      <c r="F163" s="265">
        <v>2174.25</v>
      </c>
      <c r="G163" s="265">
        <v>2142.9</v>
      </c>
      <c r="H163" s="265">
        <v>2242.8000000000006</v>
      </c>
      <c r="I163" s="265">
        <v>2274.15</v>
      </c>
      <c r="J163" s="265">
        <v>2292.7500000000009</v>
      </c>
      <c r="K163" s="263">
        <v>2255.5500000000002</v>
      </c>
      <c r="L163" s="263">
        <v>2205.6</v>
      </c>
      <c r="M163" s="263">
        <v>1.29132</v>
      </c>
    </row>
    <row r="164" spans="1:13">
      <c r="A164" s="282">
        <v>155</v>
      </c>
      <c r="B164" s="263" t="s">
        <v>156</v>
      </c>
      <c r="C164" s="263">
        <v>29679.15</v>
      </c>
      <c r="D164" s="265">
        <v>29790.05</v>
      </c>
      <c r="E164" s="265">
        <v>29200.1</v>
      </c>
      <c r="F164" s="265">
        <v>28721.05</v>
      </c>
      <c r="G164" s="265">
        <v>28131.1</v>
      </c>
      <c r="H164" s="265">
        <v>30269.1</v>
      </c>
      <c r="I164" s="265">
        <v>30859.050000000003</v>
      </c>
      <c r="J164" s="265">
        <v>31338.1</v>
      </c>
      <c r="K164" s="263">
        <v>30380</v>
      </c>
      <c r="L164" s="263">
        <v>29311</v>
      </c>
      <c r="M164" s="263">
        <v>0.27163999999999999</v>
      </c>
    </row>
    <row r="165" spans="1:13">
      <c r="A165" s="282">
        <v>156</v>
      </c>
      <c r="B165" s="263" t="s">
        <v>158</v>
      </c>
      <c r="C165" s="263">
        <v>227.4</v>
      </c>
      <c r="D165" s="265">
        <v>226.18333333333331</v>
      </c>
      <c r="E165" s="265">
        <v>223.86666666666662</v>
      </c>
      <c r="F165" s="265">
        <v>220.33333333333331</v>
      </c>
      <c r="G165" s="265">
        <v>218.01666666666662</v>
      </c>
      <c r="H165" s="265">
        <v>229.71666666666661</v>
      </c>
      <c r="I165" s="265">
        <v>232.03333333333327</v>
      </c>
      <c r="J165" s="265">
        <v>235.56666666666661</v>
      </c>
      <c r="K165" s="263">
        <v>228.5</v>
      </c>
      <c r="L165" s="263">
        <v>222.65</v>
      </c>
      <c r="M165" s="263">
        <v>32.225760000000001</v>
      </c>
    </row>
    <row r="166" spans="1:13">
      <c r="A166" s="282">
        <v>157</v>
      </c>
      <c r="B166" s="263" t="s">
        <v>269</v>
      </c>
      <c r="C166" s="263">
        <v>4601.8500000000004</v>
      </c>
      <c r="D166" s="265">
        <v>4595.1333333333341</v>
      </c>
      <c r="E166" s="265">
        <v>4560.2666666666682</v>
      </c>
      <c r="F166" s="265">
        <v>4518.6833333333343</v>
      </c>
      <c r="G166" s="265">
        <v>4483.8166666666684</v>
      </c>
      <c r="H166" s="265">
        <v>4636.7166666666681</v>
      </c>
      <c r="I166" s="265">
        <v>4671.5833333333348</v>
      </c>
      <c r="J166" s="265">
        <v>4713.1666666666679</v>
      </c>
      <c r="K166" s="263">
        <v>4630</v>
      </c>
      <c r="L166" s="263">
        <v>4553.55</v>
      </c>
      <c r="M166" s="263">
        <v>0.43024000000000001</v>
      </c>
    </row>
    <row r="167" spans="1:13">
      <c r="A167" s="282">
        <v>158</v>
      </c>
      <c r="B167" s="263" t="s">
        <v>160</v>
      </c>
      <c r="C167" s="263">
        <v>1799.5</v>
      </c>
      <c r="D167" s="265">
        <v>1809</v>
      </c>
      <c r="E167" s="265">
        <v>1777</v>
      </c>
      <c r="F167" s="265">
        <v>1754.5</v>
      </c>
      <c r="G167" s="265">
        <v>1722.5</v>
      </c>
      <c r="H167" s="265">
        <v>1831.5</v>
      </c>
      <c r="I167" s="265">
        <v>1863.5</v>
      </c>
      <c r="J167" s="265">
        <v>1886</v>
      </c>
      <c r="K167" s="263">
        <v>1841</v>
      </c>
      <c r="L167" s="263">
        <v>1786.5</v>
      </c>
      <c r="M167" s="263">
        <v>3.6350899999999999</v>
      </c>
    </row>
    <row r="168" spans="1:13">
      <c r="A168" s="282">
        <v>159</v>
      </c>
      <c r="B168" s="263" t="s">
        <v>157</v>
      </c>
      <c r="C168" s="263">
        <v>1744.05</v>
      </c>
      <c r="D168" s="265">
        <v>1743.6833333333334</v>
      </c>
      <c r="E168" s="265">
        <v>1690.3666666666668</v>
      </c>
      <c r="F168" s="265">
        <v>1636.6833333333334</v>
      </c>
      <c r="G168" s="265">
        <v>1583.3666666666668</v>
      </c>
      <c r="H168" s="265">
        <v>1797.3666666666668</v>
      </c>
      <c r="I168" s="265">
        <v>1850.6833333333334</v>
      </c>
      <c r="J168" s="265">
        <v>1904.3666666666668</v>
      </c>
      <c r="K168" s="263">
        <v>1797</v>
      </c>
      <c r="L168" s="263">
        <v>1690</v>
      </c>
      <c r="M168" s="263">
        <v>8.7869799999999998</v>
      </c>
    </row>
    <row r="169" spans="1:13">
      <c r="A169" s="282">
        <v>160</v>
      </c>
      <c r="B169" s="263" t="s">
        <v>461</v>
      </c>
      <c r="C169" s="263">
        <v>1373.1</v>
      </c>
      <c r="D169" s="265">
        <v>1369.8</v>
      </c>
      <c r="E169" s="265">
        <v>1344.6</v>
      </c>
      <c r="F169" s="265">
        <v>1316.1</v>
      </c>
      <c r="G169" s="265">
        <v>1290.8999999999999</v>
      </c>
      <c r="H169" s="265">
        <v>1398.3</v>
      </c>
      <c r="I169" s="265">
        <v>1423.5000000000002</v>
      </c>
      <c r="J169" s="265">
        <v>1452</v>
      </c>
      <c r="K169" s="263">
        <v>1395</v>
      </c>
      <c r="L169" s="263">
        <v>1341.3</v>
      </c>
      <c r="M169" s="263">
        <v>2.4210199999999999</v>
      </c>
    </row>
    <row r="170" spans="1:13">
      <c r="A170" s="282">
        <v>161</v>
      </c>
      <c r="B170" s="263" t="s">
        <v>159</v>
      </c>
      <c r="C170" s="263">
        <v>111.45</v>
      </c>
      <c r="D170" s="265">
        <v>111.83333333333333</v>
      </c>
      <c r="E170" s="265">
        <v>109.31666666666666</v>
      </c>
      <c r="F170" s="265">
        <v>107.18333333333334</v>
      </c>
      <c r="G170" s="265">
        <v>104.66666666666667</v>
      </c>
      <c r="H170" s="265">
        <v>113.96666666666665</v>
      </c>
      <c r="I170" s="265">
        <v>116.48333333333333</v>
      </c>
      <c r="J170" s="265">
        <v>118.61666666666665</v>
      </c>
      <c r="K170" s="263">
        <v>114.35</v>
      </c>
      <c r="L170" s="263">
        <v>109.7</v>
      </c>
      <c r="M170" s="263">
        <v>104.98788</v>
      </c>
    </row>
    <row r="171" spans="1:13">
      <c r="A171" s="282">
        <v>162</v>
      </c>
      <c r="B171" s="263" t="s">
        <v>162</v>
      </c>
      <c r="C171" s="263">
        <v>214.15</v>
      </c>
      <c r="D171" s="265">
        <v>215.5</v>
      </c>
      <c r="E171" s="265">
        <v>212</v>
      </c>
      <c r="F171" s="265">
        <v>209.85</v>
      </c>
      <c r="G171" s="265">
        <v>206.35</v>
      </c>
      <c r="H171" s="265">
        <v>217.65</v>
      </c>
      <c r="I171" s="265">
        <v>221.15</v>
      </c>
      <c r="J171" s="265">
        <v>223.3</v>
      </c>
      <c r="K171" s="263">
        <v>219</v>
      </c>
      <c r="L171" s="263">
        <v>213.35</v>
      </c>
      <c r="M171" s="263">
        <v>81.477630000000005</v>
      </c>
    </row>
    <row r="172" spans="1:13">
      <c r="A172" s="282">
        <v>163</v>
      </c>
      <c r="B172" s="263" t="s">
        <v>270</v>
      </c>
      <c r="C172" s="263">
        <v>299.45</v>
      </c>
      <c r="D172" s="265">
        <v>299.8</v>
      </c>
      <c r="E172" s="265">
        <v>292.5</v>
      </c>
      <c r="F172" s="265">
        <v>285.55</v>
      </c>
      <c r="G172" s="265">
        <v>278.25</v>
      </c>
      <c r="H172" s="265">
        <v>306.75</v>
      </c>
      <c r="I172" s="265">
        <v>314.05000000000007</v>
      </c>
      <c r="J172" s="265">
        <v>321</v>
      </c>
      <c r="K172" s="263">
        <v>307.10000000000002</v>
      </c>
      <c r="L172" s="263">
        <v>292.85000000000002</v>
      </c>
      <c r="M172" s="263">
        <v>2.7061700000000002</v>
      </c>
    </row>
    <row r="173" spans="1:13">
      <c r="A173" s="282">
        <v>164</v>
      </c>
      <c r="B173" s="263" t="s">
        <v>271</v>
      </c>
      <c r="C173" s="263">
        <v>12533.65</v>
      </c>
      <c r="D173" s="265">
        <v>12454.066666666666</v>
      </c>
      <c r="E173" s="265">
        <v>12330.833333333332</v>
      </c>
      <c r="F173" s="265">
        <v>12128.016666666666</v>
      </c>
      <c r="G173" s="265">
        <v>12004.783333333333</v>
      </c>
      <c r="H173" s="265">
        <v>12656.883333333331</v>
      </c>
      <c r="I173" s="265">
        <v>12780.116666666665</v>
      </c>
      <c r="J173" s="265">
        <v>12982.933333333331</v>
      </c>
      <c r="K173" s="263">
        <v>12577.3</v>
      </c>
      <c r="L173" s="263">
        <v>12251.25</v>
      </c>
      <c r="M173" s="263">
        <v>3.6339999999999997E-2</v>
      </c>
    </row>
    <row r="174" spans="1:13">
      <c r="A174" s="282">
        <v>165</v>
      </c>
      <c r="B174" s="263" t="s">
        <v>161</v>
      </c>
      <c r="C174" s="263">
        <v>36.950000000000003</v>
      </c>
      <c r="D174" s="265">
        <v>37.233333333333334</v>
      </c>
      <c r="E174" s="265">
        <v>35.916666666666671</v>
      </c>
      <c r="F174" s="265">
        <v>34.88333333333334</v>
      </c>
      <c r="G174" s="265">
        <v>33.566666666666677</v>
      </c>
      <c r="H174" s="265">
        <v>38.266666666666666</v>
      </c>
      <c r="I174" s="265">
        <v>39.583333333333329</v>
      </c>
      <c r="J174" s="265">
        <v>40.61666666666666</v>
      </c>
      <c r="K174" s="263">
        <v>38.549999999999997</v>
      </c>
      <c r="L174" s="263">
        <v>36.200000000000003</v>
      </c>
      <c r="M174" s="263">
        <v>1039.41329</v>
      </c>
    </row>
    <row r="175" spans="1:13">
      <c r="A175" s="282">
        <v>166</v>
      </c>
      <c r="B175" s="263" t="s">
        <v>165</v>
      </c>
      <c r="C175" s="263">
        <v>206.25</v>
      </c>
      <c r="D175" s="265">
        <v>208.08333333333334</v>
      </c>
      <c r="E175" s="265">
        <v>201.16666666666669</v>
      </c>
      <c r="F175" s="265">
        <v>196.08333333333334</v>
      </c>
      <c r="G175" s="265">
        <v>189.16666666666669</v>
      </c>
      <c r="H175" s="265">
        <v>213.16666666666669</v>
      </c>
      <c r="I175" s="265">
        <v>220.08333333333337</v>
      </c>
      <c r="J175" s="265">
        <v>225.16666666666669</v>
      </c>
      <c r="K175" s="263">
        <v>215</v>
      </c>
      <c r="L175" s="263">
        <v>203</v>
      </c>
      <c r="M175" s="263">
        <v>134.62129999999999</v>
      </c>
    </row>
    <row r="176" spans="1:13">
      <c r="A176" s="282">
        <v>167</v>
      </c>
      <c r="B176" s="263" t="s">
        <v>166</v>
      </c>
      <c r="C176" s="263">
        <v>130.19999999999999</v>
      </c>
      <c r="D176" s="265">
        <v>130.41666666666666</v>
      </c>
      <c r="E176" s="265">
        <v>127.98333333333332</v>
      </c>
      <c r="F176" s="265">
        <v>125.76666666666665</v>
      </c>
      <c r="G176" s="265">
        <v>123.33333333333331</v>
      </c>
      <c r="H176" s="265">
        <v>132.63333333333333</v>
      </c>
      <c r="I176" s="265">
        <v>135.06666666666666</v>
      </c>
      <c r="J176" s="265">
        <v>137.28333333333333</v>
      </c>
      <c r="K176" s="263">
        <v>132.85</v>
      </c>
      <c r="L176" s="263">
        <v>128.19999999999999</v>
      </c>
      <c r="M176" s="263">
        <v>46.806249999999999</v>
      </c>
    </row>
    <row r="177" spans="1:13">
      <c r="A177" s="282">
        <v>168</v>
      </c>
      <c r="B177" s="263" t="s">
        <v>273</v>
      </c>
      <c r="C177" s="263">
        <v>482.1</v>
      </c>
      <c r="D177" s="265">
        <v>483.18333333333334</v>
      </c>
      <c r="E177" s="265">
        <v>476.41666666666669</v>
      </c>
      <c r="F177" s="265">
        <v>470.73333333333335</v>
      </c>
      <c r="G177" s="265">
        <v>463.9666666666667</v>
      </c>
      <c r="H177" s="265">
        <v>488.86666666666667</v>
      </c>
      <c r="I177" s="265">
        <v>495.63333333333333</v>
      </c>
      <c r="J177" s="265">
        <v>501.31666666666666</v>
      </c>
      <c r="K177" s="263">
        <v>489.95</v>
      </c>
      <c r="L177" s="263">
        <v>477.5</v>
      </c>
      <c r="M177" s="263">
        <v>0.55754000000000004</v>
      </c>
    </row>
    <row r="178" spans="1:13">
      <c r="A178" s="282">
        <v>169</v>
      </c>
      <c r="B178" s="263" t="s">
        <v>167</v>
      </c>
      <c r="C178" s="263">
        <v>1992.6</v>
      </c>
      <c r="D178" s="265">
        <v>1993.2333333333333</v>
      </c>
      <c r="E178" s="265">
        <v>1961.4666666666667</v>
      </c>
      <c r="F178" s="265">
        <v>1930.3333333333333</v>
      </c>
      <c r="G178" s="265">
        <v>1898.5666666666666</v>
      </c>
      <c r="H178" s="265">
        <v>2024.3666666666668</v>
      </c>
      <c r="I178" s="265">
        <v>2056.1333333333337</v>
      </c>
      <c r="J178" s="265">
        <v>2087.2666666666669</v>
      </c>
      <c r="K178" s="263">
        <v>2025</v>
      </c>
      <c r="L178" s="263">
        <v>1962.1</v>
      </c>
      <c r="M178" s="263">
        <v>68.648560000000003</v>
      </c>
    </row>
    <row r="179" spans="1:13">
      <c r="A179" s="282">
        <v>170</v>
      </c>
      <c r="B179" s="263" t="s">
        <v>815</v>
      </c>
      <c r="C179" s="263">
        <v>941.35</v>
      </c>
      <c r="D179" s="265">
        <v>944.18333333333339</v>
      </c>
      <c r="E179" s="265">
        <v>909.36666666666679</v>
      </c>
      <c r="F179" s="265">
        <v>877.38333333333344</v>
      </c>
      <c r="G179" s="265">
        <v>842.56666666666683</v>
      </c>
      <c r="H179" s="265">
        <v>976.16666666666674</v>
      </c>
      <c r="I179" s="265">
        <v>1010.9833333333333</v>
      </c>
      <c r="J179" s="265">
        <v>1042.9666666666667</v>
      </c>
      <c r="K179" s="263">
        <v>979</v>
      </c>
      <c r="L179" s="263">
        <v>912.2</v>
      </c>
      <c r="M179" s="263">
        <v>21.678840000000001</v>
      </c>
    </row>
    <row r="180" spans="1:13">
      <c r="A180" s="282">
        <v>171</v>
      </c>
      <c r="B180" s="263" t="s">
        <v>274</v>
      </c>
      <c r="C180" s="263">
        <v>872.55</v>
      </c>
      <c r="D180" s="265">
        <v>874.7833333333333</v>
      </c>
      <c r="E180" s="265">
        <v>862.56666666666661</v>
      </c>
      <c r="F180" s="265">
        <v>852.58333333333326</v>
      </c>
      <c r="G180" s="265">
        <v>840.36666666666656</v>
      </c>
      <c r="H180" s="265">
        <v>884.76666666666665</v>
      </c>
      <c r="I180" s="265">
        <v>896.98333333333335</v>
      </c>
      <c r="J180" s="265">
        <v>906.9666666666667</v>
      </c>
      <c r="K180" s="263">
        <v>887</v>
      </c>
      <c r="L180" s="263">
        <v>864.8</v>
      </c>
      <c r="M180" s="263">
        <v>10.910019999999999</v>
      </c>
    </row>
    <row r="181" spans="1:13">
      <c r="A181" s="282">
        <v>172</v>
      </c>
      <c r="B181" s="263" t="s">
        <v>172</v>
      </c>
      <c r="C181" s="263">
        <v>5652.2</v>
      </c>
      <c r="D181" s="265">
        <v>5667.4000000000005</v>
      </c>
      <c r="E181" s="265">
        <v>5564.8000000000011</v>
      </c>
      <c r="F181" s="265">
        <v>5477.4000000000005</v>
      </c>
      <c r="G181" s="265">
        <v>5374.8000000000011</v>
      </c>
      <c r="H181" s="265">
        <v>5754.8000000000011</v>
      </c>
      <c r="I181" s="265">
        <v>5857.4000000000015</v>
      </c>
      <c r="J181" s="265">
        <v>5944.8000000000011</v>
      </c>
      <c r="K181" s="263">
        <v>5770</v>
      </c>
      <c r="L181" s="263">
        <v>5580</v>
      </c>
      <c r="M181" s="263">
        <v>1.43188</v>
      </c>
    </row>
    <row r="182" spans="1:13">
      <c r="A182" s="282">
        <v>173</v>
      </c>
      <c r="B182" s="263" t="s">
        <v>478</v>
      </c>
      <c r="C182" s="263">
        <v>7998.45</v>
      </c>
      <c r="D182" s="265">
        <v>8020.7</v>
      </c>
      <c r="E182" s="265">
        <v>7962.75</v>
      </c>
      <c r="F182" s="265">
        <v>7927.05</v>
      </c>
      <c r="G182" s="265">
        <v>7869.1</v>
      </c>
      <c r="H182" s="265">
        <v>8056.4</v>
      </c>
      <c r="I182" s="265">
        <v>8114.3499999999985</v>
      </c>
      <c r="J182" s="265">
        <v>8150.0499999999993</v>
      </c>
      <c r="K182" s="263">
        <v>8078.65</v>
      </c>
      <c r="L182" s="263">
        <v>7985</v>
      </c>
      <c r="M182" s="263">
        <v>0.44212000000000001</v>
      </c>
    </row>
    <row r="183" spans="1:13">
      <c r="A183" s="282">
        <v>174</v>
      </c>
      <c r="B183" s="263" t="s">
        <v>170</v>
      </c>
      <c r="C183" s="263">
        <v>30358.25</v>
      </c>
      <c r="D183" s="265">
        <v>30212.216666666664</v>
      </c>
      <c r="E183" s="265">
        <v>29796.033333333326</v>
      </c>
      <c r="F183" s="265">
        <v>29233.816666666662</v>
      </c>
      <c r="G183" s="265">
        <v>28817.633333333324</v>
      </c>
      <c r="H183" s="265">
        <v>30774.433333333327</v>
      </c>
      <c r="I183" s="265">
        <v>31190.616666666669</v>
      </c>
      <c r="J183" s="265">
        <v>31752.833333333328</v>
      </c>
      <c r="K183" s="263">
        <v>30628.400000000001</v>
      </c>
      <c r="L183" s="263">
        <v>29650</v>
      </c>
      <c r="M183" s="263">
        <v>1.2439199999999999</v>
      </c>
    </row>
    <row r="184" spans="1:13">
      <c r="A184" s="282">
        <v>175</v>
      </c>
      <c r="B184" s="263" t="s">
        <v>173</v>
      </c>
      <c r="C184" s="263">
        <v>1420.15</v>
      </c>
      <c r="D184" s="265">
        <v>1429.6666666666667</v>
      </c>
      <c r="E184" s="265">
        <v>1381.0333333333335</v>
      </c>
      <c r="F184" s="265">
        <v>1341.9166666666667</v>
      </c>
      <c r="G184" s="265">
        <v>1293.2833333333335</v>
      </c>
      <c r="H184" s="265">
        <v>1468.7833333333335</v>
      </c>
      <c r="I184" s="265">
        <v>1517.4166666666667</v>
      </c>
      <c r="J184" s="265">
        <v>1556.5333333333335</v>
      </c>
      <c r="K184" s="263">
        <v>1478.3</v>
      </c>
      <c r="L184" s="263">
        <v>1390.55</v>
      </c>
      <c r="M184" s="263">
        <v>21.730889999999999</v>
      </c>
    </row>
    <row r="185" spans="1:13">
      <c r="A185" s="282">
        <v>176</v>
      </c>
      <c r="B185" s="263" t="s">
        <v>171</v>
      </c>
      <c r="C185" s="263">
        <v>1824.4</v>
      </c>
      <c r="D185" s="265">
        <v>1831.2</v>
      </c>
      <c r="E185" s="265">
        <v>1799.4</v>
      </c>
      <c r="F185" s="265">
        <v>1774.4</v>
      </c>
      <c r="G185" s="265">
        <v>1742.6000000000001</v>
      </c>
      <c r="H185" s="265">
        <v>1856.2</v>
      </c>
      <c r="I185" s="265">
        <v>1887.9999999999998</v>
      </c>
      <c r="J185" s="265">
        <v>1913</v>
      </c>
      <c r="K185" s="263">
        <v>1863</v>
      </c>
      <c r="L185" s="263">
        <v>1806.2</v>
      </c>
      <c r="M185" s="263">
        <v>1.51339</v>
      </c>
    </row>
    <row r="186" spans="1:13">
      <c r="A186" s="282">
        <v>177</v>
      </c>
      <c r="B186" s="263" t="s">
        <v>169</v>
      </c>
      <c r="C186" s="263">
        <v>353.55</v>
      </c>
      <c r="D186" s="265">
        <v>357.26666666666665</v>
      </c>
      <c r="E186" s="265">
        <v>345.33333333333331</v>
      </c>
      <c r="F186" s="265">
        <v>337.11666666666667</v>
      </c>
      <c r="G186" s="265">
        <v>325.18333333333334</v>
      </c>
      <c r="H186" s="265">
        <v>365.48333333333329</v>
      </c>
      <c r="I186" s="265">
        <v>377.41666666666669</v>
      </c>
      <c r="J186" s="265">
        <v>385.63333333333327</v>
      </c>
      <c r="K186" s="263">
        <v>369.2</v>
      </c>
      <c r="L186" s="263">
        <v>349.05</v>
      </c>
      <c r="M186" s="263">
        <v>517.43980999999997</v>
      </c>
    </row>
    <row r="187" spans="1:13">
      <c r="A187" s="282">
        <v>178</v>
      </c>
      <c r="B187" s="263" t="s">
        <v>168</v>
      </c>
      <c r="C187" s="263">
        <v>89.65</v>
      </c>
      <c r="D187" s="265">
        <v>87.733333333333334</v>
      </c>
      <c r="E187" s="265">
        <v>85.466666666666669</v>
      </c>
      <c r="F187" s="265">
        <v>81.283333333333331</v>
      </c>
      <c r="G187" s="265">
        <v>79.016666666666666</v>
      </c>
      <c r="H187" s="265">
        <v>91.916666666666671</v>
      </c>
      <c r="I187" s="265">
        <v>94.183333333333351</v>
      </c>
      <c r="J187" s="265">
        <v>98.366666666666674</v>
      </c>
      <c r="K187" s="263">
        <v>90</v>
      </c>
      <c r="L187" s="263">
        <v>83.55</v>
      </c>
      <c r="M187" s="263">
        <v>1499.12383</v>
      </c>
    </row>
    <row r="188" spans="1:13">
      <c r="A188" s="282">
        <v>179</v>
      </c>
      <c r="B188" s="263" t="s">
        <v>175</v>
      </c>
      <c r="C188" s="263">
        <v>608.79999999999995</v>
      </c>
      <c r="D188" s="265">
        <v>604.5</v>
      </c>
      <c r="E188" s="265">
        <v>597.04999999999995</v>
      </c>
      <c r="F188" s="265">
        <v>585.29999999999995</v>
      </c>
      <c r="G188" s="265">
        <v>577.84999999999991</v>
      </c>
      <c r="H188" s="265">
        <v>616.25</v>
      </c>
      <c r="I188" s="265">
        <v>623.70000000000005</v>
      </c>
      <c r="J188" s="265">
        <v>635.45000000000005</v>
      </c>
      <c r="K188" s="263">
        <v>611.95000000000005</v>
      </c>
      <c r="L188" s="263">
        <v>592.75</v>
      </c>
      <c r="M188" s="263">
        <v>53.539870000000001</v>
      </c>
    </row>
    <row r="189" spans="1:13">
      <c r="A189" s="282">
        <v>180</v>
      </c>
      <c r="B189" s="263" t="s">
        <v>176</v>
      </c>
      <c r="C189" s="263">
        <v>469.15</v>
      </c>
      <c r="D189" s="265">
        <v>469.4666666666667</v>
      </c>
      <c r="E189" s="265">
        <v>459.93333333333339</v>
      </c>
      <c r="F189" s="265">
        <v>450.7166666666667</v>
      </c>
      <c r="G189" s="265">
        <v>441.18333333333339</v>
      </c>
      <c r="H189" s="265">
        <v>478.68333333333339</v>
      </c>
      <c r="I189" s="265">
        <v>488.2166666666667</v>
      </c>
      <c r="J189" s="265">
        <v>497.43333333333339</v>
      </c>
      <c r="K189" s="263">
        <v>479</v>
      </c>
      <c r="L189" s="263">
        <v>460.25</v>
      </c>
      <c r="M189" s="263">
        <v>13.472580000000001</v>
      </c>
    </row>
    <row r="190" spans="1:13">
      <c r="A190" s="282">
        <v>181</v>
      </c>
      <c r="B190" s="263" t="s">
        <v>275</v>
      </c>
      <c r="C190" s="263">
        <v>564.95000000000005</v>
      </c>
      <c r="D190" s="265">
        <v>560.79999999999995</v>
      </c>
      <c r="E190" s="265">
        <v>552.19999999999993</v>
      </c>
      <c r="F190" s="265">
        <v>539.44999999999993</v>
      </c>
      <c r="G190" s="265">
        <v>530.84999999999991</v>
      </c>
      <c r="H190" s="265">
        <v>573.54999999999995</v>
      </c>
      <c r="I190" s="265">
        <v>582.14999999999986</v>
      </c>
      <c r="J190" s="265">
        <v>594.9</v>
      </c>
      <c r="K190" s="263">
        <v>569.4</v>
      </c>
      <c r="L190" s="263">
        <v>548.04999999999995</v>
      </c>
      <c r="M190" s="263">
        <v>4.7127699999999999</v>
      </c>
    </row>
    <row r="191" spans="1:13">
      <c r="A191" s="282">
        <v>182</v>
      </c>
      <c r="B191" s="263" t="s">
        <v>188</v>
      </c>
      <c r="C191" s="263">
        <v>584.25</v>
      </c>
      <c r="D191" s="265">
        <v>581.93333333333328</v>
      </c>
      <c r="E191" s="265">
        <v>570.81666666666661</v>
      </c>
      <c r="F191" s="265">
        <v>557.38333333333333</v>
      </c>
      <c r="G191" s="265">
        <v>546.26666666666665</v>
      </c>
      <c r="H191" s="265">
        <v>595.36666666666656</v>
      </c>
      <c r="I191" s="265">
        <v>606.48333333333312</v>
      </c>
      <c r="J191" s="265">
        <v>619.91666666666652</v>
      </c>
      <c r="K191" s="263">
        <v>593.04999999999995</v>
      </c>
      <c r="L191" s="263">
        <v>568.5</v>
      </c>
      <c r="M191" s="263">
        <v>17.82479</v>
      </c>
    </row>
    <row r="192" spans="1:13">
      <c r="A192" s="282">
        <v>183</v>
      </c>
      <c r="B192" s="263" t="s">
        <v>177</v>
      </c>
      <c r="C192" s="263">
        <v>761.75</v>
      </c>
      <c r="D192" s="265">
        <v>766.08333333333337</v>
      </c>
      <c r="E192" s="265">
        <v>744.16666666666674</v>
      </c>
      <c r="F192" s="265">
        <v>726.58333333333337</v>
      </c>
      <c r="G192" s="265">
        <v>704.66666666666674</v>
      </c>
      <c r="H192" s="265">
        <v>783.66666666666674</v>
      </c>
      <c r="I192" s="265">
        <v>805.58333333333348</v>
      </c>
      <c r="J192" s="265">
        <v>823.16666666666674</v>
      </c>
      <c r="K192" s="263">
        <v>788</v>
      </c>
      <c r="L192" s="263">
        <v>748.5</v>
      </c>
      <c r="M192" s="263">
        <v>52.607819999999997</v>
      </c>
    </row>
    <row r="193" spans="1:13">
      <c r="A193" s="282">
        <v>184</v>
      </c>
      <c r="B193" s="263" t="s">
        <v>183</v>
      </c>
      <c r="C193" s="263">
        <v>3238.9</v>
      </c>
      <c r="D193" s="265">
        <v>3217.6333333333332</v>
      </c>
      <c r="E193" s="265">
        <v>3172.2666666666664</v>
      </c>
      <c r="F193" s="265">
        <v>3105.6333333333332</v>
      </c>
      <c r="G193" s="265">
        <v>3060.2666666666664</v>
      </c>
      <c r="H193" s="265">
        <v>3284.2666666666664</v>
      </c>
      <c r="I193" s="265">
        <v>3329.6333333333332</v>
      </c>
      <c r="J193" s="265">
        <v>3396.2666666666664</v>
      </c>
      <c r="K193" s="263">
        <v>3263</v>
      </c>
      <c r="L193" s="263">
        <v>3151</v>
      </c>
      <c r="M193" s="263">
        <v>53.178620000000002</v>
      </c>
    </row>
    <row r="194" spans="1:13">
      <c r="A194" s="282">
        <v>185</v>
      </c>
      <c r="B194" s="263" t="s">
        <v>804</v>
      </c>
      <c r="C194" s="263">
        <v>644.95000000000005</v>
      </c>
      <c r="D194" s="265">
        <v>645.36666666666667</v>
      </c>
      <c r="E194" s="265">
        <v>638.7833333333333</v>
      </c>
      <c r="F194" s="265">
        <v>632.61666666666667</v>
      </c>
      <c r="G194" s="265">
        <v>626.0333333333333</v>
      </c>
      <c r="H194" s="265">
        <v>651.5333333333333</v>
      </c>
      <c r="I194" s="265">
        <v>658.11666666666656</v>
      </c>
      <c r="J194" s="265">
        <v>664.2833333333333</v>
      </c>
      <c r="K194" s="263">
        <v>651.95000000000005</v>
      </c>
      <c r="L194" s="263">
        <v>639.20000000000005</v>
      </c>
      <c r="M194" s="263">
        <v>35.688960000000002</v>
      </c>
    </row>
    <row r="195" spans="1:13">
      <c r="A195" s="282">
        <v>186</v>
      </c>
      <c r="B195" s="263" t="s">
        <v>179</v>
      </c>
      <c r="C195" s="263">
        <v>305.05</v>
      </c>
      <c r="D195" s="265">
        <v>304.65000000000003</v>
      </c>
      <c r="E195" s="265">
        <v>297.60000000000008</v>
      </c>
      <c r="F195" s="265">
        <v>290.15000000000003</v>
      </c>
      <c r="G195" s="265">
        <v>283.10000000000008</v>
      </c>
      <c r="H195" s="265">
        <v>312.10000000000008</v>
      </c>
      <c r="I195" s="265">
        <v>319.15000000000003</v>
      </c>
      <c r="J195" s="265">
        <v>326.60000000000008</v>
      </c>
      <c r="K195" s="263">
        <v>311.7</v>
      </c>
      <c r="L195" s="263">
        <v>297.2</v>
      </c>
      <c r="M195" s="263">
        <v>661.78755000000001</v>
      </c>
    </row>
    <row r="196" spans="1:13">
      <c r="A196" s="282">
        <v>187</v>
      </c>
      <c r="B196" s="254" t="s">
        <v>181</v>
      </c>
      <c r="C196" s="254">
        <v>103.35</v>
      </c>
      <c r="D196" s="289">
        <v>103.10000000000001</v>
      </c>
      <c r="E196" s="289">
        <v>100.70000000000002</v>
      </c>
      <c r="F196" s="289">
        <v>98.050000000000011</v>
      </c>
      <c r="G196" s="289">
        <v>95.65000000000002</v>
      </c>
      <c r="H196" s="289">
        <v>105.75000000000001</v>
      </c>
      <c r="I196" s="289">
        <v>108.15000000000002</v>
      </c>
      <c r="J196" s="289">
        <v>110.80000000000001</v>
      </c>
      <c r="K196" s="254">
        <v>105.5</v>
      </c>
      <c r="L196" s="254">
        <v>100.45</v>
      </c>
      <c r="M196" s="254">
        <v>483.40372000000002</v>
      </c>
    </row>
    <row r="197" spans="1:13">
      <c r="A197" s="282">
        <v>188</v>
      </c>
      <c r="B197" s="254" t="s">
        <v>182</v>
      </c>
      <c r="C197" s="254">
        <v>867.75</v>
      </c>
      <c r="D197" s="289">
        <v>860.91666666666663</v>
      </c>
      <c r="E197" s="289">
        <v>843.98333333333323</v>
      </c>
      <c r="F197" s="289">
        <v>820.21666666666658</v>
      </c>
      <c r="G197" s="289">
        <v>803.28333333333319</v>
      </c>
      <c r="H197" s="289">
        <v>884.68333333333328</v>
      </c>
      <c r="I197" s="289">
        <v>901.61666666666667</v>
      </c>
      <c r="J197" s="289">
        <v>925.38333333333333</v>
      </c>
      <c r="K197" s="254">
        <v>877.85</v>
      </c>
      <c r="L197" s="254">
        <v>837.15</v>
      </c>
      <c r="M197" s="254">
        <v>305.75986</v>
      </c>
    </row>
    <row r="198" spans="1:13">
      <c r="A198" s="282">
        <v>189</v>
      </c>
      <c r="B198" s="254" t="s">
        <v>184</v>
      </c>
      <c r="C198" s="254">
        <v>997.7</v>
      </c>
      <c r="D198" s="289">
        <v>994.36666666666679</v>
      </c>
      <c r="E198" s="289">
        <v>981.53333333333353</v>
      </c>
      <c r="F198" s="289">
        <v>965.36666666666679</v>
      </c>
      <c r="G198" s="289">
        <v>952.53333333333353</v>
      </c>
      <c r="H198" s="289">
        <v>1010.5333333333335</v>
      </c>
      <c r="I198" s="289">
        <v>1023.3666666666668</v>
      </c>
      <c r="J198" s="289">
        <v>1039.5333333333335</v>
      </c>
      <c r="K198" s="254">
        <v>1007.2</v>
      </c>
      <c r="L198" s="254">
        <v>978.2</v>
      </c>
      <c r="M198" s="254">
        <v>51.182720000000003</v>
      </c>
    </row>
    <row r="199" spans="1:13">
      <c r="A199" s="282">
        <v>190</v>
      </c>
      <c r="B199" s="254" t="s">
        <v>164</v>
      </c>
      <c r="C199" s="254">
        <v>1009.9</v>
      </c>
      <c r="D199" s="289">
        <v>1006.4833333333332</v>
      </c>
      <c r="E199" s="289">
        <v>985.96666666666647</v>
      </c>
      <c r="F199" s="289">
        <v>962.03333333333319</v>
      </c>
      <c r="G199" s="289">
        <v>941.51666666666642</v>
      </c>
      <c r="H199" s="289">
        <v>1030.4166666666665</v>
      </c>
      <c r="I199" s="289">
        <v>1050.9333333333332</v>
      </c>
      <c r="J199" s="289">
        <v>1074.8666666666666</v>
      </c>
      <c r="K199" s="254">
        <v>1027</v>
      </c>
      <c r="L199" s="254">
        <v>982.55</v>
      </c>
      <c r="M199" s="254">
        <v>4.5420299999999996</v>
      </c>
    </row>
    <row r="200" spans="1:13">
      <c r="A200" s="282">
        <v>191</v>
      </c>
      <c r="B200" s="254" t="s">
        <v>185</v>
      </c>
      <c r="C200" s="254">
        <v>1535</v>
      </c>
      <c r="D200" s="289">
        <v>1531.3333333333333</v>
      </c>
      <c r="E200" s="289">
        <v>1503.6666666666665</v>
      </c>
      <c r="F200" s="289">
        <v>1472.3333333333333</v>
      </c>
      <c r="G200" s="289">
        <v>1444.6666666666665</v>
      </c>
      <c r="H200" s="289">
        <v>1562.6666666666665</v>
      </c>
      <c r="I200" s="289">
        <v>1590.333333333333</v>
      </c>
      <c r="J200" s="289">
        <v>1621.6666666666665</v>
      </c>
      <c r="K200" s="254">
        <v>1559</v>
      </c>
      <c r="L200" s="254">
        <v>1500</v>
      </c>
      <c r="M200" s="254">
        <v>13.76233</v>
      </c>
    </row>
    <row r="201" spans="1:13">
      <c r="A201" s="282">
        <v>192</v>
      </c>
      <c r="B201" s="254" t="s">
        <v>186</v>
      </c>
      <c r="C201" s="254">
        <v>2521.5500000000002</v>
      </c>
      <c r="D201" s="289">
        <v>2524.8666666666668</v>
      </c>
      <c r="E201" s="289">
        <v>2489.7333333333336</v>
      </c>
      <c r="F201" s="289">
        <v>2457.916666666667</v>
      </c>
      <c r="G201" s="289">
        <v>2422.7833333333338</v>
      </c>
      <c r="H201" s="289">
        <v>2556.6833333333334</v>
      </c>
      <c r="I201" s="289">
        <v>2591.8166666666666</v>
      </c>
      <c r="J201" s="289">
        <v>2623.6333333333332</v>
      </c>
      <c r="K201" s="254">
        <v>2560</v>
      </c>
      <c r="L201" s="254">
        <v>2493.0500000000002</v>
      </c>
      <c r="M201" s="254">
        <v>1.74977</v>
      </c>
    </row>
    <row r="202" spans="1:13">
      <c r="A202" s="282">
        <v>193</v>
      </c>
      <c r="B202" s="254" t="s">
        <v>187</v>
      </c>
      <c r="C202" s="254">
        <v>416.1</v>
      </c>
      <c r="D202" s="289">
        <v>418.7166666666667</v>
      </c>
      <c r="E202" s="289">
        <v>411.83333333333337</v>
      </c>
      <c r="F202" s="289">
        <v>407.56666666666666</v>
      </c>
      <c r="G202" s="289">
        <v>400.68333333333334</v>
      </c>
      <c r="H202" s="289">
        <v>422.98333333333341</v>
      </c>
      <c r="I202" s="289">
        <v>429.86666666666673</v>
      </c>
      <c r="J202" s="289">
        <v>434.13333333333344</v>
      </c>
      <c r="K202" s="254">
        <v>425.6</v>
      </c>
      <c r="L202" s="254">
        <v>414.45</v>
      </c>
      <c r="M202" s="254">
        <v>7.4289800000000001</v>
      </c>
    </row>
    <row r="203" spans="1:13">
      <c r="A203" s="282">
        <v>194</v>
      </c>
      <c r="B203" s="254" t="s">
        <v>510</v>
      </c>
      <c r="C203" s="254">
        <v>729.45</v>
      </c>
      <c r="D203" s="289">
        <v>733.19999999999993</v>
      </c>
      <c r="E203" s="289">
        <v>717.64999999999986</v>
      </c>
      <c r="F203" s="289">
        <v>705.84999999999991</v>
      </c>
      <c r="G203" s="289">
        <v>690.29999999999984</v>
      </c>
      <c r="H203" s="289">
        <v>744.99999999999989</v>
      </c>
      <c r="I203" s="289">
        <v>760.54999999999984</v>
      </c>
      <c r="J203" s="289">
        <v>772.34999999999991</v>
      </c>
      <c r="K203" s="254">
        <v>748.75</v>
      </c>
      <c r="L203" s="254">
        <v>721.4</v>
      </c>
      <c r="M203" s="254">
        <v>7.3883599999999996</v>
      </c>
    </row>
    <row r="204" spans="1:13">
      <c r="A204" s="282">
        <v>195</v>
      </c>
      <c r="B204" s="254" t="s">
        <v>193</v>
      </c>
      <c r="C204" s="254">
        <v>646.25</v>
      </c>
      <c r="D204" s="289">
        <v>647.5333333333333</v>
      </c>
      <c r="E204" s="289">
        <v>630.31666666666661</v>
      </c>
      <c r="F204" s="289">
        <v>614.38333333333333</v>
      </c>
      <c r="G204" s="289">
        <v>597.16666666666663</v>
      </c>
      <c r="H204" s="289">
        <v>663.46666666666658</v>
      </c>
      <c r="I204" s="289">
        <v>680.68333333333328</v>
      </c>
      <c r="J204" s="289">
        <v>696.61666666666656</v>
      </c>
      <c r="K204" s="254">
        <v>664.75</v>
      </c>
      <c r="L204" s="254">
        <v>631.6</v>
      </c>
      <c r="M204" s="254">
        <v>90.777240000000006</v>
      </c>
    </row>
    <row r="205" spans="1:13">
      <c r="A205" s="282">
        <v>196</v>
      </c>
      <c r="B205" s="254" t="s">
        <v>191</v>
      </c>
      <c r="C205" s="254">
        <v>6795.8</v>
      </c>
      <c r="D205" s="289">
        <v>6841.5999999999995</v>
      </c>
      <c r="E205" s="289">
        <v>6689.1999999999989</v>
      </c>
      <c r="F205" s="289">
        <v>6582.5999999999995</v>
      </c>
      <c r="G205" s="289">
        <v>6430.1999999999989</v>
      </c>
      <c r="H205" s="289">
        <v>6948.1999999999989</v>
      </c>
      <c r="I205" s="289">
        <v>7100.5999999999985</v>
      </c>
      <c r="J205" s="289">
        <v>7207.1999999999989</v>
      </c>
      <c r="K205" s="254">
        <v>6994</v>
      </c>
      <c r="L205" s="254">
        <v>6735</v>
      </c>
      <c r="M205" s="254">
        <v>5.4095399999999998</v>
      </c>
    </row>
    <row r="206" spans="1:13">
      <c r="A206" s="282">
        <v>197</v>
      </c>
      <c r="B206" s="254" t="s">
        <v>192</v>
      </c>
      <c r="C206" s="254">
        <v>34.049999999999997</v>
      </c>
      <c r="D206" s="289">
        <v>34.18333333333333</v>
      </c>
      <c r="E206" s="289">
        <v>33.466666666666661</v>
      </c>
      <c r="F206" s="289">
        <v>32.883333333333333</v>
      </c>
      <c r="G206" s="289">
        <v>32.166666666666664</v>
      </c>
      <c r="H206" s="289">
        <v>34.766666666666659</v>
      </c>
      <c r="I206" s="289">
        <v>35.483333333333327</v>
      </c>
      <c r="J206" s="289">
        <v>36.066666666666656</v>
      </c>
      <c r="K206" s="254">
        <v>34.9</v>
      </c>
      <c r="L206" s="254">
        <v>33.6</v>
      </c>
      <c r="M206" s="254">
        <v>53.724649999999997</v>
      </c>
    </row>
    <row r="207" spans="1:13">
      <c r="A207" s="282">
        <v>198</v>
      </c>
      <c r="B207" s="254" t="s">
        <v>189</v>
      </c>
      <c r="C207" s="254">
        <v>1150.05</v>
      </c>
      <c r="D207" s="289">
        <v>1174.9000000000001</v>
      </c>
      <c r="E207" s="289">
        <v>1111.8000000000002</v>
      </c>
      <c r="F207" s="289">
        <v>1073.5500000000002</v>
      </c>
      <c r="G207" s="289">
        <v>1010.4500000000003</v>
      </c>
      <c r="H207" s="289">
        <v>1213.1500000000001</v>
      </c>
      <c r="I207" s="289">
        <v>1276.25</v>
      </c>
      <c r="J207" s="289">
        <v>1314.5</v>
      </c>
      <c r="K207" s="254">
        <v>1238</v>
      </c>
      <c r="L207" s="254">
        <v>1136.6500000000001</v>
      </c>
      <c r="M207" s="254">
        <v>13.852650000000001</v>
      </c>
    </row>
    <row r="208" spans="1:13">
      <c r="A208" s="282">
        <v>199</v>
      </c>
      <c r="B208" s="254" t="s">
        <v>141</v>
      </c>
      <c r="C208" s="254">
        <v>539.79999999999995</v>
      </c>
      <c r="D208" s="289">
        <v>542.05000000000007</v>
      </c>
      <c r="E208" s="289">
        <v>530.10000000000014</v>
      </c>
      <c r="F208" s="289">
        <v>520.40000000000009</v>
      </c>
      <c r="G208" s="289">
        <v>508.45000000000016</v>
      </c>
      <c r="H208" s="289">
        <v>551.75000000000011</v>
      </c>
      <c r="I208" s="289">
        <v>563.70000000000016</v>
      </c>
      <c r="J208" s="289">
        <v>573.40000000000009</v>
      </c>
      <c r="K208" s="254">
        <v>554</v>
      </c>
      <c r="L208" s="254">
        <v>532.35</v>
      </c>
      <c r="M208" s="254">
        <v>18.33323</v>
      </c>
    </row>
    <row r="209" spans="1:13">
      <c r="A209" s="282">
        <v>200</v>
      </c>
      <c r="B209" s="254" t="s">
        <v>277</v>
      </c>
      <c r="C209" s="254">
        <v>250.15</v>
      </c>
      <c r="D209" s="289">
        <v>246.75</v>
      </c>
      <c r="E209" s="289">
        <v>241.5</v>
      </c>
      <c r="F209" s="289">
        <v>232.85</v>
      </c>
      <c r="G209" s="289">
        <v>227.6</v>
      </c>
      <c r="H209" s="289">
        <v>255.4</v>
      </c>
      <c r="I209" s="289">
        <v>260.64999999999998</v>
      </c>
      <c r="J209" s="289">
        <v>269.3</v>
      </c>
      <c r="K209" s="254">
        <v>252</v>
      </c>
      <c r="L209" s="254">
        <v>238.1</v>
      </c>
      <c r="M209" s="254">
        <v>8.5495400000000004</v>
      </c>
    </row>
    <row r="210" spans="1:13">
      <c r="A210" s="282">
        <v>201</v>
      </c>
      <c r="B210" s="254" t="s">
        <v>522</v>
      </c>
      <c r="C210" s="254">
        <v>975.45</v>
      </c>
      <c r="D210" s="289">
        <v>985.4</v>
      </c>
      <c r="E210" s="289">
        <v>961.05</v>
      </c>
      <c r="F210" s="289">
        <v>946.65</v>
      </c>
      <c r="G210" s="289">
        <v>922.3</v>
      </c>
      <c r="H210" s="289">
        <v>999.8</v>
      </c>
      <c r="I210" s="289">
        <v>1024.1500000000001</v>
      </c>
      <c r="J210" s="289">
        <v>1038.55</v>
      </c>
      <c r="K210" s="254">
        <v>1009.75</v>
      </c>
      <c r="L210" s="254">
        <v>971</v>
      </c>
      <c r="M210" s="254">
        <v>1.2215499999999999</v>
      </c>
    </row>
    <row r="211" spans="1:13">
      <c r="A211" s="282">
        <v>202</v>
      </c>
      <c r="B211" s="254" t="s">
        <v>118</v>
      </c>
      <c r="C211" s="254">
        <v>9.5500000000000007</v>
      </c>
      <c r="D211" s="289">
        <v>9.6</v>
      </c>
      <c r="E211" s="289">
        <v>9.1999999999999993</v>
      </c>
      <c r="F211" s="289">
        <v>8.85</v>
      </c>
      <c r="G211" s="289">
        <v>8.4499999999999993</v>
      </c>
      <c r="H211" s="289">
        <v>9.9499999999999993</v>
      </c>
      <c r="I211" s="289">
        <v>10.350000000000001</v>
      </c>
      <c r="J211" s="289">
        <v>10.7</v>
      </c>
      <c r="K211" s="254">
        <v>10</v>
      </c>
      <c r="L211" s="254">
        <v>9.25</v>
      </c>
      <c r="M211" s="254">
        <v>1775.8865599999999</v>
      </c>
    </row>
    <row r="212" spans="1:13">
      <c r="A212" s="282">
        <v>203</v>
      </c>
      <c r="B212" s="254" t="s">
        <v>195</v>
      </c>
      <c r="C212" s="254">
        <v>976.7</v>
      </c>
      <c r="D212" s="289">
        <v>981.73333333333323</v>
      </c>
      <c r="E212" s="289">
        <v>955.56666666666649</v>
      </c>
      <c r="F212" s="289">
        <v>934.43333333333328</v>
      </c>
      <c r="G212" s="289">
        <v>908.26666666666654</v>
      </c>
      <c r="H212" s="289">
        <v>1002.8666666666664</v>
      </c>
      <c r="I212" s="289">
        <v>1029.0333333333333</v>
      </c>
      <c r="J212" s="289">
        <v>1050.1666666666665</v>
      </c>
      <c r="K212" s="254">
        <v>1007.9</v>
      </c>
      <c r="L212" s="254">
        <v>960.6</v>
      </c>
      <c r="M212" s="254">
        <v>15.677</v>
      </c>
    </row>
    <row r="213" spans="1:13">
      <c r="A213" s="282">
        <v>204</v>
      </c>
      <c r="B213" s="254" t="s">
        <v>528</v>
      </c>
      <c r="C213" s="254">
        <v>2189.5</v>
      </c>
      <c r="D213" s="289">
        <v>2197.15</v>
      </c>
      <c r="E213" s="289">
        <v>2165.3000000000002</v>
      </c>
      <c r="F213" s="289">
        <v>2141.1</v>
      </c>
      <c r="G213" s="289">
        <v>2109.25</v>
      </c>
      <c r="H213" s="289">
        <v>2221.3500000000004</v>
      </c>
      <c r="I213" s="289">
        <v>2253.1999999999998</v>
      </c>
      <c r="J213" s="289">
        <v>2277.4000000000005</v>
      </c>
      <c r="K213" s="254">
        <v>2229</v>
      </c>
      <c r="L213" s="254">
        <v>2172.9499999999998</v>
      </c>
      <c r="M213" s="254">
        <v>0.54403999999999997</v>
      </c>
    </row>
    <row r="214" spans="1:13">
      <c r="A214" s="282">
        <v>205</v>
      </c>
      <c r="B214" s="254" t="s">
        <v>196</v>
      </c>
      <c r="C214" s="289">
        <v>425.45</v>
      </c>
      <c r="D214" s="289">
        <v>423.18333333333334</v>
      </c>
      <c r="E214" s="289">
        <v>418.4666666666667</v>
      </c>
      <c r="F214" s="289">
        <v>411.48333333333335</v>
      </c>
      <c r="G214" s="289">
        <v>406.76666666666671</v>
      </c>
      <c r="H214" s="289">
        <v>430.16666666666669</v>
      </c>
      <c r="I214" s="289">
        <v>434.88333333333327</v>
      </c>
      <c r="J214" s="289">
        <v>441.86666666666667</v>
      </c>
      <c r="K214" s="289">
        <v>427.9</v>
      </c>
      <c r="L214" s="289">
        <v>416.2</v>
      </c>
      <c r="M214" s="289">
        <v>212.16395</v>
      </c>
    </row>
    <row r="215" spans="1:13">
      <c r="A215" s="282">
        <v>206</v>
      </c>
      <c r="B215" s="254" t="s">
        <v>197</v>
      </c>
      <c r="C215" s="289">
        <v>15.5</v>
      </c>
      <c r="D215" s="289">
        <v>15.549999999999999</v>
      </c>
      <c r="E215" s="289">
        <v>15.149999999999999</v>
      </c>
      <c r="F215" s="289">
        <v>14.799999999999999</v>
      </c>
      <c r="G215" s="289">
        <v>14.399999999999999</v>
      </c>
      <c r="H215" s="289">
        <v>15.899999999999999</v>
      </c>
      <c r="I215" s="289">
        <v>16.3</v>
      </c>
      <c r="J215" s="289">
        <v>16.649999999999999</v>
      </c>
      <c r="K215" s="289">
        <v>15.95</v>
      </c>
      <c r="L215" s="289">
        <v>15.2</v>
      </c>
      <c r="M215" s="289">
        <v>830.64017999999999</v>
      </c>
    </row>
    <row r="216" spans="1:13">
      <c r="A216" s="282">
        <v>207</v>
      </c>
      <c r="B216" s="254" t="s">
        <v>198</v>
      </c>
      <c r="C216" s="289">
        <v>202.15</v>
      </c>
      <c r="D216" s="289">
        <v>202.21666666666667</v>
      </c>
      <c r="E216" s="289">
        <v>195.43333333333334</v>
      </c>
      <c r="F216" s="289">
        <v>188.71666666666667</v>
      </c>
      <c r="G216" s="289">
        <v>181.93333333333334</v>
      </c>
      <c r="H216" s="289">
        <v>208.93333333333334</v>
      </c>
      <c r="I216" s="289">
        <v>215.7166666666667</v>
      </c>
      <c r="J216" s="289">
        <v>222.43333333333334</v>
      </c>
      <c r="K216" s="289">
        <v>209</v>
      </c>
      <c r="L216" s="289">
        <v>195.5</v>
      </c>
      <c r="M216" s="289">
        <v>143.87268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6" sqref="D26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2"/>
      <c r="B1" s="542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44292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39" t="s">
        <v>16</v>
      </c>
      <c r="B9" s="540" t="s">
        <v>18</v>
      </c>
      <c r="C9" s="538" t="s">
        <v>19</v>
      </c>
      <c r="D9" s="538" t="s">
        <v>20</v>
      </c>
      <c r="E9" s="538" t="s">
        <v>21</v>
      </c>
      <c r="F9" s="538"/>
      <c r="G9" s="538"/>
      <c r="H9" s="538" t="s">
        <v>22</v>
      </c>
      <c r="I9" s="538"/>
      <c r="J9" s="538"/>
      <c r="K9" s="260"/>
      <c r="L9" s="267"/>
      <c r="M9" s="268"/>
    </row>
    <row r="10" spans="1:15" ht="42.75" customHeight="1">
      <c r="A10" s="534"/>
      <c r="B10" s="536"/>
      <c r="C10" s="541" t="s">
        <v>23</v>
      </c>
      <c r="D10" s="541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28178.55</v>
      </c>
      <c r="D11" s="495">
        <v>28622.95</v>
      </c>
      <c r="E11" s="495">
        <v>27365.9</v>
      </c>
      <c r="F11" s="495">
        <v>26553.25</v>
      </c>
      <c r="G11" s="495">
        <v>25296.2</v>
      </c>
      <c r="H11" s="495">
        <v>29435.600000000002</v>
      </c>
      <c r="I11" s="495">
        <v>30692.649999999998</v>
      </c>
      <c r="J11" s="495">
        <v>31505.300000000003</v>
      </c>
      <c r="K11" s="494">
        <v>29880</v>
      </c>
      <c r="L11" s="494">
        <v>27810.3</v>
      </c>
      <c r="M11" s="494">
        <v>6.2920000000000004E-2</v>
      </c>
    </row>
    <row r="12" spans="1:15" ht="12" customHeight="1">
      <c r="A12" s="254">
        <v>2</v>
      </c>
      <c r="B12" s="497" t="s">
        <v>785</v>
      </c>
      <c r="C12" s="494">
        <v>1382.2</v>
      </c>
      <c r="D12" s="495">
        <v>1382.45</v>
      </c>
      <c r="E12" s="495">
        <v>1364.9</v>
      </c>
      <c r="F12" s="495">
        <v>1347.6000000000001</v>
      </c>
      <c r="G12" s="495">
        <v>1330.0500000000002</v>
      </c>
      <c r="H12" s="495">
        <v>1399.75</v>
      </c>
      <c r="I12" s="495">
        <v>1417.2999999999997</v>
      </c>
      <c r="J12" s="495">
        <v>1434.6</v>
      </c>
      <c r="K12" s="494">
        <v>1400</v>
      </c>
      <c r="L12" s="494">
        <v>1365.15</v>
      </c>
      <c r="M12" s="494">
        <v>0.88800000000000001</v>
      </c>
    </row>
    <row r="13" spans="1:15" ht="12" customHeight="1">
      <c r="A13" s="254">
        <v>3</v>
      </c>
      <c r="B13" s="497" t="s">
        <v>816</v>
      </c>
      <c r="C13" s="494">
        <v>1377.3</v>
      </c>
      <c r="D13" s="495">
        <v>1386.75</v>
      </c>
      <c r="E13" s="495">
        <v>1349</v>
      </c>
      <c r="F13" s="495">
        <v>1320.7</v>
      </c>
      <c r="G13" s="495">
        <v>1282.95</v>
      </c>
      <c r="H13" s="495">
        <v>1415.05</v>
      </c>
      <c r="I13" s="495">
        <v>1452.8</v>
      </c>
      <c r="J13" s="495">
        <v>1481.1</v>
      </c>
      <c r="K13" s="494">
        <v>1424.5</v>
      </c>
      <c r="L13" s="494">
        <v>1358.45</v>
      </c>
      <c r="M13" s="494">
        <v>0.14932000000000001</v>
      </c>
    </row>
    <row r="14" spans="1:15" ht="12" customHeight="1">
      <c r="A14" s="254">
        <v>4</v>
      </c>
      <c r="B14" s="497" t="s">
        <v>38</v>
      </c>
      <c r="C14" s="494">
        <v>1894.4</v>
      </c>
      <c r="D14" s="495">
        <v>1901.1666666666667</v>
      </c>
      <c r="E14" s="495">
        <v>1865.3333333333335</v>
      </c>
      <c r="F14" s="495">
        <v>1836.2666666666667</v>
      </c>
      <c r="G14" s="495">
        <v>1800.4333333333334</v>
      </c>
      <c r="H14" s="495">
        <v>1930.2333333333336</v>
      </c>
      <c r="I14" s="495">
        <v>1966.0666666666671</v>
      </c>
      <c r="J14" s="495">
        <v>1995.1333333333337</v>
      </c>
      <c r="K14" s="494">
        <v>1937</v>
      </c>
      <c r="L14" s="494">
        <v>1872.1</v>
      </c>
      <c r="M14" s="494">
        <v>12.72161</v>
      </c>
    </row>
    <row r="15" spans="1:15" ht="12" customHeight="1">
      <c r="A15" s="254">
        <v>5</v>
      </c>
      <c r="B15" s="497" t="s">
        <v>285</v>
      </c>
      <c r="C15" s="494">
        <v>1980.6</v>
      </c>
      <c r="D15" s="495">
        <v>2005.2</v>
      </c>
      <c r="E15" s="495">
        <v>1950.4</v>
      </c>
      <c r="F15" s="495">
        <v>1920.2</v>
      </c>
      <c r="G15" s="495">
        <v>1865.4</v>
      </c>
      <c r="H15" s="495">
        <v>2035.4</v>
      </c>
      <c r="I15" s="495">
        <v>2090.1999999999998</v>
      </c>
      <c r="J15" s="495">
        <v>2120.4</v>
      </c>
      <c r="K15" s="494">
        <v>2060</v>
      </c>
      <c r="L15" s="494">
        <v>1975</v>
      </c>
      <c r="M15" s="494">
        <v>0.25053999999999998</v>
      </c>
    </row>
    <row r="16" spans="1:15" ht="12" customHeight="1">
      <c r="A16" s="254">
        <v>6</v>
      </c>
      <c r="B16" s="497" t="s">
        <v>286</v>
      </c>
      <c r="C16" s="494">
        <v>1235.55</v>
      </c>
      <c r="D16" s="495">
        <v>1263.1833333333334</v>
      </c>
      <c r="E16" s="495">
        <v>1202.3666666666668</v>
      </c>
      <c r="F16" s="495">
        <v>1169.1833333333334</v>
      </c>
      <c r="G16" s="495">
        <v>1108.3666666666668</v>
      </c>
      <c r="H16" s="495">
        <v>1296.3666666666668</v>
      </c>
      <c r="I16" s="495">
        <v>1357.1833333333334</v>
      </c>
      <c r="J16" s="495">
        <v>1390.3666666666668</v>
      </c>
      <c r="K16" s="494">
        <v>1324</v>
      </c>
      <c r="L16" s="494">
        <v>1230</v>
      </c>
      <c r="M16" s="494">
        <v>3.4580600000000001</v>
      </c>
    </row>
    <row r="17" spans="1:13" ht="12" customHeight="1">
      <c r="A17" s="254">
        <v>7</v>
      </c>
      <c r="B17" s="497" t="s">
        <v>222</v>
      </c>
      <c r="C17" s="494">
        <v>1228.5</v>
      </c>
      <c r="D17" s="495">
        <v>1236.5166666666667</v>
      </c>
      <c r="E17" s="495">
        <v>1209.0333333333333</v>
      </c>
      <c r="F17" s="495">
        <v>1189.5666666666666</v>
      </c>
      <c r="G17" s="495">
        <v>1162.0833333333333</v>
      </c>
      <c r="H17" s="495">
        <v>1255.9833333333333</v>
      </c>
      <c r="I17" s="495">
        <v>1283.4666666666665</v>
      </c>
      <c r="J17" s="495">
        <v>1302.9333333333334</v>
      </c>
      <c r="K17" s="494">
        <v>1264</v>
      </c>
      <c r="L17" s="494">
        <v>1217.05</v>
      </c>
      <c r="M17" s="494">
        <v>8.72471</v>
      </c>
    </row>
    <row r="18" spans="1:13" ht="12" customHeight="1">
      <c r="A18" s="254">
        <v>8</v>
      </c>
      <c r="B18" s="497" t="s">
        <v>734</v>
      </c>
      <c r="C18" s="494">
        <v>698.95</v>
      </c>
      <c r="D18" s="495">
        <v>702.56666666666661</v>
      </c>
      <c r="E18" s="495">
        <v>689.98333333333323</v>
      </c>
      <c r="F18" s="495">
        <v>681.01666666666665</v>
      </c>
      <c r="G18" s="495">
        <v>668.43333333333328</v>
      </c>
      <c r="H18" s="495">
        <v>711.53333333333319</v>
      </c>
      <c r="I18" s="495">
        <v>724.11666666666667</v>
      </c>
      <c r="J18" s="495">
        <v>733.08333333333314</v>
      </c>
      <c r="K18" s="494">
        <v>715.15</v>
      </c>
      <c r="L18" s="494">
        <v>693.6</v>
      </c>
      <c r="M18" s="494">
        <v>3.6661199999999998</v>
      </c>
    </row>
    <row r="19" spans="1:13" ht="12" customHeight="1">
      <c r="A19" s="254">
        <v>9</v>
      </c>
      <c r="B19" s="497" t="s">
        <v>735</v>
      </c>
      <c r="C19" s="494">
        <v>1329.25</v>
      </c>
      <c r="D19" s="495">
        <v>1347.8</v>
      </c>
      <c r="E19" s="495">
        <v>1306.6999999999998</v>
      </c>
      <c r="F19" s="495">
        <v>1284.1499999999999</v>
      </c>
      <c r="G19" s="495">
        <v>1243.0499999999997</v>
      </c>
      <c r="H19" s="495">
        <v>1370.35</v>
      </c>
      <c r="I19" s="495">
        <v>1411.4499999999998</v>
      </c>
      <c r="J19" s="495">
        <v>1434</v>
      </c>
      <c r="K19" s="494">
        <v>1388.9</v>
      </c>
      <c r="L19" s="494">
        <v>1325.25</v>
      </c>
      <c r="M19" s="494">
        <v>4.0514200000000002</v>
      </c>
    </row>
    <row r="20" spans="1:13" ht="12" customHeight="1">
      <c r="A20" s="254">
        <v>10</v>
      </c>
      <c r="B20" s="497" t="s">
        <v>287</v>
      </c>
      <c r="C20" s="494">
        <v>2361.75</v>
      </c>
      <c r="D20" s="495">
        <v>2375.6333333333332</v>
      </c>
      <c r="E20" s="495">
        <v>2311.2666666666664</v>
      </c>
      <c r="F20" s="495">
        <v>2260.7833333333333</v>
      </c>
      <c r="G20" s="495">
        <v>2196.4166666666665</v>
      </c>
      <c r="H20" s="495">
        <v>2426.1166666666663</v>
      </c>
      <c r="I20" s="495">
        <v>2490.4833333333331</v>
      </c>
      <c r="J20" s="495">
        <v>2540.9666666666662</v>
      </c>
      <c r="K20" s="494">
        <v>2440</v>
      </c>
      <c r="L20" s="494">
        <v>2325.15</v>
      </c>
      <c r="M20" s="494">
        <v>0.35391</v>
      </c>
    </row>
    <row r="21" spans="1:13" ht="12" customHeight="1">
      <c r="A21" s="254">
        <v>11</v>
      </c>
      <c r="B21" s="497" t="s">
        <v>288</v>
      </c>
      <c r="C21" s="494">
        <v>15160.15</v>
      </c>
      <c r="D21" s="495">
        <v>15087.550000000001</v>
      </c>
      <c r="E21" s="495">
        <v>14985.100000000002</v>
      </c>
      <c r="F21" s="495">
        <v>14810.050000000001</v>
      </c>
      <c r="G21" s="495">
        <v>14707.600000000002</v>
      </c>
      <c r="H21" s="495">
        <v>15262.600000000002</v>
      </c>
      <c r="I21" s="495">
        <v>15365.050000000003</v>
      </c>
      <c r="J21" s="495">
        <v>15540.100000000002</v>
      </c>
      <c r="K21" s="494">
        <v>15190</v>
      </c>
      <c r="L21" s="494">
        <v>14912.5</v>
      </c>
      <c r="M21" s="494">
        <v>0.1023</v>
      </c>
    </row>
    <row r="22" spans="1:13" ht="12" customHeight="1">
      <c r="A22" s="254">
        <v>12</v>
      </c>
      <c r="B22" s="497" t="s">
        <v>40</v>
      </c>
      <c r="C22" s="494">
        <v>1138.25</v>
      </c>
      <c r="D22" s="495">
        <v>1129.0333333333333</v>
      </c>
      <c r="E22" s="495">
        <v>1108.0666666666666</v>
      </c>
      <c r="F22" s="495">
        <v>1077.8833333333332</v>
      </c>
      <c r="G22" s="495">
        <v>1056.9166666666665</v>
      </c>
      <c r="H22" s="495">
        <v>1159.2166666666667</v>
      </c>
      <c r="I22" s="495">
        <v>1180.1833333333334</v>
      </c>
      <c r="J22" s="495">
        <v>1210.3666666666668</v>
      </c>
      <c r="K22" s="494">
        <v>1150</v>
      </c>
      <c r="L22" s="494">
        <v>1098.8499999999999</v>
      </c>
      <c r="M22" s="494">
        <v>157.9572</v>
      </c>
    </row>
    <row r="23" spans="1:13">
      <c r="A23" s="254">
        <v>13</v>
      </c>
      <c r="B23" s="497" t="s">
        <v>289</v>
      </c>
      <c r="C23" s="494">
        <v>1164.2</v>
      </c>
      <c r="D23" s="495">
        <v>1166.4166666666667</v>
      </c>
      <c r="E23" s="495">
        <v>1122.8333333333335</v>
      </c>
      <c r="F23" s="495">
        <v>1081.4666666666667</v>
      </c>
      <c r="G23" s="495">
        <v>1037.8833333333334</v>
      </c>
      <c r="H23" s="495">
        <v>1207.7833333333335</v>
      </c>
      <c r="I23" s="495">
        <v>1251.366666666667</v>
      </c>
      <c r="J23" s="495">
        <v>1292.7333333333336</v>
      </c>
      <c r="K23" s="494">
        <v>1210</v>
      </c>
      <c r="L23" s="494">
        <v>1125.05</v>
      </c>
      <c r="M23" s="494">
        <v>8.2264400000000002</v>
      </c>
    </row>
    <row r="24" spans="1:13">
      <c r="A24" s="254">
        <v>14</v>
      </c>
      <c r="B24" s="497" t="s">
        <v>41</v>
      </c>
      <c r="C24" s="494">
        <v>742.25</v>
      </c>
      <c r="D24" s="495">
        <v>734.08333333333337</v>
      </c>
      <c r="E24" s="495">
        <v>723.16666666666674</v>
      </c>
      <c r="F24" s="495">
        <v>704.08333333333337</v>
      </c>
      <c r="G24" s="495">
        <v>693.16666666666674</v>
      </c>
      <c r="H24" s="495">
        <v>753.16666666666674</v>
      </c>
      <c r="I24" s="495">
        <v>764.08333333333348</v>
      </c>
      <c r="J24" s="495">
        <v>783.16666666666674</v>
      </c>
      <c r="K24" s="494">
        <v>745</v>
      </c>
      <c r="L24" s="494">
        <v>715</v>
      </c>
      <c r="M24" s="494">
        <v>156.22924</v>
      </c>
    </row>
    <row r="25" spans="1:13">
      <c r="A25" s="254">
        <v>15</v>
      </c>
      <c r="B25" s="497" t="s">
        <v>831</v>
      </c>
      <c r="C25" s="494">
        <v>1164</v>
      </c>
      <c r="D25" s="495">
        <v>1127.3333333333333</v>
      </c>
      <c r="E25" s="495">
        <v>1057.6666666666665</v>
      </c>
      <c r="F25" s="495">
        <v>951.33333333333326</v>
      </c>
      <c r="G25" s="495">
        <v>881.66666666666652</v>
      </c>
      <c r="H25" s="495">
        <v>1233.6666666666665</v>
      </c>
      <c r="I25" s="495">
        <v>1303.333333333333</v>
      </c>
      <c r="J25" s="495">
        <v>1409.6666666666665</v>
      </c>
      <c r="K25" s="494">
        <v>1197</v>
      </c>
      <c r="L25" s="494">
        <v>1021</v>
      </c>
      <c r="M25" s="494">
        <v>57.521700000000003</v>
      </c>
    </row>
    <row r="26" spans="1:13">
      <c r="A26" s="254">
        <v>16</v>
      </c>
      <c r="B26" s="497" t="s">
        <v>290</v>
      </c>
      <c r="C26" s="494">
        <v>1095.1500000000001</v>
      </c>
      <c r="D26" s="495">
        <v>1064.75</v>
      </c>
      <c r="E26" s="495">
        <v>1030.4000000000001</v>
      </c>
      <c r="F26" s="495">
        <v>965.65000000000009</v>
      </c>
      <c r="G26" s="495">
        <v>931.30000000000018</v>
      </c>
      <c r="H26" s="495">
        <v>1129.5</v>
      </c>
      <c r="I26" s="495">
        <v>1163.8499999999999</v>
      </c>
      <c r="J26" s="495">
        <v>1228.5999999999999</v>
      </c>
      <c r="K26" s="494">
        <v>1099.0999999999999</v>
      </c>
      <c r="L26" s="494">
        <v>1000</v>
      </c>
      <c r="M26" s="494">
        <v>32.674129999999998</v>
      </c>
    </row>
    <row r="27" spans="1:13">
      <c r="A27" s="254">
        <v>17</v>
      </c>
      <c r="B27" s="497" t="s">
        <v>223</v>
      </c>
      <c r="C27" s="494">
        <v>120.15</v>
      </c>
      <c r="D27" s="495">
        <v>120.01666666666665</v>
      </c>
      <c r="E27" s="495">
        <v>117.23333333333331</v>
      </c>
      <c r="F27" s="495">
        <v>114.31666666666665</v>
      </c>
      <c r="G27" s="495">
        <v>111.5333333333333</v>
      </c>
      <c r="H27" s="495">
        <v>122.93333333333331</v>
      </c>
      <c r="I27" s="495">
        <v>125.71666666666667</v>
      </c>
      <c r="J27" s="495">
        <v>128.63333333333333</v>
      </c>
      <c r="K27" s="494">
        <v>122.8</v>
      </c>
      <c r="L27" s="494">
        <v>117.1</v>
      </c>
      <c r="M27" s="494">
        <v>27.69642</v>
      </c>
    </row>
    <row r="28" spans="1:13">
      <c r="A28" s="254">
        <v>18</v>
      </c>
      <c r="B28" s="497" t="s">
        <v>224</v>
      </c>
      <c r="C28" s="494">
        <v>187.25</v>
      </c>
      <c r="D28" s="495">
        <v>190.58333333333334</v>
      </c>
      <c r="E28" s="495">
        <v>182.66666666666669</v>
      </c>
      <c r="F28" s="495">
        <v>178.08333333333334</v>
      </c>
      <c r="G28" s="495">
        <v>170.16666666666669</v>
      </c>
      <c r="H28" s="495">
        <v>195.16666666666669</v>
      </c>
      <c r="I28" s="495">
        <v>203.08333333333337</v>
      </c>
      <c r="J28" s="495">
        <v>207.66666666666669</v>
      </c>
      <c r="K28" s="494">
        <v>198.5</v>
      </c>
      <c r="L28" s="494">
        <v>186</v>
      </c>
      <c r="M28" s="494">
        <v>30.519020000000001</v>
      </c>
    </row>
    <row r="29" spans="1:13">
      <c r="A29" s="254">
        <v>19</v>
      </c>
      <c r="B29" s="497" t="s">
        <v>291</v>
      </c>
      <c r="C29" s="494">
        <v>363.9</v>
      </c>
      <c r="D29" s="495">
        <v>362.4666666666667</v>
      </c>
      <c r="E29" s="495">
        <v>349.93333333333339</v>
      </c>
      <c r="F29" s="495">
        <v>335.9666666666667</v>
      </c>
      <c r="G29" s="495">
        <v>323.43333333333339</v>
      </c>
      <c r="H29" s="495">
        <v>376.43333333333339</v>
      </c>
      <c r="I29" s="495">
        <v>388.9666666666667</v>
      </c>
      <c r="J29" s="495">
        <v>402.93333333333339</v>
      </c>
      <c r="K29" s="494">
        <v>375</v>
      </c>
      <c r="L29" s="494">
        <v>348.5</v>
      </c>
      <c r="M29" s="494">
        <v>5.5065799999999996</v>
      </c>
    </row>
    <row r="30" spans="1:13">
      <c r="A30" s="254">
        <v>20</v>
      </c>
      <c r="B30" s="497" t="s">
        <v>292</v>
      </c>
      <c r="C30" s="494">
        <v>288.10000000000002</v>
      </c>
      <c r="D30" s="495">
        <v>292.05</v>
      </c>
      <c r="E30" s="495">
        <v>282.85000000000002</v>
      </c>
      <c r="F30" s="495">
        <v>277.60000000000002</v>
      </c>
      <c r="G30" s="495">
        <v>268.40000000000003</v>
      </c>
      <c r="H30" s="495">
        <v>297.3</v>
      </c>
      <c r="I30" s="495">
        <v>306.49999999999994</v>
      </c>
      <c r="J30" s="495">
        <v>311.75</v>
      </c>
      <c r="K30" s="494">
        <v>301.25</v>
      </c>
      <c r="L30" s="494">
        <v>286.8</v>
      </c>
      <c r="M30" s="494">
        <v>2.1974800000000001</v>
      </c>
    </row>
    <row r="31" spans="1:13">
      <c r="A31" s="254">
        <v>21</v>
      </c>
      <c r="B31" s="497" t="s">
        <v>736</v>
      </c>
      <c r="C31" s="494">
        <v>5429.8</v>
      </c>
      <c r="D31" s="495">
        <v>5451.5666666666666</v>
      </c>
      <c r="E31" s="495">
        <v>5303.2333333333336</v>
      </c>
      <c r="F31" s="495">
        <v>5176.666666666667</v>
      </c>
      <c r="G31" s="495">
        <v>5028.3333333333339</v>
      </c>
      <c r="H31" s="495">
        <v>5578.1333333333332</v>
      </c>
      <c r="I31" s="495">
        <v>5726.4666666666672</v>
      </c>
      <c r="J31" s="495">
        <v>5853.0333333333328</v>
      </c>
      <c r="K31" s="494">
        <v>5599.9</v>
      </c>
      <c r="L31" s="494">
        <v>5325</v>
      </c>
      <c r="M31" s="494">
        <v>0.56857000000000002</v>
      </c>
    </row>
    <row r="32" spans="1:13">
      <c r="A32" s="254">
        <v>22</v>
      </c>
      <c r="B32" s="497" t="s">
        <v>225</v>
      </c>
      <c r="C32" s="494">
        <v>1742.3</v>
      </c>
      <c r="D32" s="495">
        <v>1737.8666666666668</v>
      </c>
      <c r="E32" s="495">
        <v>1705.8333333333335</v>
      </c>
      <c r="F32" s="495">
        <v>1669.3666666666668</v>
      </c>
      <c r="G32" s="495">
        <v>1637.3333333333335</v>
      </c>
      <c r="H32" s="495">
        <v>1774.3333333333335</v>
      </c>
      <c r="I32" s="495">
        <v>1806.3666666666668</v>
      </c>
      <c r="J32" s="495">
        <v>1842.8333333333335</v>
      </c>
      <c r="K32" s="494">
        <v>1769.9</v>
      </c>
      <c r="L32" s="494">
        <v>1701.4</v>
      </c>
      <c r="M32" s="494">
        <v>0.94647000000000003</v>
      </c>
    </row>
    <row r="33" spans="1:13">
      <c r="A33" s="254">
        <v>23</v>
      </c>
      <c r="B33" s="497" t="s">
        <v>293</v>
      </c>
      <c r="C33" s="494">
        <v>2371.75</v>
      </c>
      <c r="D33" s="495">
        <v>2372.7333333333331</v>
      </c>
      <c r="E33" s="495">
        <v>2341.0166666666664</v>
      </c>
      <c r="F33" s="495">
        <v>2310.2833333333333</v>
      </c>
      <c r="G33" s="495">
        <v>2278.5666666666666</v>
      </c>
      <c r="H33" s="495">
        <v>2403.4666666666662</v>
      </c>
      <c r="I33" s="495">
        <v>2435.1833333333325</v>
      </c>
      <c r="J33" s="495">
        <v>2465.9166666666661</v>
      </c>
      <c r="K33" s="494">
        <v>2404.4499999999998</v>
      </c>
      <c r="L33" s="494">
        <v>2342</v>
      </c>
      <c r="M33" s="494">
        <v>0.36820000000000003</v>
      </c>
    </row>
    <row r="34" spans="1:13">
      <c r="A34" s="254">
        <v>24</v>
      </c>
      <c r="B34" s="497" t="s">
        <v>737</v>
      </c>
      <c r="C34" s="494">
        <v>105.9</v>
      </c>
      <c r="D34" s="495">
        <v>106.06666666666666</v>
      </c>
      <c r="E34" s="495">
        <v>103.33333333333333</v>
      </c>
      <c r="F34" s="495">
        <v>100.76666666666667</v>
      </c>
      <c r="G34" s="495">
        <v>98.033333333333331</v>
      </c>
      <c r="H34" s="495">
        <v>108.63333333333333</v>
      </c>
      <c r="I34" s="495">
        <v>111.36666666666667</v>
      </c>
      <c r="J34" s="495">
        <v>113.93333333333332</v>
      </c>
      <c r="K34" s="494">
        <v>108.8</v>
      </c>
      <c r="L34" s="494">
        <v>103.5</v>
      </c>
      <c r="M34" s="494">
        <v>12.15227</v>
      </c>
    </row>
    <row r="35" spans="1:13">
      <c r="A35" s="254">
        <v>25</v>
      </c>
      <c r="B35" s="497" t="s">
        <v>294</v>
      </c>
      <c r="C35" s="494">
        <v>974.15</v>
      </c>
      <c r="D35" s="495">
        <v>968.88333333333333</v>
      </c>
      <c r="E35" s="495">
        <v>950.76666666666665</v>
      </c>
      <c r="F35" s="495">
        <v>927.38333333333333</v>
      </c>
      <c r="G35" s="495">
        <v>909.26666666666665</v>
      </c>
      <c r="H35" s="495">
        <v>992.26666666666665</v>
      </c>
      <c r="I35" s="495">
        <v>1010.3833333333332</v>
      </c>
      <c r="J35" s="495">
        <v>1033.7666666666667</v>
      </c>
      <c r="K35" s="494">
        <v>987</v>
      </c>
      <c r="L35" s="494">
        <v>945.5</v>
      </c>
      <c r="M35" s="494">
        <v>2.7080700000000002</v>
      </c>
    </row>
    <row r="36" spans="1:13">
      <c r="A36" s="254">
        <v>26</v>
      </c>
      <c r="B36" s="497" t="s">
        <v>226</v>
      </c>
      <c r="C36" s="494">
        <v>2707.45</v>
      </c>
      <c r="D36" s="495">
        <v>2716.5166666666664</v>
      </c>
      <c r="E36" s="495">
        <v>2661.0333333333328</v>
      </c>
      <c r="F36" s="495">
        <v>2614.6166666666663</v>
      </c>
      <c r="G36" s="495">
        <v>2559.1333333333328</v>
      </c>
      <c r="H36" s="495">
        <v>2762.9333333333329</v>
      </c>
      <c r="I36" s="495">
        <v>2818.4166666666665</v>
      </c>
      <c r="J36" s="495">
        <v>2864.833333333333</v>
      </c>
      <c r="K36" s="494">
        <v>2772</v>
      </c>
      <c r="L36" s="494">
        <v>2670.1</v>
      </c>
      <c r="M36" s="494">
        <v>1.5020100000000001</v>
      </c>
    </row>
    <row r="37" spans="1:13">
      <c r="A37" s="254">
        <v>27</v>
      </c>
      <c r="B37" s="497" t="s">
        <v>738</v>
      </c>
      <c r="C37" s="494">
        <v>5662.6</v>
      </c>
      <c r="D37" s="495">
        <v>5663.75</v>
      </c>
      <c r="E37" s="495">
        <v>5568.85</v>
      </c>
      <c r="F37" s="495">
        <v>5475.1</v>
      </c>
      <c r="G37" s="495">
        <v>5380.2000000000007</v>
      </c>
      <c r="H37" s="495">
        <v>5757.5</v>
      </c>
      <c r="I37" s="495">
        <v>5852.4</v>
      </c>
      <c r="J37" s="495">
        <v>5946.15</v>
      </c>
      <c r="K37" s="494">
        <v>5758.65</v>
      </c>
      <c r="L37" s="494">
        <v>5570</v>
      </c>
      <c r="M37" s="494">
        <v>0.30740000000000001</v>
      </c>
    </row>
    <row r="38" spans="1:13">
      <c r="A38" s="254">
        <v>28</v>
      </c>
      <c r="B38" s="497" t="s">
        <v>800</v>
      </c>
      <c r="C38" s="494">
        <v>21.5</v>
      </c>
      <c r="D38" s="495">
        <v>21.25</v>
      </c>
      <c r="E38" s="495">
        <v>20.9</v>
      </c>
      <c r="F38" s="495">
        <v>20.299999999999997</v>
      </c>
      <c r="G38" s="495">
        <v>19.949999999999996</v>
      </c>
      <c r="H38" s="495">
        <v>21.85</v>
      </c>
      <c r="I38" s="495">
        <v>22.200000000000003</v>
      </c>
      <c r="J38" s="495">
        <v>22.800000000000004</v>
      </c>
      <c r="K38" s="494">
        <v>21.6</v>
      </c>
      <c r="L38" s="494">
        <v>20.65</v>
      </c>
      <c r="M38" s="494">
        <v>135.44392999999999</v>
      </c>
    </row>
    <row r="39" spans="1:13">
      <c r="A39" s="254">
        <v>29</v>
      </c>
      <c r="B39" s="497" t="s">
        <v>44</v>
      </c>
      <c r="C39" s="494">
        <v>847.85</v>
      </c>
      <c r="D39" s="495">
        <v>850.56666666666661</v>
      </c>
      <c r="E39" s="495">
        <v>834.28333333333319</v>
      </c>
      <c r="F39" s="495">
        <v>820.71666666666658</v>
      </c>
      <c r="G39" s="495">
        <v>804.43333333333317</v>
      </c>
      <c r="H39" s="495">
        <v>864.13333333333321</v>
      </c>
      <c r="I39" s="495">
        <v>880.41666666666652</v>
      </c>
      <c r="J39" s="495">
        <v>893.98333333333323</v>
      </c>
      <c r="K39" s="494">
        <v>866.85</v>
      </c>
      <c r="L39" s="494">
        <v>837</v>
      </c>
      <c r="M39" s="494">
        <v>4.5566599999999999</v>
      </c>
    </row>
    <row r="40" spans="1:13">
      <c r="A40" s="254">
        <v>30</v>
      </c>
      <c r="B40" s="497" t="s">
        <v>296</v>
      </c>
      <c r="C40" s="494">
        <v>3220.65</v>
      </c>
      <c r="D40" s="495">
        <v>3201.8666666666668</v>
      </c>
      <c r="E40" s="495">
        <v>3152.7833333333338</v>
      </c>
      <c r="F40" s="495">
        <v>3084.916666666667</v>
      </c>
      <c r="G40" s="495">
        <v>3035.8333333333339</v>
      </c>
      <c r="H40" s="495">
        <v>3269.7333333333336</v>
      </c>
      <c r="I40" s="495">
        <v>3318.8166666666666</v>
      </c>
      <c r="J40" s="495">
        <v>3386.6833333333334</v>
      </c>
      <c r="K40" s="494">
        <v>3250.95</v>
      </c>
      <c r="L40" s="494">
        <v>3134</v>
      </c>
      <c r="M40" s="494">
        <v>0.68820999999999999</v>
      </c>
    </row>
    <row r="41" spans="1:13">
      <c r="A41" s="254">
        <v>31</v>
      </c>
      <c r="B41" s="497" t="s">
        <v>45</v>
      </c>
      <c r="C41" s="494">
        <v>306.05</v>
      </c>
      <c r="D41" s="495">
        <v>307.5</v>
      </c>
      <c r="E41" s="495">
        <v>300.10000000000002</v>
      </c>
      <c r="F41" s="495">
        <v>294.15000000000003</v>
      </c>
      <c r="G41" s="495">
        <v>286.75000000000006</v>
      </c>
      <c r="H41" s="495">
        <v>313.45</v>
      </c>
      <c r="I41" s="495">
        <v>320.84999999999997</v>
      </c>
      <c r="J41" s="495">
        <v>326.79999999999995</v>
      </c>
      <c r="K41" s="494">
        <v>314.89999999999998</v>
      </c>
      <c r="L41" s="494">
        <v>301.55</v>
      </c>
      <c r="M41" s="494">
        <v>70.644660000000002</v>
      </c>
    </row>
    <row r="42" spans="1:13">
      <c r="A42" s="254">
        <v>32</v>
      </c>
      <c r="B42" s="497" t="s">
        <v>46</v>
      </c>
      <c r="C42" s="494">
        <v>2919.5</v>
      </c>
      <c r="D42" s="495">
        <v>2940.1666666666665</v>
      </c>
      <c r="E42" s="495">
        <v>2865.333333333333</v>
      </c>
      <c r="F42" s="495">
        <v>2811.1666666666665</v>
      </c>
      <c r="G42" s="495">
        <v>2736.333333333333</v>
      </c>
      <c r="H42" s="495">
        <v>2994.333333333333</v>
      </c>
      <c r="I42" s="495">
        <v>3069.1666666666661</v>
      </c>
      <c r="J42" s="495">
        <v>3123.333333333333</v>
      </c>
      <c r="K42" s="494">
        <v>3015</v>
      </c>
      <c r="L42" s="494">
        <v>2886</v>
      </c>
      <c r="M42" s="494">
        <v>12.411149999999999</v>
      </c>
    </row>
    <row r="43" spans="1:13">
      <c r="A43" s="254">
        <v>33</v>
      </c>
      <c r="B43" s="497" t="s">
        <v>47</v>
      </c>
      <c r="C43" s="494">
        <v>221.75</v>
      </c>
      <c r="D43" s="495">
        <v>225.7166666666667</v>
      </c>
      <c r="E43" s="495">
        <v>217.0833333333334</v>
      </c>
      <c r="F43" s="495">
        <v>212.41666666666671</v>
      </c>
      <c r="G43" s="495">
        <v>203.78333333333342</v>
      </c>
      <c r="H43" s="495">
        <v>230.38333333333338</v>
      </c>
      <c r="I43" s="495">
        <v>239.01666666666671</v>
      </c>
      <c r="J43" s="495">
        <v>243.68333333333337</v>
      </c>
      <c r="K43" s="494">
        <v>234.35</v>
      </c>
      <c r="L43" s="494">
        <v>221.05</v>
      </c>
      <c r="M43" s="494">
        <v>78.262500000000003</v>
      </c>
    </row>
    <row r="44" spans="1:13">
      <c r="A44" s="254">
        <v>34</v>
      </c>
      <c r="B44" s="497" t="s">
        <v>48</v>
      </c>
      <c r="C44" s="494">
        <v>113.35</v>
      </c>
      <c r="D44" s="495">
        <v>113.91666666666667</v>
      </c>
      <c r="E44" s="495">
        <v>110.23333333333335</v>
      </c>
      <c r="F44" s="495">
        <v>107.11666666666667</v>
      </c>
      <c r="G44" s="495">
        <v>103.43333333333335</v>
      </c>
      <c r="H44" s="495">
        <v>117.03333333333335</v>
      </c>
      <c r="I44" s="495">
        <v>120.71666666666665</v>
      </c>
      <c r="J44" s="495">
        <v>123.83333333333334</v>
      </c>
      <c r="K44" s="494">
        <v>117.6</v>
      </c>
      <c r="L44" s="494">
        <v>110.8</v>
      </c>
      <c r="M44" s="494">
        <v>223.61908</v>
      </c>
    </row>
    <row r="45" spans="1:13">
      <c r="A45" s="254">
        <v>35</v>
      </c>
      <c r="B45" s="497" t="s">
        <v>297</v>
      </c>
      <c r="C45" s="494">
        <v>96.25</v>
      </c>
      <c r="D45" s="495">
        <v>97.283333333333346</v>
      </c>
      <c r="E45" s="495">
        <v>93.966666666666697</v>
      </c>
      <c r="F45" s="495">
        <v>91.683333333333351</v>
      </c>
      <c r="G45" s="495">
        <v>88.366666666666703</v>
      </c>
      <c r="H45" s="495">
        <v>99.566666666666691</v>
      </c>
      <c r="I45" s="495">
        <v>102.88333333333333</v>
      </c>
      <c r="J45" s="495">
        <v>105.16666666666669</v>
      </c>
      <c r="K45" s="494">
        <v>100.6</v>
      </c>
      <c r="L45" s="494">
        <v>95</v>
      </c>
      <c r="M45" s="494">
        <v>9.5639199999999995</v>
      </c>
    </row>
    <row r="46" spans="1:13">
      <c r="A46" s="254">
        <v>36</v>
      </c>
      <c r="B46" s="497" t="s">
        <v>50</v>
      </c>
      <c r="C46" s="494">
        <v>2510.65</v>
      </c>
      <c r="D46" s="495">
        <v>2517.7166666666667</v>
      </c>
      <c r="E46" s="495">
        <v>2477.4333333333334</v>
      </c>
      <c r="F46" s="495">
        <v>2444.2166666666667</v>
      </c>
      <c r="G46" s="495">
        <v>2403.9333333333334</v>
      </c>
      <c r="H46" s="495">
        <v>2550.9333333333334</v>
      </c>
      <c r="I46" s="495">
        <v>2591.2166666666672</v>
      </c>
      <c r="J46" s="495">
        <v>2624.4333333333334</v>
      </c>
      <c r="K46" s="494">
        <v>2558</v>
      </c>
      <c r="L46" s="494">
        <v>2484.5</v>
      </c>
      <c r="M46" s="494">
        <v>12.68939</v>
      </c>
    </row>
    <row r="47" spans="1:13">
      <c r="A47" s="254">
        <v>37</v>
      </c>
      <c r="B47" s="497" t="s">
        <v>298</v>
      </c>
      <c r="C47" s="494">
        <v>137</v>
      </c>
      <c r="D47" s="495">
        <v>137.38333333333333</v>
      </c>
      <c r="E47" s="495">
        <v>134.86666666666665</v>
      </c>
      <c r="F47" s="495">
        <v>132.73333333333332</v>
      </c>
      <c r="G47" s="495">
        <v>130.21666666666664</v>
      </c>
      <c r="H47" s="495">
        <v>139.51666666666665</v>
      </c>
      <c r="I47" s="495">
        <v>142.0333333333333</v>
      </c>
      <c r="J47" s="495">
        <v>144.16666666666666</v>
      </c>
      <c r="K47" s="494">
        <v>139.9</v>
      </c>
      <c r="L47" s="494">
        <v>135.25</v>
      </c>
      <c r="M47" s="494">
        <v>1.1990000000000001</v>
      </c>
    </row>
    <row r="48" spans="1:13">
      <c r="A48" s="254">
        <v>38</v>
      </c>
      <c r="B48" s="497" t="s">
        <v>299</v>
      </c>
      <c r="C48" s="494">
        <v>3303.5</v>
      </c>
      <c r="D48" s="495">
        <v>3333.1666666666665</v>
      </c>
      <c r="E48" s="495">
        <v>3218.1333333333332</v>
      </c>
      <c r="F48" s="495">
        <v>3132.7666666666669</v>
      </c>
      <c r="G48" s="495">
        <v>3017.7333333333336</v>
      </c>
      <c r="H48" s="495">
        <v>3418.5333333333328</v>
      </c>
      <c r="I48" s="495">
        <v>3533.5666666666666</v>
      </c>
      <c r="J48" s="495">
        <v>3618.9333333333325</v>
      </c>
      <c r="K48" s="494">
        <v>3448.2</v>
      </c>
      <c r="L48" s="494">
        <v>3247.8</v>
      </c>
      <c r="M48" s="494">
        <v>1.36094</v>
      </c>
    </row>
    <row r="49" spans="1:13">
      <c r="A49" s="254">
        <v>39</v>
      </c>
      <c r="B49" s="497" t="s">
        <v>300</v>
      </c>
      <c r="C49" s="494">
        <v>1636.6</v>
      </c>
      <c r="D49" s="495">
        <v>1647.5833333333333</v>
      </c>
      <c r="E49" s="495">
        <v>1615.1666666666665</v>
      </c>
      <c r="F49" s="495">
        <v>1593.7333333333333</v>
      </c>
      <c r="G49" s="495">
        <v>1561.3166666666666</v>
      </c>
      <c r="H49" s="495">
        <v>1669.0166666666664</v>
      </c>
      <c r="I49" s="495">
        <v>1701.4333333333329</v>
      </c>
      <c r="J49" s="495">
        <v>1722.8666666666663</v>
      </c>
      <c r="K49" s="494">
        <v>1680</v>
      </c>
      <c r="L49" s="494">
        <v>1626.15</v>
      </c>
      <c r="M49" s="494">
        <v>2.05016</v>
      </c>
    </row>
    <row r="50" spans="1:13">
      <c r="A50" s="254">
        <v>40</v>
      </c>
      <c r="B50" s="497" t="s">
        <v>301</v>
      </c>
      <c r="C50" s="494">
        <v>7510.95</v>
      </c>
      <c r="D50" s="495">
        <v>7461.3</v>
      </c>
      <c r="E50" s="495">
        <v>7375.6500000000005</v>
      </c>
      <c r="F50" s="495">
        <v>7240.35</v>
      </c>
      <c r="G50" s="495">
        <v>7154.7000000000007</v>
      </c>
      <c r="H50" s="495">
        <v>7596.6</v>
      </c>
      <c r="I50" s="495">
        <v>7682.25</v>
      </c>
      <c r="J50" s="495">
        <v>7817.55</v>
      </c>
      <c r="K50" s="494">
        <v>7546.95</v>
      </c>
      <c r="L50" s="494">
        <v>7326</v>
      </c>
      <c r="M50" s="494">
        <v>0.27903</v>
      </c>
    </row>
    <row r="51" spans="1:13">
      <c r="A51" s="254">
        <v>41</v>
      </c>
      <c r="B51" s="497" t="s">
        <v>52</v>
      </c>
      <c r="C51" s="494">
        <v>882.2</v>
      </c>
      <c r="D51" s="495">
        <v>882.2833333333333</v>
      </c>
      <c r="E51" s="495">
        <v>870.91666666666663</v>
      </c>
      <c r="F51" s="495">
        <v>859.63333333333333</v>
      </c>
      <c r="G51" s="495">
        <v>848.26666666666665</v>
      </c>
      <c r="H51" s="495">
        <v>893.56666666666661</v>
      </c>
      <c r="I51" s="495">
        <v>904.93333333333339</v>
      </c>
      <c r="J51" s="495">
        <v>916.21666666666658</v>
      </c>
      <c r="K51" s="494">
        <v>893.65</v>
      </c>
      <c r="L51" s="494">
        <v>871</v>
      </c>
      <c r="M51" s="494">
        <v>15.591240000000001</v>
      </c>
    </row>
    <row r="52" spans="1:13">
      <c r="A52" s="254">
        <v>42</v>
      </c>
      <c r="B52" s="497" t="s">
        <v>302</v>
      </c>
      <c r="C52" s="494">
        <v>445.1</v>
      </c>
      <c r="D52" s="495">
        <v>437.16666666666669</v>
      </c>
      <c r="E52" s="495">
        <v>425.33333333333337</v>
      </c>
      <c r="F52" s="495">
        <v>405.56666666666666</v>
      </c>
      <c r="G52" s="495">
        <v>393.73333333333335</v>
      </c>
      <c r="H52" s="495">
        <v>456.93333333333339</v>
      </c>
      <c r="I52" s="495">
        <v>468.76666666666677</v>
      </c>
      <c r="J52" s="495">
        <v>488.53333333333342</v>
      </c>
      <c r="K52" s="494">
        <v>449</v>
      </c>
      <c r="L52" s="494">
        <v>417.4</v>
      </c>
      <c r="M52" s="494">
        <v>19.728539999999999</v>
      </c>
    </row>
    <row r="53" spans="1:13">
      <c r="A53" s="254">
        <v>43</v>
      </c>
      <c r="B53" s="497" t="s">
        <v>227</v>
      </c>
      <c r="C53" s="494">
        <v>2846.95</v>
      </c>
      <c r="D53" s="495">
        <v>2843.3166666666671</v>
      </c>
      <c r="E53" s="495">
        <v>2796.6333333333341</v>
      </c>
      <c r="F53" s="495">
        <v>2746.3166666666671</v>
      </c>
      <c r="G53" s="495">
        <v>2699.6333333333341</v>
      </c>
      <c r="H53" s="495">
        <v>2893.6333333333341</v>
      </c>
      <c r="I53" s="495">
        <v>2940.3166666666675</v>
      </c>
      <c r="J53" s="495">
        <v>2990.6333333333341</v>
      </c>
      <c r="K53" s="494">
        <v>2890</v>
      </c>
      <c r="L53" s="494">
        <v>2793</v>
      </c>
      <c r="M53" s="494">
        <v>4.6092599999999999</v>
      </c>
    </row>
    <row r="54" spans="1:13">
      <c r="A54" s="254">
        <v>44</v>
      </c>
      <c r="B54" s="497" t="s">
        <v>54</v>
      </c>
      <c r="C54" s="494">
        <v>685.25</v>
      </c>
      <c r="D54" s="495">
        <v>690.38333333333333</v>
      </c>
      <c r="E54" s="495">
        <v>672.31666666666661</v>
      </c>
      <c r="F54" s="495">
        <v>659.38333333333333</v>
      </c>
      <c r="G54" s="495">
        <v>641.31666666666661</v>
      </c>
      <c r="H54" s="495">
        <v>703.31666666666661</v>
      </c>
      <c r="I54" s="495">
        <v>721.38333333333344</v>
      </c>
      <c r="J54" s="495">
        <v>734.31666666666661</v>
      </c>
      <c r="K54" s="494">
        <v>708.45</v>
      </c>
      <c r="L54" s="494">
        <v>677.45</v>
      </c>
      <c r="M54" s="494">
        <v>162.39520999999999</v>
      </c>
    </row>
    <row r="55" spans="1:13">
      <c r="A55" s="254">
        <v>45</v>
      </c>
      <c r="B55" s="497" t="s">
        <v>303</v>
      </c>
      <c r="C55" s="494">
        <v>2034.95</v>
      </c>
      <c r="D55" s="495">
        <v>2055.3333333333335</v>
      </c>
      <c r="E55" s="495">
        <v>1994.7666666666669</v>
      </c>
      <c r="F55" s="495">
        <v>1954.5833333333335</v>
      </c>
      <c r="G55" s="495">
        <v>1894.0166666666669</v>
      </c>
      <c r="H55" s="495">
        <v>2095.5166666666669</v>
      </c>
      <c r="I55" s="495">
        <v>2156.0833333333335</v>
      </c>
      <c r="J55" s="495">
        <v>2196.2666666666669</v>
      </c>
      <c r="K55" s="494">
        <v>2115.9</v>
      </c>
      <c r="L55" s="494">
        <v>2015.15</v>
      </c>
      <c r="M55" s="494">
        <v>0.29138999999999998</v>
      </c>
    </row>
    <row r="56" spans="1:13">
      <c r="A56" s="254">
        <v>46</v>
      </c>
      <c r="B56" s="497" t="s">
        <v>304</v>
      </c>
      <c r="C56" s="494">
        <v>1235.95</v>
      </c>
      <c r="D56" s="495">
        <v>1249.8166666666666</v>
      </c>
      <c r="E56" s="495">
        <v>1191.6833333333332</v>
      </c>
      <c r="F56" s="495">
        <v>1147.4166666666665</v>
      </c>
      <c r="G56" s="495">
        <v>1089.2833333333331</v>
      </c>
      <c r="H56" s="495">
        <v>1294.0833333333333</v>
      </c>
      <c r="I56" s="495">
        <v>1352.2166666666665</v>
      </c>
      <c r="J56" s="495">
        <v>1396.4833333333333</v>
      </c>
      <c r="K56" s="494">
        <v>1307.95</v>
      </c>
      <c r="L56" s="494">
        <v>1205.55</v>
      </c>
      <c r="M56" s="494">
        <v>7.8627399999999996</v>
      </c>
    </row>
    <row r="57" spans="1:13">
      <c r="A57" s="254">
        <v>47</v>
      </c>
      <c r="B57" s="497" t="s">
        <v>305</v>
      </c>
      <c r="C57" s="494">
        <v>564</v>
      </c>
      <c r="D57" s="495">
        <v>568.76666666666665</v>
      </c>
      <c r="E57" s="495">
        <v>554.5333333333333</v>
      </c>
      <c r="F57" s="495">
        <v>545.06666666666661</v>
      </c>
      <c r="G57" s="495">
        <v>530.83333333333326</v>
      </c>
      <c r="H57" s="495">
        <v>578.23333333333335</v>
      </c>
      <c r="I57" s="495">
        <v>592.4666666666667</v>
      </c>
      <c r="J57" s="495">
        <v>601.93333333333339</v>
      </c>
      <c r="K57" s="494">
        <v>583</v>
      </c>
      <c r="L57" s="494">
        <v>559.29999999999995</v>
      </c>
      <c r="M57" s="494">
        <v>2.5350799999999998</v>
      </c>
    </row>
    <row r="58" spans="1:13">
      <c r="A58" s="254">
        <v>48</v>
      </c>
      <c r="B58" s="497" t="s">
        <v>55</v>
      </c>
      <c r="C58" s="494">
        <v>3598.5</v>
      </c>
      <c r="D58" s="495">
        <v>3638.1833333333329</v>
      </c>
      <c r="E58" s="495">
        <v>3536.3666666666659</v>
      </c>
      <c r="F58" s="495">
        <v>3474.2333333333331</v>
      </c>
      <c r="G58" s="495">
        <v>3372.4166666666661</v>
      </c>
      <c r="H58" s="495">
        <v>3700.3166666666657</v>
      </c>
      <c r="I58" s="495">
        <v>3802.1333333333323</v>
      </c>
      <c r="J58" s="495">
        <v>3864.2666666666655</v>
      </c>
      <c r="K58" s="494">
        <v>3740</v>
      </c>
      <c r="L58" s="494">
        <v>3576.05</v>
      </c>
      <c r="M58" s="494">
        <v>7.2357300000000002</v>
      </c>
    </row>
    <row r="59" spans="1:13">
      <c r="A59" s="254">
        <v>49</v>
      </c>
      <c r="B59" s="497" t="s">
        <v>306</v>
      </c>
      <c r="C59" s="494">
        <v>270.85000000000002</v>
      </c>
      <c r="D59" s="495">
        <v>270.2166666666667</v>
      </c>
      <c r="E59" s="495">
        <v>265.43333333333339</v>
      </c>
      <c r="F59" s="495">
        <v>260.01666666666671</v>
      </c>
      <c r="G59" s="495">
        <v>255.23333333333341</v>
      </c>
      <c r="H59" s="495">
        <v>275.63333333333338</v>
      </c>
      <c r="I59" s="495">
        <v>280.41666666666669</v>
      </c>
      <c r="J59" s="495">
        <v>285.83333333333337</v>
      </c>
      <c r="K59" s="494">
        <v>275</v>
      </c>
      <c r="L59" s="494">
        <v>264.8</v>
      </c>
      <c r="M59" s="494">
        <v>7.6069599999999999</v>
      </c>
    </row>
    <row r="60" spans="1:13" ht="12" customHeight="1">
      <c r="A60" s="254">
        <v>50</v>
      </c>
      <c r="B60" s="497" t="s">
        <v>307</v>
      </c>
      <c r="C60" s="494">
        <v>981</v>
      </c>
      <c r="D60" s="495">
        <v>977.4666666666667</v>
      </c>
      <c r="E60" s="495">
        <v>959.93333333333339</v>
      </c>
      <c r="F60" s="495">
        <v>938.86666666666667</v>
      </c>
      <c r="G60" s="495">
        <v>921.33333333333337</v>
      </c>
      <c r="H60" s="495">
        <v>998.53333333333342</v>
      </c>
      <c r="I60" s="495">
        <v>1016.0666666666667</v>
      </c>
      <c r="J60" s="495">
        <v>1037.1333333333334</v>
      </c>
      <c r="K60" s="494">
        <v>995</v>
      </c>
      <c r="L60" s="494">
        <v>956.4</v>
      </c>
      <c r="M60" s="494">
        <v>0.67949000000000004</v>
      </c>
    </row>
    <row r="61" spans="1:13">
      <c r="A61" s="254">
        <v>51</v>
      </c>
      <c r="B61" s="497" t="s">
        <v>58</v>
      </c>
      <c r="C61" s="494">
        <v>4962.5</v>
      </c>
      <c r="D61" s="495">
        <v>5047.3666666666668</v>
      </c>
      <c r="E61" s="495">
        <v>4835.7333333333336</v>
      </c>
      <c r="F61" s="495">
        <v>4708.9666666666672</v>
      </c>
      <c r="G61" s="495">
        <v>4497.3333333333339</v>
      </c>
      <c r="H61" s="495">
        <v>5174.1333333333332</v>
      </c>
      <c r="I61" s="495">
        <v>5385.7666666666664</v>
      </c>
      <c r="J61" s="495">
        <v>5512.5333333333328</v>
      </c>
      <c r="K61" s="494">
        <v>5259</v>
      </c>
      <c r="L61" s="494">
        <v>4920.6000000000004</v>
      </c>
      <c r="M61" s="494">
        <v>37.396799999999999</v>
      </c>
    </row>
    <row r="62" spans="1:13">
      <c r="A62" s="254">
        <v>52</v>
      </c>
      <c r="B62" s="497" t="s">
        <v>57</v>
      </c>
      <c r="C62" s="494">
        <v>9481.65</v>
      </c>
      <c r="D62" s="495">
        <v>9465.1833333333325</v>
      </c>
      <c r="E62" s="495">
        <v>9166.4666666666653</v>
      </c>
      <c r="F62" s="495">
        <v>8851.2833333333328</v>
      </c>
      <c r="G62" s="495">
        <v>8552.5666666666657</v>
      </c>
      <c r="H62" s="495">
        <v>9780.366666666665</v>
      </c>
      <c r="I62" s="495">
        <v>10079.083333333332</v>
      </c>
      <c r="J62" s="495">
        <v>10394.266666666665</v>
      </c>
      <c r="K62" s="494">
        <v>9763.9</v>
      </c>
      <c r="L62" s="494">
        <v>9150</v>
      </c>
      <c r="M62" s="494">
        <v>6.1216600000000003</v>
      </c>
    </row>
    <row r="63" spans="1:13">
      <c r="A63" s="254">
        <v>53</v>
      </c>
      <c r="B63" s="497" t="s">
        <v>228</v>
      </c>
      <c r="C63" s="494">
        <v>3291</v>
      </c>
      <c r="D63" s="495">
        <v>3315</v>
      </c>
      <c r="E63" s="495">
        <v>3251</v>
      </c>
      <c r="F63" s="495">
        <v>3211</v>
      </c>
      <c r="G63" s="495">
        <v>3147</v>
      </c>
      <c r="H63" s="495">
        <v>3355</v>
      </c>
      <c r="I63" s="495">
        <v>3419</v>
      </c>
      <c r="J63" s="495">
        <v>3459</v>
      </c>
      <c r="K63" s="494">
        <v>3379</v>
      </c>
      <c r="L63" s="494">
        <v>3275</v>
      </c>
      <c r="M63" s="494">
        <v>0.61875999999999998</v>
      </c>
    </row>
    <row r="64" spans="1:13">
      <c r="A64" s="254">
        <v>54</v>
      </c>
      <c r="B64" s="497" t="s">
        <v>59</v>
      </c>
      <c r="C64" s="494">
        <v>1650.8</v>
      </c>
      <c r="D64" s="495">
        <v>1651.8</v>
      </c>
      <c r="E64" s="495">
        <v>1624.55</v>
      </c>
      <c r="F64" s="495">
        <v>1598.3</v>
      </c>
      <c r="G64" s="495">
        <v>1571.05</v>
      </c>
      <c r="H64" s="495">
        <v>1678.05</v>
      </c>
      <c r="I64" s="495">
        <v>1705.3</v>
      </c>
      <c r="J64" s="495">
        <v>1731.55</v>
      </c>
      <c r="K64" s="494">
        <v>1679.05</v>
      </c>
      <c r="L64" s="494">
        <v>1625.55</v>
      </c>
      <c r="M64" s="494">
        <v>4.3088600000000001</v>
      </c>
    </row>
    <row r="65" spans="1:13">
      <c r="A65" s="254">
        <v>55</v>
      </c>
      <c r="B65" s="497" t="s">
        <v>308</v>
      </c>
      <c r="C65" s="494">
        <v>129.30000000000001</v>
      </c>
      <c r="D65" s="495">
        <v>130.36666666666667</v>
      </c>
      <c r="E65" s="495">
        <v>126.33333333333334</v>
      </c>
      <c r="F65" s="495">
        <v>123.36666666666667</v>
      </c>
      <c r="G65" s="495">
        <v>119.33333333333334</v>
      </c>
      <c r="H65" s="495">
        <v>133.33333333333334</v>
      </c>
      <c r="I65" s="495">
        <v>137.36666666666665</v>
      </c>
      <c r="J65" s="495">
        <v>140.33333333333334</v>
      </c>
      <c r="K65" s="494">
        <v>134.4</v>
      </c>
      <c r="L65" s="494">
        <v>127.4</v>
      </c>
      <c r="M65" s="494">
        <v>5.6642000000000001</v>
      </c>
    </row>
    <row r="66" spans="1:13">
      <c r="A66" s="254">
        <v>56</v>
      </c>
      <c r="B66" s="497" t="s">
        <v>309</v>
      </c>
      <c r="C66" s="494">
        <v>207.2</v>
      </c>
      <c r="D66" s="495">
        <v>206.03333333333333</v>
      </c>
      <c r="E66" s="495">
        <v>198.16666666666666</v>
      </c>
      <c r="F66" s="495">
        <v>189.13333333333333</v>
      </c>
      <c r="G66" s="495">
        <v>181.26666666666665</v>
      </c>
      <c r="H66" s="495">
        <v>215.06666666666666</v>
      </c>
      <c r="I66" s="495">
        <v>222.93333333333334</v>
      </c>
      <c r="J66" s="495">
        <v>231.96666666666667</v>
      </c>
      <c r="K66" s="494">
        <v>213.9</v>
      </c>
      <c r="L66" s="494">
        <v>197</v>
      </c>
      <c r="M66" s="494">
        <v>22.212730000000001</v>
      </c>
    </row>
    <row r="67" spans="1:13">
      <c r="A67" s="254">
        <v>57</v>
      </c>
      <c r="B67" s="497" t="s">
        <v>229</v>
      </c>
      <c r="C67" s="494">
        <v>335.45</v>
      </c>
      <c r="D67" s="495">
        <v>337.53333333333336</v>
      </c>
      <c r="E67" s="495">
        <v>326.06666666666672</v>
      </c>
      <c r="F67" s="495">
        <v>316.68333333333334</v>
      </c>
      <c r="G67" s="495">
        <v>305.2166666666667</v>
      </c>
      <c r="H67" s="495">
        <v>346.91666666666674</v>
      </c>
      <c r="I67" s="495">
        <v>358.38333333333333</v>
      </c>
      <c r="J67" s="495">
        <v>367.76666666666677</v>
      </c>
      <c r="K67" s="494">
        <v>349</v>
      </c>
      <c r="L67" s="494">
        <v>328.15</v>
      </c>
      <c r="M67" s="494">
        <v>54.210810000000002</v>
      </c>
    </row>
    <row r="68" spans="1:13">
      <c r="A68" s="254">
        <v>58</v>
      </c>
      <c r="B68" s="497" t="s">
        <v>60</v>
      </c>
      <c r="C68" s="494">
        <v>72.7</v>
      </c>
      <c r="D68" s="495">
        <v>73.050000000000011</v>
      </c>
      <c r="E68" s="495">
        <v>70.450000000000017</v>
      </c>
      <c r="F68" s="495">
        <v>68.2</v>
      </c>
      <c r="G68" s="495">
        <v>65.600000000000009</v>
      </c>
      <c r="H68" s="495">
        <v>75.300000000000026</v>
      </c>
      <c r="I68" s="495">
        <v>77.90000000000002</v>
      </c>
      <c r="J68" s="495">
        <v>80.150000000000034</v>
      </c>
      <c r="K68" s="494">
        <v>75.650000000000006</v>
      </c>
      <c r="L68" s="494">
        <v>70.8</v>
      </c>
      <c r="M68" s="494">
        <v>373.43941999999998</v>
      </c>
    </row>
    <row r="69" spans="1:13">
      <c r="A69" s="254">
        <v>59</v>
      </c>
      <c r="B69" s="497" t="s">
        <v>61</v>
      </c>
      <c r="C69" s="494">
        <v>67.25</v>
      </c>
      <c r="D69" s="495">
        <v>67.833333333333329</v>
      </c>
      <c r="E69" s="495">
        <v>65.966666666666654</v>
      </c>
      <c r="F69" s="495">
        <v>64.683333333333323</v>
      </c>
      <c r="G69" s="495">
        <v>62.816666666666649</v>
      </c>
      <c r="H69" s="495">
        <v>69.11666666666666</v>
      </c>
      <c r="I69" s="495">
        <v>70.983333333333334</v>
      </c>
      <c r="J69" s="495">
        <v>72.266666666666666</v>
      </c>
      <c r="K69" s="494">
        <v>69.7</v>
      </c>
      <c r="L69" s="494">
        <v>66.55</v>
      </c>
      <c r="M69" s="494">
        <v>40.306190000000001</v>
      </c>
    </row>
    <row r="70" spans="1:13">
      <c r="A70" s="254">
        <v>60</v>
      </c>
      <c r="B70" s="497" t="s">
        <v>310</v>
      </c>
      <c r="C70" s="494">
        <v>21.25</v>
      </c>
      <c r="D70" s="495">
        <v>21.333333333333332</v>
      </c>
      <c r="E70" s="495">
        <v>20.666666666666664</v>
      </c>
      <c r="F70" s="495">
        <v>20.083333333333332</v>
      </c>
      <c r="G70" s="495">
        <v>19.416666666666664</v>
      </c>
      <c r="H70" s="495">
        <v>21.916666666666664</v>
      </c>
      <c r="I70" s="495">
        <v>22.583333333333329</v>
      </c>
      <c r="J70" s="495">
        <v>23.166666666666664</v>
      </c>
      <c r="K70" s="494">
        <v>22</v>
      </c>
      <c r="L70" s="494">
        <v>20.75</v>
      </c>
      <c r="M70" s="494">
        <v>58.495939999999997</v>
      </c>
    </row>
    <row r="71" spans="1:13">
      <c r="A71" s="254">
        <v>61</v>
      </c>
      <c r="B71" s="497" t="s">
        <v>62</v>
      </c>
      <c r="C71" s="494">
        <v>1396.55</v>
      </c>
      <c r="D71" s="495">
        <v>1404.0666666666666</v>
      </c>
      <c r="E71" s="495">
        <v>1373.2833333333333</v>
      </c>
      <c r="F71" s="495">
        <v>1350.0166666666667</v>
      </c>
      <c r="G71" s="495">
        <v>1319.2333333333333</v>
      </c>
      <c r="H71" s="495">
        <v>1427.3333333333333</v>
      </c>
      <c r="I71" s="495">
        <v>1458.1166666666666</v>
      </c>
      <c r="J71" s="495">
        <v>1481.3833333333332</v>
      </c>
      <c r="K71" s="494">
        <v>1434.85</v>
      </c>
      <c r="L71" s="494">
        <v>1380.8</v>
      </c>
      <c r="M71" s="494">
        <v>7.4391600000000002</v>
      </c>
    </row>
    <row r="72" spans="1:13">
      <c r="A72" s="254">
        <v>62</v>
      </c>
      <c r="B72" s="497" t="s">
        <v>311</v>
      </c>
      <c r="C72" s="494">
        <v>5253.25</v>
      </c>
      <c r="D72" s="495">
        <v>5234.05</v>
      </c>
      <c r="E72" s="495">
        <v>5169.2000000000007</v>
      </c>
      <c r="F72" s="495">
        <v>5085.1500000000005</v>
      </c>
      <c r="G72" s="495">
        <v>5020.3000000000011</v>
      </c>
      <c r="H72" s="495">
        <v>5318.1</v>
      </c>
      <c r="I72" s="495">
        <v>5382.9500000000007</v>
      </c>
      <c r="J72" s="495">
        <v>5467</v>
      </c>
      <c r="K72" s="494">
        <v>5298.9</v>
      </c>
      <c r="L72" s="494">
        <v>5150</v>
      </c>
      <c r="M72" s="494">
        <v>0.11386</v>
      </c>
    </row>
    <row r="73" spans="1:13">
      <c r="A73" s="254">
        <v>63</v>
      </c>
      <c r="B73" s="497" t="s">
        <v>65</v>
      </c>
      <c r="C73" s="494">
        <v>746.75</v>
      </c>
      <c r="D73" s="495">
        <v>752.91666666666663</v>
      </c>
      <c r="E73" s="495">
        <v>736.83333333333326</v>
      </c>
      <c r="F73" s="495">
        <v>726.91666666666663</v>
      </c>
      <c r="G73" s="495">
        <v>710.83333333333326</v>
      </c>
      <c r="H73" s="495">
        <v>762.83333333333326</v>
      </c>
      <c r="I73" s="495">
        <v>778.91666666666652</v>
      </c>
      <c r="J73" s="495">
        <v>788.83333333333326</v>
      </c>
      <c r="K73" s="494">
        <v>769</v>
      </c>
      <c r="L73" s="494">
        <v>743</v>
      </c>
      <c r="M73" s="494">
        <v>8.5626599999999993</v>
      </c>
    </row>
    <row r="74" spans="1:13">
      <c r="A74" s="254">
        <v>64</v>
      </c>
      <c r="B74" s="497" t="s">
        <v>312</v>
      </c>
      <c r="C74" s="494">
        <v>339.1</v>
      </c>
      <c r="D74" s="495">
        <v>338.7</v>
      </c>
      <c r="E74" s="495">
        <v>332.5</v>
      </c>
      <c r="F74" s="495">
        <v>325.90000000000003</v>
      </c>
      <c r="G74" s="495">
        <v>319.70000000000005</v>
      </c>
      <c r="H74" s="495">
        <v>345.29999999999995</v>
      </c>
      <c r="I74" s="495">
        <v>351.49999999999989</v>
      </c>
      <c r="J74" s="495">
        <v>358.09999999999991</v>
      </c>
      <c r="K74" s="494">
        <v>344.9</v>
      </c>
      <c r="L74" s="494">
        <v>332.1</v>
      </c>
      <c r="M74" s="494">
        <v>1.2819100000000001</v>
      </c>
    </row>
    <row r="75" spans="1:13">
      <c r="A75" s="254">
        <v>65</v>
      </c>
      <c r="B75" s="497" t="s">
        <v>64</v>
      </c>
      <c r="C75" s="494">
        <v>131.4</v>
      </c>
      <c r="D75" s="495">
        <v>129.46666666666667</v>
      </c>
      <c r="E75" s="495">
        <v>126.93333333333334</v>
      </c>
      <c r="F75" s="495">
        <v>122.46666666666667</v>
      </c>
      <c r="G75" s="495">
        <v>119.93333333333334</v>
      </c>
      <c r="H75" s="495">
        <v>133.93333333333334</v>
      </c>
      <c r="I75" s="495">
        <v>136.4666666666667</v>
      </c>
      <c r="J75" s="495">
        <v>140.93333333333334</v>
      </c>
      <c r="K75" s="494">
        <v>132</v>
      </c>
      <c r="L75" s="494">
        <v>125</v>
      </c>
      <c r="M75" s="494">
        <v>204.25592</v>
      </c>
    </row>
    <row r="76" spans="1:13" s="13" customFormat="1">
      <c r="A76" s="254">
        <v>66</v>
      </c>
      <c r="B76" s="497" t="s">
        <v>66</v>
      </c>
      <c r="C76" s="494">
        <v>608.65</v>
      </c>
      <c r="D76" s="495">
        <v>604.83333333333337</v>
      </c>
      <c r="E76" s="495">
        <v>592.66666666666674</v>
      </c>
      <c r="F76" s="495">
        <v>576.68333333333339</v>
      </c>
      <c r="G76" s="495">
        <v>564.51666666666677</v>
      </c>
      <c r="H76" s="495">
        <v>620.81666666666672</v>
      </c>
      <c r="I76" s="495">
        <v>632.98333333333346</v>
      </c>
      <c r="J76" s="495">
        <v>648.9666666666667</v>
      </c>
      <c r="K76" s="494">
        <v>617</v>
      </c>
      <c r="L76" s="494">
        <v>588.85</v>
      </c>
      <c r="M76" s="494">
        <v>12.963699999999999</v>
      </c>
    </row>
    <row r="77" spans="1:13" s="13" customFormat="1">
      <c r="A77" s="254">
        <v>67</v>
      </c>
      <c r="B77" s="497" t="s">
        <v>69</v>
      </c>
      <c r="C77" s="494">
        <v>49</v>
      </c>
      <c r="D77" s="495">
        <v>49.5</v>
      </c>
      <c r="E77" s="495">
        <v>47.9</v>
      </c>
      <c r="F77" s="495">
        <v>46.8</v>
      </c>
      <c r="G77" s="495">
        <v>45.199999999999996</v>
      </c>
      <c r="H77" s="495">
        <v>50.6</v>
      </c>
      <c r="I77" s="495">
        <v>52.199999999999996</v>
      </c>
      <c r="J77" s="495">
        <v>53.300000000000004</v>
      </c>
      <c r="K77" s="494">
        <v>51.1</v>
      </c>
      <c r="L77" s="494">
        <v>48.4</v>
      </c>
      <c r="M77" s="494">
        <v>493.48313000000002</v>
      </c>
    </row>
    <row r="78" spans="1:13" s="13" customFormat="1">
      <c r="A78" s="254">
        <v>68</v>
      </c>
      <c r="B78" s="497" t="s">
        <v>73</v>
      </c>
      <c r="C78" s="494">
        <v>428.05</v>
      </c>
      <c r="D78" s="495">
        <v>428.7166666666667</v>
      </c>
      <c r="E78" s="495">
        <v>420.43333333333339</v>
      </c>
      <c r="F78" s="495">
        <v>412.81666666666672</v>
      </c>
      <c r="G78" s="495">
        <v>404.53333333333342</v>
      </c>
      <c r="H78" s="495">
        <v>436.33333333333337</v>
      </c>
      <c r="I78" s="495">
        <v>444.61666666666667</v>
      </c>
      <c r="J78" s="495">
        <v>452.23333333333335</v>
      </c>
      <c r="K78" s="494">
        <v>437</v>
      </c>
      <c r="L78" s="494">
        <v>421.1</v>
      </c>
      <c r="M78" s="494">
        <v>57.552210000000002</v>
      </c>
    </row>
    <row r="79" spans="1:13" s="13" customFormat="1">
      <c r="A79" s="254">
        <v>69</v>
      </c>
      <c r="B79" s="497" t="s">
        <v>739</v>
      </c>
      <c r="C79" s="494">
        <v>9388.1</v>
      </c>
      <c r="D79" s="495">
        <v>9410.6999999999989</v>
      </c>
      <c r="E79" s="495">
        <v>9327.3999999999978</v>
      </c>
      <c r="F79" s="495">
        <v>9266.6999999999989</v>
      </c>
      <c r="G79" s="495">
        <v>9183.3999999999978</v>
      </c>
      <c r="H79" s="495">
        <v>9471.3999999999978</v>
      </c>
      <c r="I79" s="495">
        <v>9554.6999999999971</v>
      </c>
      <c r="J79" s="495">
        <v>9615.3999999999978</v>
      </c>
      <c r="K79" s="494">
        <v>9494</v>
      </c>
      <c r="L79" s="494">
        <v>9350</v>
      </c>
      <c r="M79" s="494">
        <v>1.6920000000000001E-2</v>
      </c>
    </row>
    <row r="80" spans="1:13" s="13" customFormat="1">
      <c r="A80" s="254">
        <v>70</v>
      </c>
      <c r="B80" s="497" t="s">
        <v>68</v>
      </c>
      <c r="C80" s="494">
        <v>528.25</v>
      </c>
      <c r="D80" s="495">
        <v>523.94999999999993</v>
      </c>
      <c r="E80" s="495">
        <v>518.89999999999986</v>
      </c>
      <c r="F80" s="495">
        <v>509.54999999999995</v>
      </c>
      <c r="G80" s="495">
        <v>504.49999999999989</v>
      </c>
      <c r="H80" s="495">
        <v>533.29999999999984</v>
      </c>
      <c r="I80" s="495">
        <v>538.3499999999998</v>
      </c>
      <c r="J80" s="495">
        <v>547.69999999999982</v>
      </c>
      <c r="K80" s="494">
        <v>529</v>
      </c>
      <c r="L80" s="494">
        <v>514.6</v>
      </c>
      <c r="M80" s="494">
        <v>92.038470000000004</v>
      </c>
    </row>
    <row r="81" spans="1:13" s="13" customFormat="1">
      <c r="A81" s="254">
        <v>71</v>
      </c>
      <c r="B81" s="497" t="s">
        <v>70</v>
      </c>
      <c r="C81" s="494">
        <v>406.45</v>
      </c>
      <c r="D81" s="495">
        <v>406.18333333333334</v>
      </c>
      <c r="E81" s="495">
        <v>401.81666666666666</v>
      </c>
      <c r="F81" s="495">
        <v>397.18333333333334</v>
      </c>
      <c r="G81" s="495">
        <v>392.81666666666666</v>
      </c>
      <c r="H81" s="495">
        <v>410.81666666666666</v>
      </c>
      <c r="I81" s="495">
        <v>415.18333333333334</v>
      </c>
      <c r="J81" s="495">
        <v>419.81666666666666</v>
      </c>
      <c r="K81" s="494">
        <v>410.55</v>
      </c>
      <c r="L81" s="494">
        <v>401.55</v>
      </c>
      <c r="M81" s="494">
        <v>13.187060000000001</v>
      </c>
    </row>
    <row r="82" spans="1:13" s="13" customFormat="1">
      <c r="A82" s="254">
        <v>72</v>
      </c>
      <c r="B82" s="497" t="s">
        <v>313</v>
      </c>
      <c r="C82" s="494">
        <v>963.65</v>
      </c>
      <c r="D82" s="495">
        <v>968.63333333333333</v>
      </c>
      <c r="E82" s="495">
        <v>940.11666666666667</v>
      </c>
      <c r="F82" s="495">
        <v>916.58333333333337</v>
      </c>
      <c r="G82" s="495">
        <v>888.06666666666672</v>
      </c>
      <c r="H82" s="495">
        <v>992.16666666666663</v>
      </c>
      <c r="I82" s="495">
        <v>1020.6833333333333</v>
      </c>
      <c r="J82" s="495">
        <v>1044.2166666666667</v>
      </c>
      <c r="K82" s="494">
        <v>997.15</v>
      </c>
      <c r="L82" s="494">
        <v>945.1</v>
      </c>
      <c r="M82" s="494">
        <v>2.9103300000000001</v>
      </c>
    </row>
    <row r="83" spans="1:13" s="13" customFormat="1">
      <c r="A83" s="254">
        <v>73</v>
      </c>
      <c r="B83" s="497" t="s">
        <v>314</v>
      </c>
      <c r="C83" s="494">
        <v>269.85000000000002</v>
      </c>
      <c r="D83" s="495">
        <v>266.73333333333335</v>
      </c>
      <c r="E83" s="495">
        <v>259.61666666666667</v>
      </c>
      <c r="F83" s="495">
        <v>249.38333333333333</v>
      </c>
      <c r="G83" s="495">
        <v>242.26666666666665</v>
      </c>
      <c r="H83" s="495">
        <v>276.9666666666667</v>
      </c>
      <c r="I83" s="495">
        <v>284.08333333333337</v>
      </c>
      <c r="J83" s="495">
        <v>294.31666666666672</v>
      </c>
      <c r="K83" s="494">
        <v>273.85000000000002</v>
      </c>
      <c r="L83" s="494">
        <v>256.5</v>
      </c>
      <c r="M83" s="494">
        <v>33.15204</v>
      </c>
    </row>
    <row r="84" spans="1:13" s="13" customFormat="1">
      <c r="A84" s="254">
        <v>74</v>
      </c>
      <c r="B84" s="497" t="s">
        <v>315</v>
      </c>
      <c r="C84" s="494">
        <v>100.1</v>
      </c>
      <c r="D84" s="495">
        <v>100.86666666666667</v>
      </c>
      <c r="E84" s="495">
        <v>98.733333333333348</v>
      </c>
      <c r="F84" s="495">
        <v>97.366666666666674</v>
      </c>
      <c r="G84" s="495">
        <v>95.233333333333348</v>
      </c>
      <c r="H84" s="495">
        <v>102.23333333333335</v>
      </c>
      <c r="I84" s="495">
        <v>104.36666666666667</v>
      </c>
      <c r="J84" s="495">
        <v>105.73333333333335</v>
      </c>
      <c r="K84" s="494">
        <v>103</v>
      </c>
      <c r="L84" s="494">
        <v>99.5</v>
      </c>
      <c r="M84" s="494">
        <v>2.2837299999999998</v>
      </c>
    </row>
    <row r="85" spans="1:13" s="13" customFormat="1">
      <c r="A85" s="254">
        <v>75</v>
      </c>
      <c r="B85" s="497" t="s">
        <v>316</v>
      </c>
      <c r="C85" s="494">
        <v>5373</v>
      </c>
      <c r="D85" s="495">
        <v>5424.7</v>
      </c>
      <c r="E85" s="495">
        <v>5250.4</v>
      </c>
      <c r="F85" s="495">
        <v>5127.8</v>
      </c>
      <c r="G85" s="495">
        <v>4953.5</v>
      </c>
      <c r="H85" s="495">
        <v>5547.2999999999993</v>
      </c>
      <c r="I85" s="495">
        <v>5721.6</v>
      </c>
      <c r="J85" s="495">
        <v>5844.1999999999989</v>
      </c>
      <c r="K85" s="494">
        <v>5599</v>
      </c>
      <c r="L85" s="494">
        <v>5302.1</v>
      </c>
      <c r="M85" s="494">
        <v>0.16102</v>
      </c>
    </row>
    <row r="86" spans="1:13" s="13" customFormat="1">
      <c r="A86" s="254">
        <v>76</v>
      </c>
      <c r="B86" s="497" t="s">
        <v>317</v>
      </c>
      <c r="C86" s="494">
        <v>924.4</v>
      </c>
      <c r="D86" s="495">
        <v>928.66666666666663</v>
      </c>
      <c r="E86" s="495">
        <v>907.33333333333326</v>
      </c>
      <c r="F86" s="495">
        <v>890.26666666666665</v>
      </c>
      <c r="G86" s="495">
        <v>868.93333333333328</v>
      </c>
      <c r="H86" s="495">
        <v>945.73333333333323</v>
      </c>
      <c r="I86" s="495">
        <v>967.06666666666649</v>
      </c>
      <c r="J86" s="495">
        <v>984.13333333333321</v>
      </c>
      <c r="K86" s="494">
        <v>950</v>
      </c>
      <c r="L86" s="494">
        <v>911.6</v>
      </c>
      <c r="M86" s="494">
        <v>2.7192599999999998</v>
      </c>
    </row>
    <row r="87" spans="1:13" s="13" customFormat="1">
      <c r="A87" s="254">
        <v>77</v>
      </c>
      <c r="B87" s="497" t="s">
        <v>230</v>
      </c>
      <c r="C87" s="494">
        <v>1181.95</v>
      </c>
      <c r="D87" s="495">
        <v>1170.2</v>
      </c>
      <c r="E87" s="495">
        <v>1147.9000000000001</v>
      </c>
      <c r="F87" s="495">
        <v>1113.8500000000001</v>
      </c>
      <c r="G87" s="495">
        <v>1091.5500000000002</v>
      </c>
      <c r="H87" s="495">
        <v>1204.25</v>
      </c>
      <c r="I87" s="495">
        <v>1226.5499999999997</v>
      </c>
      <c r="J87" s="495">
        <v>1260.5999999999999</v>
      </c>
      <c r="K87" s="494">
        <v>1192.5</v>
      </c>
      <c r="L87" s="494">
        <v>1136.1500000000001</v>
      </c>
      <c r="M87" s="494">
        <v>1.2493700000000001</v>
      </c>
    </row>
    <row r="88" spans="1:13" s="13" customFormat="1">
      <c r="A88" s="254">
        <v>78</v>
      </c>
      <c r="B88" s="497" t="s">
        <v>318</v>
      </c>
      <c r="C88" s="494">
        <v>71.150000000000006</v>
      </c>
      <c r="D88" s="495">
        <v>71.45</v>
      </c>
      <c r="E88" s="495">
        <v>69.75</v>
      </c>
      <c r="F88" s="495">
        <v>68.349999999999994</v>
      </c>
      <c r="G88" s="495">
        <v>66.649999999999991</v>
      </c>
      <c r="H88" s="495">
        <v>72.850000000000009</v>
      </c>
      <c r="I88" s="495">
        <v>74.550000000000026</v>
      </c>
      <c r="J88" s="495">
        <v>75.950000000000017</v>
      </c>
      <c r="K88" s="494">
        <v>73.150000000000006</v>
      </c>
      <c r="L88" s="494">
        <v>70.05</v>
      </c>
      <c r="M88" s="494">
        <v>14.619249999999999</v>
      </c>
    </row>
    <row r="89" spans="1:13" s="13" customFormat="1">
      <c r="A89" s="254">
        <v>79</v>
      </c>
      <c r="B89" s="497" t="s">
        <v>71</v>
      </c>
      <c r="C89" s="494">
        <v>14035.65</v>
      </c>
      <c r="D89" s="495">
        <v>14009.85</v>
      </c>
      <c r="E89" s="495">
        <v>13840.800000000001</v>
      </c>
      <c r="F89" s="495">
        <v>13645.95</v>
      </c>
      <c r="G89" s="495">
        <v>13476.900000000001</v>
      </c>
      <c r="H89" s="495">
        <v>14204.7</v>
      </c>
      <c r="I89" s="495">
        <v>14373.75</v>
      </c>
      <c r="J89" s="495">
        <v>14568.6</v>
      </c>
      <c r="K89" s="494">
        <v>14178.9</v>
      </c>
      <c r="L89" s="494">
        <v>13815</v>
      </c>
      <c r="M89" s="494">
        <v>0.24374000000000001</v>
      </c>
    </row>
    <row r="90" spans="1:13" s="13" customFormat="1">
      <c r="A90" s="254">
        <v>80</v>
      </c>
      <c r="B90" s="497" t="s">
        <v>319</v>
      </c>
      <c r="C90" s="494">
        <v>259.95</v>
      </c>
      <c r="D90" s="495">
        <v>260.90000000000003</v>
      </c>
      <c r="E90" s="495">
        <v>254.05000000000007</v>
      </c>
      <c r="F90" s="495">
        <v>248.15000000000003</v>
      </c>
      <c r="G90" s="495">
        <v>241.30000000000007</v>
      </c>
      <c r="H90" s="495">
        <v>266.80000000000007</v>
      </c>
      <c r="I90" s="495">
        <v>273.65000000000009</v>
      </c>
      <c r="J90" s="495">
        <v>279.55000000000007</v>
      </c>
      <c r="K90" s="494">
        <v>267.75</v>
      </c>
      <c r="L90" s="494">
        <v>255</v>
      </c>
      <c r="M90" s="494">
        <v>6.3247400000000003</v>
      </c>
    </row>
    <row r="91" spans="1:13" s="13" customFormat="1">
      <c r="A91" s="254">
        <v>81</v>
      </c>
      <c r="B91" s="497" t="s">
        <v>74</v>
      </c>
      <c r="C91" s="494">
        <v>3700.35</v>
      </c>
      <c r="D91" s="495">
        <v>3683.4500000000003</v>
      </c>
      <c r="E91" s="495">
        <v>3646.9000000000005</v>
      </c>
      <c r="F91" s="495">
        <v>3593.4500000000003</v>
      </c>
      <c r="G91" s="495">
        <v>3556.9000000000005</v>
      </c>
      <c r="H91" s="495">
        <v>3736.9000000000005</v>
      </c>
      <c r="I91" s="495">
        <v>3773.4500000000007</v>
      </c>
      <c r="J91" s="495">
        <v>3826.9000000000005</v>
      </c>
      <c r="K91" s="494">
        <v>3720</v>
      </c>
      <c r="L91" s="494">
        <v>3630</v>
      </c>
      <c r="M91" s="494">
        <v>8.0793800000000005</v>
      </c>
    </row>
    <row r="92" spans="1:13" s="13" customFormat="1">
      <c r="A92" s="254">
        <v>82</v>
      </c>
      <c r="B92" s="497" t="s">
        <v>320</v>
      </c>
      <c r="C92" s="494">
        <v>424.4</v>
      </c>
      <c r="D92" s="495">
        <v>423.84999999999997</v>
      </c>
      <c r="E92" s="495">
        <v>415.69999999999993</v>
      </c>
      <c r="F92" s="495">
        <v>406.99999999999994</v>
      </c>
      <c r="G92" s="495">
        <v>398.84999999999991</v>
      </c>
      <c r="H92" s="495">
        <v>432.54999999999995</v>
      </c>
      <c r="I92" s="495">
        <v>440.69999999999993</v>
      </c>
      <c r="J92" s="495">
        <v>449.4</v>
      </c>
      <c r="K92" s="494">
        <v>432</v>
      </c>
      <c r="L92" s="494">
        <v>415.15</v>
      </c>
      <c r="M92" s="494">
        <v>0.87544999999999995</v>
      </c>
    </row>
    <row r="93" spans="1:13" s="13" customFormat="1">
      <c r="A93" s="254">
        <v>83</v>
      </c>
      <c r="B93" s="497" t="s">
        <v>321</v>
      </c>
      <c r="C93" s="494">
        <v>228.8</v>
      </c>
      <c r="D93" s="495">
        <v>229.70000000000002</v>
      </c>
      <c r="E93" s="495">
        <v>225.45000000000005</v>
      </c>
      <c r="F93" s="495">
        <v>222.10000000000002</v>
      </c>
      <c r="G93" s="495">
        <v>217.85000000000005</v>
      </c>
      <c r="H93" s="495">
        <v>233.05000000000004</v>
      </c>
      <c r="I93" s="495">
        <v>237.29999999999998</v>
      </c>
      <c r="J93" s="495">
        <v>240.65000000000003</v>
      </c>
      <c r="K93" s="494">
        <v>233.95</v>
      </c>
      <c r="L93" s="494">
        <v>226.35</v>
      </c>
      <c r="M93" s="494">
        <v>3.20574</v>
      </c>
    </row>
    <row r="94" spans="1:13" s="13" customFormat="1">
      <c r="A94" s="254">
        <v>84</v>
      </c>
      <c r="B94" s="497" t="s">
        <v>80</v>
      </c>
      <c r="C94" s="494">
        <v>600.25</v>
      </c>
      <c r="D94" s="495">
        <v>601.83333333333337</v>
      </c>
      <c r="E94" s="495">
        <v>593.66666666666674</v>
      </c>
      <c r="F94" s="495">
        <v>587.08333333333337</v>
      </c>
      <c r="G94" s="495">
        <v>578.91666666666674</v>
      </c>
      <c r="H94" s="495">
        <v>608.41666666666674</v>
      </c>
      <c r="I94" s="495">
        <v>616.58333333333348</v>
      </c>
      <c r="J94" s="495">
        <v>623.16666666666674</v>
      </c>
      <c r="K94" s="494">
        <v>610</v>
      </c>
      <c r="L94" s="494">
        <v>595.25</v>
      </c>
      <c r="M94" s="494">
        <v>1.5714300000000001</v>
      </c>
    </row>
    <row r="95" spans="1:13" s="13" customFormat="1">
      <c r="A95" s="254">
        <v>85</v>
      </c>
      <c r="B95" s="497" t="s">
        <v>322</v>
      </c>
      <c r="C95" s="494">
        <v>1778.2</v>
      </c>
      <c r="D95" s="495">
        <v>1800.4666666666665</v>
      </c>
      <c r="E95" s="495">
        <v>1743.7333333333329</v>
      </c>
      <c r="F95" s="495">
        <v>1709.2666666666664</v>
      </c>
      <c r="G95" s="495">
        <v>1652.5333333333328</v>
      </c>
      <c r="H95" s="495">
        <v>1834.9333333333329</v>
      </c>
      <c r="I95" s="495">
        <v>1891.6666666666665</v>
      </c>
      <c r="J95" s="495">
        <v>1926.133333333333</v>
      </c>
      <c r="K95" s="494">
        <v>1857.2</v>
      </c>
      <c r="L95" s="494">
        <v>1766</v>
      </c>
      <c r="M95" s="494">
        <v>0.42436000000000001</v>
      </c>
    </row>
    <row r="96" spans="1:13" s="13" customFormat="1">
      <c r="A96" s="254">
        <v>86</v>
      </c>
      <c r="B96" s="497" t="s">
        <v>783</v>
      </c>
      <c r="C96" s="494">
        <v>238.75</v>
      </c>
      <c r="D96" s="495">
        <v>237.98333333333335</v>
      </c>
      <c r="E96" s="495">
        <v>234.3666666666667</v>
      </c>
      <c r="F96" s="495">
        <v>229.98333333333335</v>
      </c>
      <c r="G96" s="495">
        <v>226.3666666666667</v>
      </c>
      <c r="H96" s="495">
        <v>242.3666666666667</v>
      </c>
      <c r="I96" s="495">
        <v>245.98333333333338</v>
      </c>
      <c r="J96" s="495">
        <v>250.3666666666667</v>
      </c>
      <c r="K96" s="494">
        <v>241.6</v>
      </c>
      <c r="L96" s="494">
        <v>233.6</v>
      </c>
      <c r="M96" s="494">
        <v>4.4748000000000001</v>
      </c>
    </row>
    <row r="97" spans="1:13" s="13" customFormat="1">
      <c r="A97" s="254">
        <v>87</v>
      </c>
      <c r="B97" s="497" t="s">
        <v>75</v>
      </c>
      <c r="C97" s="494">
        <v>439.95</v>
      </c>
      <c r="D97" s="495">
        <v>441.13333333333338</v>
      </c>
      <c r="E97" s="495">
        <v>433.26666666666677</v>
      </c>
      <c r="F97" s="495">
        <v>426.58333333333337</v>
      </c>
      <c r="G97" s="495">
        <v>418.71666666666675</v>
      </c>
      <c r="H97" s="495">
        <v>447.81666666666678</v>
      </c>
      <c r="I97" s="495">
        <v>455.68333333333345</v>
      </c>
      <c r="J97" s="495">
        <v>462.36666666666679</v>
      </c>
      <c r="K97" s="494">
        <v>449</v>
      </c>
      <c r="L97" s="494">
        <v>434.45</v>
      </c>
      <c r="M97" s="494">
        <v>29.400400000000001</v>
      </c>
    </row>
    <row r="98" spans="1:13" s="13" customFormat="1">
      <c r="A98" s="254">
        <v>88</v>
      </c>
      <c r="B98" s="497" t="s">
        <v>323</v>
      </c>
      <c r="C98" s="494">
        <v>578.65</v>
      </c>
      <c r="D98" s="495">
        <v>586.81666666666672</v>
      </c>
      <c r="E98" s="495">
        <v>563.63333333333344</v>
      </c>
      <c r="F98" s="495">
        <v>548.61666666666667</v>
      </c>
      <c r="G98" s="495">
        <v>525.43333333333339</v>
      </c>
      <c r="H98" s="495">
        <v>601.83333333333348</v>
      </c>
      <c r="I98" s="495">
        <v>625.01666666666665</v>
      </c>
      <c r="J98" s="495">
        <v>640.03333333333353</v>
      </c>
      <c r="K98" s="494">
        <v>610</v>
      </c>
      <c r="L98" s="494">
        <v>571.79999999999995</v>
      </c>
      <c r="M98" s="494">
        <v>3.9566699999999999</v>
      </c>
    </row>
    <row r="99" spans="1:13" s="13" customFormat="1">
      <c r="A99" s="254">
        <v>89</v>
      </c>
      <c r="B99" s="497" t="s">
        <v>76</v>
      </c>
      <c r="C99" s="494">
        <v>146.75</v>
      </c>
      <c r="D99" s="495">
        <v>149.20000000000002</v>
      </c>
      <c r="E99" s="495">
        <v>142.40000000000003</v>
      </c>
      <c r="F99" s="495">
        <v>138.05000000000001</v>
      </c>
      <c r="G99" s="495">
        <v>131.25000000000003</v>
      </c>
      <c r="H99" s="495">
        <v>153.55000000000004</v>
      </c>
      <c r="I99" s="495">
        <v>160.35000000000005</v>
      </c>
      <c r="J99" s="495">
        <v>164.70000000000005</v>
      </c>
      <c r="K99" s="494">
        <v>156</v>
      </c>
      <c r="L99" s="494">
        <v>144.85</v>
      </c>
      <c r="M99" s="494">
        <v>225.34118000000001</v>
      </c>
    </row>
    <row r="100" spans="1:13" s="13" customFormat="1">
      <c r="A100" s="254">
        <v>90</v>
      </c>
      <c r="B100" s="497" t="s">
        <v>324</v>
      </c>
      <c r="C100" s="494">
        <v>454.95</v>
      </c>
      <c r="D100" s="495">
        <v>452.73333333333329</v>
      </c>
      <c r="E100" s="495">
        <v>438.86666666666656</v>
      </c>
      <c r="F100" s="495">
        <v>422.78333333333325</v>
      </c>
      <c r="G100" s="495">
        <v>408.91666666666652</v>
      </c>
      <c r="H100" s="495">
        <v>468.81666666666661</v>
      </c>
      <c r="I100" s="495">
        <v>482.68333333333328</v>
      </c>
      <c r="J100" s="495">
        <v>498.76666666666665</v>
      </c>
      <c r="K100" s="494">
        <v>466.6</v>
      </c>
      <c r="L100" s="494">
        <v>436.65</v>
      </c>
      <c r="M100" s="494">
        <v>3.4485100000000002</v>
      </c>
    </row>
    <row r="101" spans="1:13">
      <c r="A101" s="254">
        <v>91</v>
      </c>
      <c r="B101" s="497" t="s">
        <v>325</v>
      </c>
      <c r="C101" s="494">
        <v>381.6</v>
      </c>
      <c r="D101" s="495">
        <v>383.23333333333329</v>
      </c>
      <c r="E101" s="495">
        <v>370.51666666666659</v>
      </c>
      <c r="F101" s="495">
        <v>359.43333333333328</v>
      </c>
      <c r="G101" s="495">
        <v>346.71666666666658</v>
      </c>
      <c r="H101" s="495">
        <v>394.31666666666661</v>
      </c>
      <c r="I101" s="495">
        <v>407.0333333333333</v>
      </c>
      <c r="J101" s="495">
        <v>418.11666666666662</v>
      </c>
      <c r="K101" s="494">
        <v>395.95</v>
      </c>
      <c r="L101" s="494">
        <v>372.15</v>
      </c>
      <c r="M101" s="494">
        <v>1.0449600000000001</v>
      </c>
    </row>
    <row r="102" spans="1:13">
      <c r="A102" s="254">
        <v>92</v>
      </c>
      <c r="B102" s="497" t="s">
        <v>326</v>
      </c>
      <c r="C102" s="494">
        <v>493</v>
      </c>
      <c r="D102" s="495">
        <v>497.7</v>
      </c>
      <c r="E102" s="495">
        <v>483.4</v>
      </c>
      <c r="F102" s="495">
        <v>473.8</v>
      </c>
      <c r="G102" s="495">
        <v>459.5</v>
      </c>
      <c r="H102" s="495">
        <v>507.29999999999995</v>
      </c>
      <c r="I102" s="495">
        <v>521.6</v>
      </c>
      <c r="J102" s="495">
        <v>531.19999999999993</v>
      </c>
      <c r="K102" s="494">
        <v>512</v>
      </c>
      <c r="L102" s="494">
        <v>488.1</v>
      </c>
      <c r="M102" s="494">
        <v>1.01732</v>
      </c>
    </row>
    <row r="103" spans="1:13">
      <c r="A103" s="254">
        <v>93</v>
      </c>
      <c r="B103" s="497" t="s">
        <v>77</v>
      </c>
      <c r="C103" s="494">
        <v>125.35</v>
      </c>
      <c r="D103" s="495">
        <v>124.58333333333333</v>
      </c>
      <c r="E103" s="495">
        <v>123.26666666666665</v>
      </c>
      <c r="F103" s="495">
        <v>121.18333333333332</v>
      </c>
      <c r="G103" s="495">
        <v>119.86666666666665</v>
      </c>
      <c r="H103" s="495">
        <v>126.66666666666666</v>
      </c>
      <c r="I103" s="495">
        <v>127.98333333333335</v>
      </c>
      <c r="J103" s="495">
        <v>130.06666666666666</v>
      </c>
      <c r="K103" s="494">
        <v>125.9</v>
      </c>
      <c r="L103" s="494">
        <v>122.5</v>
      </c>
      <c r="M103" s="494">
        <v>7.6528799999999997</v>
      </c>
    </row>
    <row r="104" spans="1:13">
      <c r="A104" s="254">
        <v>94</v>
      </c>
      <c r="B104" s="497" t="s">
        <v>327</v>
      </c>
      <c r="C104" s="494">
        <v>1548.3</v>
      </c>
      <c r="D104" s="495">
        <v>1564.4333333333334</v>
      </c>
      <c r="E104" s="495">
        <v>1508.8666666666668</v>
      </c>
      <c r="F104" s="495">
        <v>1469.4333333333334</v>
      </c>
      <c r="G104" s="495">
        <v>1413.8666666666668</v>
      </c>
      <c r="H104" s="495">
        <v>1603.8666666666668</v>
      </c>
      <c r="I104" s="495">
        <v>1659.4333333333334</v>
      </c>
      <c r="J104" s="495">
        <v>1698.8666666666668</v>
      </c>
      <c r="K104" s="494">
        <v>1620</v>
      </c>
      <c r="L104" s="494">
        <v>1525</v>
      </c>
      <c r="M104" s="494">
        <v>1.26508</v>
      </c>
    </row>
    <row r="105" spans="1:13">
      <c r="A105" s="254">
        <v>95</v>
      </c>
      <c r="B105" s="497" t="s">
        <v>328</v>
      </c>
      <c r="C105" s="494">
        <v>16.3</v>
      </c>
      <c r="D105" s="495">
        <v>16.666666666666668</v>
      </c>
      <c r="E105" s="495">
        <v>15.883333333333336</v>
      </c>
      <c r="F105" s="495">
        <v>15.466666666666669</v>
      </c>
      <c r="G105" s="495">
        <v>14.683333333333337</v>
      </c>
      <c r="H105" s="495">
        <v>17.083333333333336</v>
      </c>
      <c r="I105" s="495">
        <v>17.866666666666667</v>
      </c>
      <c r="J105" s="495">
        <v>18.283333333333335</v>
      </c>
      <c r="K105" s="494">
        <v>17.45</v>
      </c>
      <c r="L105" s="494">
        <v>16.25</v>
      </c>
      <c r="M105" s="494">
        <v>129.81835000000001</v>
      </c>
    </row>
    <row r="106" spans="1:13">
      <c r="A106" s="254">
        <v>96</v>
      </c>
      <c r="B106" s="497" t="s">
        <v>329</v>
      </c>
      <c r="C106" s="494">
        <v>652.5</v>
      </c>
      <c r="D106" s="495">
        <v>650.33333333333337</v>
      </c>
      <c r="E106" s="495">
        <v>641.16666666666674</v>
      </c>
      <c r="F106" s="495">
        <v>629.83333333333337</v>
      </c>
      <c r="G106" s="495">
        <v>620.66666666666674</v>
      </c>
      <c r="H106" s="495">
        <v>661.66666666666674</v>
      </c>
      <c r="I106" s="495">
        <v>670.83333333333348</v>
      </c>
      <c r="J106" s="495">
        <v>682.16666666666674</v>
      </c>
      <c r="K106" s="494">
        <v>659.5</v>
      </c>
      <c r="L106" s="494">
        <v>639</v>
      </c>
      <c r="M106" s="494">
        <v>7.5164200000000001</v>
      </c>
    </row>
    <row r="107" spans="1:13">
      <c r="A107" s="254">
        <v>97</v>
      </c>
      <c r="B107" s="497" t="s">
        <v>330</v>
      </c>
      <c r="C107" s="494">
        <v>319.39999999999998</v>
      </c>
      <c r="D107" s="495">
        <v>315.08333333333331</v>
      </c>
      <c r="E107" s="495">
        <v>304.61666666666662</v>
      </c>
      <c r="F107" s="495">
        <v>289.83333333333331</v>
      </c>
      <c r="G107" s="495">
        <v>279.36666666666662</v>
      </c>
      <c r="H107" s="495">
        <v>329.86666666666662</v>
      </c>
      <c r="I107" s="495">
        <v>340.33333333333331</v>
      </c>
      <c r="J107" s="495">
        <v>355.11666666666662</v>
      </c>
      <c r="K107" s="494">
        <v>325.55</v>
      </c>
      <c r="L107" s="494">
        <v>300.3</v>
      </c>
      <c r="M107" s="494">
        <v>2.6680000000000001</v>
      </c>
    </row>
    <row r="108" spans="1:13">
      <c r="A108" s="254">
        <v>98</v>
      </c>
      <c r="B108" s="497" t="s">
        <v>79</v>
      </c>
      <c r="C108" s="494">
        <v>445.25</v>
      </c>
      <c r="D108" s="495">
        <v>449.0333333333333</v>
      </c>
      <c r="E108" s="495">
        <v>437.61666666666662</v>
      </c>
      <c r="F108" s="495">
        <v>429.98333333333329</v>
      </c>
      <c r="G108" s="495">
        <v>418.56666666666661</v>
      </c>
      <c r="H108" s="495">
        <v>456.66666666666663</v>
      </c>
      <c r="I108" s="495">
        <v>468.08333333333337</v>
      </c>
      <c r="J108" s="495">
        <v>475.71666666666664</v>
      </c>
      <c r="K108" s="494">
        <v>460.45</v>
      </c>
      <c r="L108" s="494">
        <v>441.4</v>
      </c>
      <c r="M108" s="494">
        <v>3.6199699999999999</v>
      </c>
    </row>
    <row r="109" spans="1:13">
      <c r="A109" s="254">
        <v>99</v>
      </c>
      <c r="B109" s="497" t="s">
        <v>331</v>
      </c>
      <c r="C109" s="494">
        <v>3768.85</v>
      </c>
      <c r="D109" s="495">
        <v>3869.7166666666667</v>
      </c>
      <c r="E109" s="495">
        <v>3631.2333333333336</v>
      </c>
      <c r="F109" s="495">
        <v>3493.6166666666668</v>
      </c>
      <c r="G109" s="495">
        <v>3255.1333333333337</v>
      </c>
      <c r="H109" s="495">
        <v>4007.3333333333335</v>
      </c>
      <c r="I109" s="495">
        <v>4245.8166666666657</v>
      </c>
      <c r="J109" s="495">
        <v>4383.4333333333334</v>
      </c>
      <c r="K109" s="494">
        <v>4108.2</v>
      </c>
      <c r="L109" s="494">
        <v>3732.1</v>
      </c>
      <c r="M109" s="494">
        <v>0.1401</v>
      </c>
    </row>
    <row r="110" spans="1:13">
      <c r="A110" s="254">
        <v>100</v>
      </c>
      <c r="B110" s="497" t="s">
        <v>332</v>
      </c>
      <c r="C110" s="494">
        <v>149.94999999999999</v>
      </c>
      <c r="D110" s="495">
        <v>149.58333333333334</v>
      </c>
      <c r="E110" s="495">
        <v>146.4666666666667</v>
      </c>
      <c r="F110" s="495">
        <v>142.98333333333335</v>
      </c>
      <c r="G110" s="495">
        <v>139.8666666666667</v>
      </c>
      <c r="H110" s="495">
        <v>153.06666666666669</v>
      </c>
      <c r="I110" s="495">
        <v>156.18333333333331</v>
      </c>
      <c r="J110" s="495">
        <v>159.66666666666669</v>
      </c>
      <c r="K110" s="494">
        <v>152.69999999999999</v>
      </c>
      <c r="L110" s="494">
        <v>146.1</v>
      </c>
      <c r="M110" s="494">
        <v>2.8268599999999999</v>
      </c>
    </row>
    <row r="111" spans="1:13">
      <c r="A111" s="254">
        <v>101</v>
      </c>
      <c r="B111" s="497" t="s">
        <v>333</v>
      </c>
      <c r="C111" s="494">
        <v>222.7</v>
      </c>
      <c r="D111" s="495">
        <v>224.23333333333335</v>
      </c>
      <c r="E111" s="495">
        <v>218.4666666666667</v>
      </c>
      <c r="F111" s="495">
        <v>214.23333333333335</v>
      </c>
      <c r="G111" s="495">
        <v>208.4666666666667</v>
      </c>
      <c r="H111" s="495">
        <v>228.4666666666667</v>
      </c>
      <c r="I111" s="495">
        <v>234.23333333333335</v>
      </c>
      <c r="J111" s="495">
        <v>238.4666666666667</v>
      </c>
      <c r="K111" s="494">
        <v>230</v>
      </c>
      <c r="L111" s="494">
        <v>220</v>
      </c>
      <c r="M111" s="494">
        <v>3.5236700000000001</v>
      </c>
    </row>
    <row r="112" spans="1:13">
      <c r="A112" s="254">
        <v>102</v>
      </c>
      <c r="B112" s="497" t="s">
        <v>334</v>
      </c>
      <c r="C112" s="494">
        <v>98.55</v>
      </c>
      <c r="D112" s="495">
        <v>99.633333333333326</v>
      </c>
      <c r="E112" s="495">
        <v>96.466666666666654</v>
      </c>
      <c r="F112" s="495">
        <v>94.383333333333326</v>
      </c>
      <c r="G112" s="495">
        <v>91.216666666666654</v>
      </c>
      <c r="H112" s="495">
        <v>101.71666666666665</v>
      </c>
      <c r="I112" s="495">
        <v>104.88333333333334</v>
      </c>
      <c r="J112" s="495">
        <v>106.96666666666665</v>
      </c>
      <c r="K112" s="494">
        <v>102.8</v>
      </c>
      <c r="L112" s="494">
        <v>97.55</v>
      </c>
      <c r="M112" s="494">
        <v>4.5167900000000003</v>
      </c>
    </row>
    <row r="113" spans="1:13">
      <c r="A113" s="254">
        <v>103</v>
      </c>
      <c r="B113" s="497" t="s">
        <v>335</v>
      </c>
      <c r="C113" s="494">
        <v>580.29999999999995</v>
      </c>
      <c r="D113" s="495">
        <v>581.7833333333333</v>
      </c>
      <c r="E113" s="495">
        <v>569.01666666666665</v>
      </c>
      <c r="F113" s="495">
        <v>557.73333333333335</v>
      </c>
      <c r="G113" s="495">
        <v>544.9666666666667</v>
      </c>
      <c r="H113" s="495">
        <v>593.06666666666661</v>
      </c>
      <c r="I113" s="495">
        <v>605.83333333333326</v>
      </c>
      <c r="J113" s="495">
        <v>617.11666666666656</v>
      </c>
      <c r="K113" s="494">
        <v>594.54999999999995</v>
      </c>
      <c r="L113" s="494">
        <v>570.5</v>
      </c>
      <c r="M113" s="494">
        <v>0.33034999999999998</v>
      </c>
    </row>
    <row r="114" spans="1:13">
      <c r="A114" s="254">
        <v>104</v>
      </c>
      <c r="B114" s="497" t="s">
        <v>81</v>
      </c>
      <c r="C114" s="494">
        <v>544.35</v>
      </c>
      <c r="D114" s="495">
        <v>546.43333333333339</v>
      </c>
      <c r="E114" s="495">
        <v>531.91666666666674</v>
      </c>
      <c r="F114" s="495">
        <v>519.48333333333335</v>
      </c>
      <c r="G114" s="495">
        <v>504.9666666666667</v>
      </c>
      <c r="H114" s="495">
        <v>558.86666666666679</v>
      </c>
      <c r="I114" s="495">
        <v>573.38333333333344</v>
      </c>
      <c r="J114" s="495">
        <v>585.81666666666683</v>
      </c>
      <c r="K114" s="494">
        <v>560.95000000000005</v>
      </c>
      <c r="L114" s="494">
        <v>534</v>
      </c>
      <c r="M114" s="494">
        <v>34.896270000000001</v>
      </c>
    </row>
    <row r="115" spans="1:13">
      <c r="A115" s="254">
        <v>105</v>
      </c>
      <c r="B115" s="497" t="s">
        <v>82</v>
      </c>
      <c r="C115" s="494">
        <v>819.75</v>
      </c>
      <c r="D115" s="495">
        <v>817.61666666666667</v>
      </c>
      <c r="E115" s="495">
        <v>808.23333333333335</v>
      </c>
      <c r="F115" s="495">
        <v>796.7166666666667</v>
      </c>
      <c r="G115" s="495">
        <v>787.33333333333337</v>
      </c>
      <c r="H115" s="495">
        <v>829.13333333333333</v>
      </c>
      <c r="I115" s="495">
        <v>838.51666666666677</v>
      </c>
      <c r="J115" s="495">
        <v>850.0333333333333</v>
      </c>
      <c r="K115" s="494">
        <v>827</v>
      </c>
      <c r="L115" s="494">
        <v>806.1</v>
      </c>
      <c r="M115" s="494">
        <v>29.206379999999999</v>
      </c>
    </row>
    <row r="116" spans="1:13">
      <c r="A116" s="254">
        <v>106</v>
      </c>
      <c r="B116" s="497" t="s">
        <v>231</v>
      </c>
      <c r="C116" s="494">
        <v>156.30000000000001</v>
      </c>
      <c r="D116" s="495">
        <v>157.73333333333335</v>
      </c>
      <c r="E116" s="495">
        <v>153.66666666666669</v>
      </c>
      <c r="F116" s="495">
        <v>151.03333333333333</v>
      </c>
      <c r="G116" s="495">
        <v>146.96666666666667</v>
      </c>
      <c r="H116" s="495">
        <v>160.3666666666667</v>
      </c>
      <c r="I116" s="495">
        <v>164.43333333333337</v>
      </c>
      <c r="J116" s="495">
        <v>167.06666666666672</v>
      </c>
      <c r="K116" s="494">
        <v>161.80000000000001</v>
      </c>
      <c r="L116" s="494">
        <v>155.1</v>
      </c>
      <c r="M116" s="494">
        <v>17.857379999999999</v>
      </c>
    </row>
    <row r="117" spans="1:13">
      <c r="A117" s="254">
        <v>107</v>
      </c>
      <c r="B117" s="497" t="s">
        <v>83</v>
      </c>
      <c r="C117" s="494">
        <v>129.80000000000001</v>
      </c>
      <c r="D117" s="495">
        <v>129.98333333333332</v>
      </c>
      <c r="E117" s="495">
        <v>127.86666666666665</v>
      </c>
      <c r="F117" s="495">
        <v>125.93333333333334</v>
      </c>
      <c r="G117" s="495">
        <v>123.81666666666666</v>
      </c>
      <c r="H117" s="495">
        <v>131.91666666666663</v>
      </c>
      <c r="I117" s="495">
        <v>134.0333333333333</v>
      </c>
      <c r="J117" s="495">
        <v>135.96666666666661</v>
      </c>
      <c r="K117" s="494">
        <v>132.1</v>
      </c>
      <c r="L117" s="494">
        <v>128.05000000000001</v>
      </c>
      <c r="M117" s="494">
        <v>90.124570000000006</v>
      </c>
    </row>
    <row r="118" spans="1:13">
      <c r="A118" s="254">
        <v>108</v>
      </c>
      <c r="B118" s="497" t="s">
        <v>336</v>
      </c>
      <c r="C118" s="494">
        <v>369.55</v>
      </c>
      <c r="D118" s="495">
        <v>370.61666666666662</v>
      </c>
      <c r="E118" s="495">
        <v>363.43333333333322</v>
      </c>
      <c r="F118" s="495">
        <v>357.31666666666661</v>
      </c>
      <c r="G118" s="495">
        <v>350.13333333333321</v>
      </c>
      <c r="H118" s="495">
        <v>376.73333333333323</v>
      </c>
      <c r="I118" s="495">
        <v>383.91666666666663</v>
      </c>
      <c r="J118" s="495">
        <v>390.03333333333325</v>
      </c>
      <c r="K118" s="494">
        <v>377.8</v>
      </c>
      <c r="L118" s="494">
        <v>364.5</v>
      </c>
      <c r="M118" s="494">
        <v>1.1090199999999999</v>
      </c>
    </row>
    <row r="119" spans="1:13">
      <c r="A119" s="254">
        <v>109</v>
      </c>
      <c r="B119" s="497" t="s">
        <v>822</v>
      </c>
      <c r="C119" s="494">
        <v>3036.6</v>
      </c>
      <c r="D119" s="495">
        <v>2993.8333333333335</v>
      </c>
      <c r="E119" s="495">
        <v>2927.7666666666669</v>
      </c>
      <c r="F119" s="495">
        <v>2818.9333333333334</v>
      </c>
      <c r="G119" s="495">
        <v>2752.8666666666668</v>
      </c>
      <c r="H119" s="495">
        <v>3102.666666666667</v>
      </c>
      <c r="I119" s="495">
        <v>3168.7333333333336</v>
      </c>
      <c r="J119" s="495">
        <v>3277.5666666666671</v>
      </c>
      <c r="K119" s="494">
        <v>3059.9</v>
      </c>
      <c r="L119" s="494">
        <v>2885</v>
      </c>
      <c r="M119" s="494">
        <v>7.6685299999999996</v>
      </c>
    </row>
    <row r="120" spans="1:13">
      <c r="A120" s="254">
        <v>110</v>
      </c>
      <c r="B120" s="497" t="s">
        <v>84</v>
      </c>
      <c r="C120" s="494">
        <v>1556.4</v>
      </c>
      <c r="D120" s="495">
        <v>1552.9666666666665</v>
      </c>
      <c r="E120" s="495">
        <v>1536.9333333333329</v>
      </c>
      <c r="F120" s="495">
        <v>1517.4666666666665</v>
      </c>
      <c r="G120" s="495">
        <v>1501.4333333333329</v>
      </c>
      <c r="H120" s="495">
        <v>1572.4333333333329</v>
      </c>
      <c r="I120" s="495">
        <v>1588.4666666666662</v>
      </c>
      <c r="J120" s="495">
        <v>1607.9333333333329</v>
      </c>
      <c r="K120" s="494">
        <v>1569</v>
      </c>
      <c r="L120" s="494">
        <v>1533.5</v>
      </c>
      <c r="M120" s="494">
        <v>1.9099900000000001</v>
      </c>
    </row>
    <row r="121" spans="1:13">
      <c r="A121" s="254">
        <v>111</v>
      </c>
      <c r="B121" s="497" t="s">
        <v>85</v>
      </c>
      <c r="C121" s="494">
        <v>578.6</v>
      </c>
      <c r="D121" s="495">
        <v>586.83333333333337</v>
      </c>
      <c r="E121" s="495">
        <v>565.86666666666679</v>
      </c>
      <c r="F121" s="495">
        <v>553.13333333333344</v>
      </c>
      <c r="G121" s="495">
        <v>532.16666666666686</v>
      </c>
      <c r="H121" s="495">
        <v>599.56666666666672</v>
      </c>
      <c r="I121" s="495">
        <v>620.53333333333319</v>
      </c>
      <c r="J121" s="495">
        <v>633.26666666666665</v>
      </c>
      <c r="K121" s="494">
        <v>607.79999999999995</v>
      </c>
      <c r="L121" s="494">
        <v>574.1</v>
      </c>
      <c r="M121" s="494">
        <v>16.81325</v>
      </c>
    </row>
    <row r="122" spans="1:13">
      <c r="A122" s="254">
        <v>112</v>
      </c>
      <c r="B122" s="497" t="s">
        <v>232</v>
      </c>
      <c r="C122" s="494">
        <v>738.9</v>
      </c>
      <c r="D122" s="495">
        <v>736.83333333333337</v>
      </c>
      <c r="E122" s="495">
        <v>720.06666666666672</v>
      </c>
      <c r="F122" s="495">
        <v>701.23333333333335</v>
      </c>
      <c r="G122" s="495">
        <v>684.4666666666667</v>
      </c>
      <c r="H122" s="495">
        <v>755.66666666666674</v>
      </c>
      <c r="I122" s="495">
        <v>772.43333333333339</v>
      </c>
      <c r="J122" s="495">
        <v>791.26666666666677</v>
      </c>
      <c r="K122" s="494">
        <v>753.6</v>
      </c>
      <c r="L122" s="494">
        <v>718</v>
      </c>
      <c r="M122" s="494">
        <v>4.8951000000000002</v>
      </c>
    </row>
    <row r="123" spans="1:13">
      <c r="A123" s="254">
        <v>113</v>
      </c>
      <c r="B123" s="497" t="s">
        <v>337</v>
      </c>
      <c r="C123" s="494">
        <v>630.65</v>
      </c>
      <c r="D123" s="495">
        <v>651.88333333333333</v>
      </c>
      <c r="E123" s="495">
        <v>604.76666666666665</v>
      </c>
      <c r="F123" s="495">
        <v>578.88333333333333</v>
      </c>
      <c r="G123" s="495">
        <v>531.76666666666665</v>
      </c>
      <c r="H123" s="495">
        <v>677.76666666666665</v>
      </c>
      <c r="I123" s="495">
        <v>724.88333333333321</v>
      </c>
      <c r="J123" s="495">
        <v>750.76666666666665</v>
      </c>
      <c r="K123" s="494">
        <v>699</v>
      </c>
      <c r="L123" s="494">
        <v>626</v>
      </c>
      <c r="M123" s="494">
        <v>0.93601000000000001</v>
      </c>
    </row>
    <row r="124" spans="1:13">
      <c r="A124" s="254">
        <v>114</v>
      </c>
      <c r="B124" s="497" t="s">
        <v>233</v>
      </c>
      <c r="C124" s="494">
        <v>373.3</v>
      </c>
      <c r="D124" s="495">
        <v>376.93333333333334</v>
      </c>
      <c r="E124" s="495">
        <v>360.61666666666667</v>
      </c>
      <c r="F124" s="495">
        <v>347.93333333333334</v>
      </c>
      <c r="G124" s="495">
        <v>331.61666666666667</v>
      </c>
      <c r="H124" s="495">
        <v>389.61666666666667</v>
      </c>
      <c r="I124" s="495">
        <v>405.93333333333339</v>
      </c>
      <c r="J124" s="495">
        <v>418.61666666666667</v>
      </c>
      <c r="K124" s="494">
        <v>393.25</v>
      </c>
      <c r="L124" s="494">
        <v>364.25</v>
      </c>
      <c r="M124" s="494">
        <v>22.203579999999999</v>
      </c>
    </row>
    <row r="125" spans="1:13">
      <c r="A125" s="254">
        <v>115</v>
      </c>
      <c r="B125" s="497" t="s">
        <v>86</v>
      </c>
      <c r="C125" s="494">
        <v>882.05</v>
      </c>
      <c r="D125" s="495">
        <v>884.94999999999993</v>
      </c>
      <c r="E125" s="495">
        <v>865.89999999999986</v>
      </c>
      <c r="F125" s="495">
        <v>849.74999999999989</v>
      </c>
      <c r="G125" s="495">
        <v>830.69999999999982</v>
      </c>
      <c r="H125" s="495">
        <v>901.09999999999991</v>
      </c>
      <c r="I125" s="495">
        <v>920.14999999999986</v>
      </c>
      <c r="J125" s="495">
        <v>936.3</v>
      </c>
      <c r="K125" s="494">
        <v>904</v>
      </c>
      <c r="L125" s="494">
        <v>868.8</v>
      </c>
      <c r="M125" s="494">
        <v>8.5891099999999998</v>
      </c>
    </row>
    <row r="126" spans="1:13">
      <c r="A126" s="254">
        <v>116</v>
      </c>
      <c r="B126" s="497" t="s">
        <v>338</v>
      </c>
      <c r="C126" s="494">
        <v>667.3</v>
      </c>
      <c r="D126" s="495">
        <v>667.44999999999993</v>
      </c>
      <c r="E126" s="495">
        <v>654.89999999999986</v>
      </c>
      <c r="F126" s="495">
        <v>642.49999999999989</v>
      </c>
      <c r="G126" s="495">
        <v>629.94999999999982</v>
      </c>
      <c r="H126" s="495">
        <v>679.84999999999991</v>
      </c>
      <c r="I126" s="495">
        <v>692.39999999999986</v>
      </c>
      <c r="J126" s="495">
        <v>704.8</v>
      </c>
      <c r="K126" s="494">
        <v>680</v>
      </c>
      <c r="L126" s="494">
        <v>655.04999999999995</v>
      </c>
      <c r="M126" s="494">
        <v>2.4127399999999999</v>
      </c>
    </row>
    <row r="127" spans="1:13">
      <c r="A127" s="254">
        <v>117</v>
      </c>
      <c r="B127" s="497" t="s">
        <v>339</v>
      </c>
      <c r="C127" s="494">
        <v>89.95</v>
      </c>
      <c r="D127" s="495">
        <v>89.983333333333334</v>
      </c>
      <c r="E127" s="495">
        <v>87.966666666666669</v>
      </c>
      <c r="F127" s="495">
        <v>85.983333333333334</v>
      </c>
      <c r="G127" s="495">
        <v>83.966666666666669</v>
      </c>
      <c r="H127" s="495">
        <v>91.966666666666669</v>
      </c>
      <c r="I127" s="495">
        <v>93.983333333333348</v>
      </c>
      <c r="J127" s="495">
        <v>95.966666666666669</v>
      </c>
      <c r="K127" s="494">
        <v>92</v>
      </c>
      <c r="L127" s="494">
        <v>88</v>
      </c>
      <c r="M127" s="494">
        <v>1.16936</v>
      </c>
    </row>
    <row r="128" spans="1:13">
      <c r="A128" s="254">
        <v>118</v>
      </c>
      <c r="B128" s="497" t="s">
        <v>340</v>
      </c>
      <c r="C128" s="494">
        <v>101.75</v>
      </c>
      <c r="D128" s="495">
        <v>101.83333333333333</v>
      </c>
      <c r="E128" s="495">
        <v>99.266666666666652</v>
      </c>
      <c r="F128" s="495">
        <v>96.783333333333317</v>
      </c>
      <c r="G128" s="495">
        <v>94.21666666666664</v>
      </c>
      <c r="H128" s="495">
        <v>104.31666666666666</v>
      </c>
      <c r="I128" s="495">
        <v>106.88333333333335</v>
      </c>
      <c r="J128" s="495">
        <v>109.36666666666667</v>
      </c>
      <c r="K128" s="494">
        <v>104.4</v>
      </c>
      <c r="L128" s="494">
        <v>99.35</v>
      </c>
      <c r="M128" s="494">
        <v>19.052299999999999</v>
      </c>
    </row>
    <row r="129" spans="1:13">
      <c r="A129" s="254">
        <v>119</v>
      </c>
      <c r="B129" s="497" t="s">
        <v>341</v>
      </c>
      <c r="C129" s="494">
        <v>505.8</v>
      </c>
      <c r="D129" s="495">
        <v>506.91666666666669</v>
      </c>
      <c r="E129" s="495">
        <v>491.38333333333333</v>
      </c>
      <c r="F129" s="495">
        <v>476.96666666666664</v>
      </c>
      <c r="G129" s="495">
        <v>461.43333333333328</v>
      </c>
      <c r="H129" s="495">
        <v>521.33333333333337</v>
      </c>
      <c r="I129" s="495">
        <v>536.86666666666679</v>
      </c>
      <c r="J129" s="495">
        <v>551.28333333333342</v>
      </c>
      <c r="K129" s="494">
        <v>522.45000000000005</v>
      </c>
      <c r="L129" s="494">
        <v>492.5</v>
      </c>
      <c r="M129" s="494">
        <v>0.47556999999999999</v>
      </c>
    </row>
    <row r="130" spans="1:13">
      <c r="A130" s="254">
        <v>120</v>
      </c>
      <c r="B130" s="497" t="s">
        <v>92</v>
      </c>
      <c r="C130" s="494">
        <v>276.75</v>
      </c>
      <c r="D130" s="495">
        <v>279.3</v>
      </c>
      <c r="E130" s="495">
        <v>269.60000000000002</v>
      </c>
      <c r="F130" s="495">
        <v>262.45</v>
      </c>
      <c r="G130" s="495">
        <v>252.75</v>
      </c>
      <c r="H130" s="495">
        <v>286.45000000000005</v>
      </c>
      <c r="I130" s="495">
        <v>296.14999999999998</v>
      </c>
      <c r="J130" s="495">
        <v>303.30000000000007</v>
      </c>
      <c r="K130" s="494">
        <v>289</v>
      </c>
      <c r="L130" s="494">
        <v>272.14999999999998</v>
      </c>
      <c r="M130" s="494">
        <v>107.16857</v>
      </c>
    </row>
    <row r="131" spans="1:13">
      <c r="A131" s="254">
        <v>121</v>
      </c>
      <c r="B131" s="497" t="s">
        <v>87</v>
      </c>
      <c r="C131" s="494">
        <v>537</v>
      </c>
      <c r="D131" s="495">
        <v>537.4</v>
      </c>
      <c r="E131" s="495">
        <v>533.69999999999993</v>
      </c>
      <c r="F131" s="495">
        <v>530.4</v>
      </c>
      <c r="G131" s="495">
        <v>526.69999999999993</v>
      </c>
      <c r="H131" s="495">
        <v>540.69999999999993</v>
      </c>
      <c r="I131" s="495">
        <v>544.4</v>
      </c>
      <c r="J131" s="495">
        <v>547.69999999999993</v>
      </c>
      <c r="K131" s="494">
        <v>541.1</v>
      </c>
      <c r="L131" s="494">
        <v>534.1</v>
      </c>
      <c r="M131" s="494">
        <v>13.596780000000001</v>
      </c>
    </row>
    <row r="132" spans="1:13">
      <c r="A132" s="254">
        <v>122</v>
      </c>
      <c r="B132" s="497" t="s">
        <v>234</v>
      </c>
      <c r="C132" s="494">
        <v>1536.9</v>
      </c>
      <c r="D132" s="495">
        <v>1548.6166666666668</v>
      </c>
      <c r="E132" s="495">
        <v>1513.2833333333335</v>
      </c>
      <c r="F132" s="495">
        <v>1489.6666666666667</v>
      </c>
      <c r="G132" s="495">
        <v>1454.3333333333335</v>
      </c>
      <c r="H132" s="495">
        <v>1572.2333333333336</v>
      </c>
      <c r="I132" s="495">
        <v>1607.5666666666666</v>
      </c>
      <c r="J132" s="495">
        <v>1631.1833333333336</v>
      </c>
      <c r="K132" s="494">
        <v>1583.95</v>
      </c>
      <c r="L132" s="494">
        <v>1525</v>
      </c>
      <c r="M132" s="494">
        <v>0.75321000000000005</v>
      </c>
    </row>
    <row r="133" spans="1:13">
      <c r="A133" s="254">
        <v>123</v>
      </c>
      <c r="B133" s="497" t="s">
        <v>342</v>
      </c>
      <c r="C133" s="494">
        <v>1617.15</v>
      </c>
      <c r="D133" s="495">
        <v>1629.05</v>
      </c>
      <c r="E133" s="495">
        <v>1590.1</v>
      </c>
      <c r="F133" s="495">
        <v>1563.05</v>
      </c>
      <c r="G133" s="495">
        <v>1524.1</v>
      </c>
      <c r="H133" s="495">
        <v>1656.1</v>
      </c>
      <c r="I133" s="495">
        <v>1695.0500000000002</v>
      </c>
      <c r="J133" s="495">
        <v>1722.1</v>
      </c>
      <c r="K133" s="494">
        <v>1668</v>
      </c>
      <c r="L133" s="494">
        <v>1602</v>
      </c>
      <c r="M133" s="494">
        <v>6.9761699999999998</v>
      </c>
    </row>
    <row r="134" spans="1:13">
      <c r="A134" s="254">
        <v>124</v>
      </c>
      <c r="B134" s="497" t="s">
        <v>343</v>
      </c>
      <c r="C134" s="494">
        <v>159.30000000000001</v>
      </c>
      <c r="D134" s="495">
        <v>161.05000000000001</v>
      </c>
      <c r="E134" s="495">
        <v>155.05000000000001</v>
      </c>
      <c r="F134" s="495">
        <v>150.80000000000001</v>
      </c>
      <c r="G134" s="495">
        <v>144.80000000000001</v>
      </c>
      <c r="H134" s="495">
        <v>165.3</v>
      </c>
      <c r="I134" s="495">
        <v>171.3</v>
      </c>
      <c r="J134" s="495">
        <v>175.55</v>
      </c>
      <c r="K134" s="494">
        <v>167.05</v>
      </c>
      <c r="L134" s="494">
        <v>156.80000000000001</v>
      </c>
      <c r="M134" s="494">
        <v>27.943930000000002</v>
      </c>
    </row>
    <row r="135" spans="1:13">
      <c r="A135" s="254">
        <v>125</v>
      </c>
      <c r="B135" s="497" t="s">
        <v>833</v>
      </c>
      <c r="C135" s="494">
        <v>163.69999999999999</v>
      </c>
      <c r="D135" s="495">
        <v>164.9</v>
      </c>
      <c r="E135" s="495">
        <v>155.15</v>
      </c>
      <c r="F135" s="495">
        <v>146.6</v>
      </c>
      <c r="G135" s="495">
        <v>136.85</v>
      </c>
      <c r="H135" s="495">
        <v>173.45000000000002</v>
      </c>
      <c r="I135" s="495">
        <v>183.20000000000002</v>
      </c>
      <c r="J135" s="495">
        <v>191.75000000000003</v>
      </c>
      <c r="K135" s="494">
        <v>174.65</v>
      </c>
      <c r="L135" s="494">
        <v>156.35</v>
      </c>
      <c r="M135" s="494">
        <v>36.677289999999999</v>
      </c>
    </row>
    <row r="136" spans="1:13">
      <c r="A136" s="254">
        <v>126</v>
      </c>
      <c r="B136" s="497" t="s">
        <v>740</v>
      </c>
      <c r="C136" s="494">
        <v>733.05</v>
      </c>
      <c r="D136" s="495">
        <v>721.5</v>
      </c>
      <c r="E136" s="495">
        <v>707</v>
      </c>
      <c r="F136" s="495">
        <v>680.95</v>
      </c>
      <c r="G136" s="495">
        <v>666.45</v>
      </c>
      <c r="H136" s="495">
        <v>747.55</v>
      </c>
      <c r="I136" s="495">
        <v>762.05</v>
      </c>
      <c r="J136" s="495">
        <v>788.09999999999991</v>
      </c>
      <c r="K136" s="494">
        <v>736</v>
      </c>
      <c r="L136" s="494">
        <v>695.45</v>
      </c>
      <c r="M136" s="494">
        <v>0.62019000000000002</v>
      </c>
    </row>
    <row r="137" spans="1:13">
      <c r="A137" s="254">
        <v>127</v>
      </c>
      <c r="B137" s="497" t="s">
        <v>345</v>
      </c>
      <c r="C137" s="494">
        <v>573.9</v>
      </c>
      <c r="D137" s="495">
        <v>578.86666666666667</v>
      </c>
      <c r="E137" s="495">
        <v>563.0333333333333</v>
      </c>
      <c r="F137" s="495">
        <v>552.16666666666663</v>
      </c>
      <c r="G137" s="495">
        <v>536.33333333333326</v>
      </c>
      <c r="H137" s="495">
        <v>589.73333333333335</v>
      </c>
      <c r="I137" s="495">
        <v>605.56666666666661</v>
      </c>
      <c r="J137" s="495">
        <v>616.43333333333339</v>
      </c>
      <c r="K137" s="494">
        <v>594.70000000000005</v>
      </c>
      <c r="L137" s="494">
        <v>568</v>
      </c>
      <c r="M137" s="494">
        <v>1.6955</v>
      </c>
    </row>
    <row r="138" spans="1:13">
      <c r="A138" s="254">
        <v>128</v>
      </c>
      <c r="B138" s="497" t="s">
        <v>89</v>
      </c>
      <c r="C138" s="494">
        <v>10.050000000000001</v>
      </c>
      <c r="D138" s="495">
        <v>10.066666666666666</v>
      </c>
      <c r="E138" s="495">
        <v>9.7833333333333332</v>
      </c>
      <c r="F138" s="495">
        <v>9.5166666666666675</v>
      </c>
      <c r="G138" s="495">
        <v>9.2333333333333343</v>
      </c>
      <c r="H138" s="495">
        <v>10.333333333333332</v>
      </c>
      <c r="I138" s="495">
        <v>10.616666666666664</v>
      </c>
      <c r="J138" s="495">
        <v>10.883333333333331</v>
      </c>
      <c r="K138" s="494">
        <v>10.35</v>
      </c>
      <c r="L138" s="494">
        <v>9.8000000000000007</v>
      </c>
      <c r="M138" s="494">
        <v>49.28248</v>
      </c>
    </row>
    <row r="139" spans="1:13">
      <c r="A139" s="254">
        <v>129</v>
      </c>
      <c r="B139" s="497" t="s">
        <v>346</v>
      </c>
      <c r="C139" s="494">
        <v>117.2</v>
      </c>
      <c r="D139" s="495">
        <v>115.36666666666667</v>
      </c>
      <c r="E139" s="495">
        <v>111.43333333333335</v>
      </c>
      <c r="F139" s="495">
        <v>105.66666666666667</v>
      </c>
      <c r="G139" s="495">
        <v>101.73333333333335</v>
      </c>
      <c r="H139" s="495">
        <v>121.13333333333335</v>
      </c>
      <c r="I139" s="495">
        <v>125.06666666666669</v>
      </c>
      <c r="J139" s="495">
        <v>130.83333333333337</v>
      </c>
      <c r="K139" s="494">
        <v>119.3</v>
      </c>
      <c r="L139" s="494">
        <v>109.6</v>
      </c>
      <c r="M139" s="494">
        <v>7.2949799999999998</v>
      </c>
    </row>
    <row r="140" spans="1:13">
      <c r="A140" s="254">
        <v>130</v>
      </c>
      <c r="B140" s="497" t="s">
        <v>90</v>
      </c>
      <c r="C140" s="494">
        <v>3611.05</v>
      </c>
      <c r="D140" s="495">
        <v>3617.9</v>
      </c>
      <c r="E140" s="495">
        <v>3554.8</v>
      </c>
      <c r="F140" s="495">
        <v>3498.55</v>
      </c>
      <c r="G140" s="495">
        <v>3435.4500000000003</v>
      </c>
      <c r="H140" s="495">
        <v>3674.15</v>
      </c>
      <c r="I140" s="495">
        <v>3737.2499999999995</v>
      </c>
      <c r="J140" s="495">
        <v>3793.5</v>
      </c>
      <c r="K140" s="494">
        <v>3681</v>
      </c>
      <c r="L140" s="494">
        <v>3561.65</v>
      </c>
      <c r="M140" s="494">
        <v>8.8066700000000004</v>
      </c>
    </row>
    <row r="141" spans="1:13">
      <c r="A141" s="254">
        <v>131</v>
      </c>
      <c r="B141" s="497" t="s">
        <v>347</v>
      </c>
      <c r="C141" s="494">
        <v>3496.9</v>
      </c>
      <c r="D141" s="495">
        <v>3524.4833333333336</v>
      </c>
      <c r="E141" s="495">
        <v>3437.9666666666672</v>
      </c>
      <c r="F141" s="495">
        <v>3379.0333333333338</v>
      </c>
      <c r="G141" s="495">
        <v>3292.5166666666673</v>
      </c>
      <c r="H141" s="495">
        <v>3583.416666666667</v>
      </c>
      <c r="I141" s="495">
        <v>3669.9333333333334</v>
      </c>
      <c r="J141" s="495">
        <v>3728.8666666666668</v>
      </c>
      <c r="K141" s="494">
        <v>3611</v>
      </c>
      <c r="L141" s="494">
        <v>3465.55</v>
      </c>
      <c r="M141" s="494">
        <v>3.97173</v>
      </c>
    </row>
    <row r="142" spans="1:13">
      <c r="A142" s="254">
        <v>132</v>
      </c>
      <c r="B142" s="497" t="s">
        <v>348</v>
      </c>
      <c r="C142" s="494">
        <v>2898.3</v>
      </c>
      <c r="D142" s="495">
        <v>2847.7666666666664</v>
      </c>
      <c r="E142" s="495">
        <v>2770.5333333333328</v>
      </c>
      <c r="F142" s="495">
        <v>2642.7666666666664</v>
      </c>
      <c r="G142" s="495">
        <v>2565.5333333333328</v>
      </c>
      <c r="H142" s="495">
        <v>2975.5333333333328</v>
      </c>
      <c r="I142" s="495">
        <v>3052.7666666666664</v>
      </c>
      <c r="J142" s="495">
        <v>3180.5333333333328</v>
      </c>
      <c r="K142" s="494">
        <v>2925</v>
      </c>
      <c r="L142" s="494">
        <v>2720</v>
      </c>
      <c r="M142" s="494">
        <v>9.4271899999999995</v>
      </c>
    </row>
    <row r="143" spans="1:13">
      <c r="A143" s="254">
        <v>133</v>
      </c>
      <c r="B143" s="497" t="s">
        <v>93</v>
      </c>
      <c r="C143" s="494">
        <v>4556.6000000000004</v>
      </c>
      <c r="D143" s="495">
        <v>4521.5</v>
      </c>
      <c r="E143" s="495">
        <v>4459</v>
      </c>
      <c r="F143" s="495">
        <v>4361.3999999999996</v>
      </c>
      <c r="G143" s="495">
        <v>4298.8999999999996</v>
      </c>
      <c r="H143" s="495">
        <v>4619.1000000000004</v>
      </c>
      <c r="I143" s="495">
        <v>4681.6000000000004</v>
      </c>
      <c r="J143" s="495">
        <v>4779.2000000000007</v>
      </c>
      <c r="K143" s="494">
        <v>4584</v>
      </c>
      <c r="L143" s="494">
        <v>4423.8999999999996</v>
      </c>
      <c r="M143" s="494">
        <v>7.3225800000000003</v>
      </c>
    </row>
    <row r="144" spans="1:13">
      <c r="A144" s="254">
        <v>134</v>
      </c>
      <c r="B144" s="497" t="s">
        <v>349</v>
      </c>
      <c r="C144" s="494">
        <v>314.3</v>
      </c>
      <c r="D144" s="495">
        <v>313.91666666666669</v>
      </c>
      <c r="E144" s="495">
        <v>302.88333333333338</v>
      </c>
      <c r="F144" s="495">
        <v>291.4666666666667</v>
      </c>
      <c r="G144" s="495">
        <v>280.43333333333339</v>
      </c>
      <c r="H144" s="495">
        <v>325.33333333333337</v>
      </c>
      <c r="I144" s="495">
        <v>336.36666666666667</v>
      </c>
      <c r="J144" s="495">
        <v>347.78333333333336</v>
      </c>
      <c r="K144" s="494">
        <v>324.95</v>
      </c>
      <c r="L144" s="494">
        <v>302.5</v>
      </c>
      <c r="M144" s="494">
        <v>3.7881300000000002</v>
      </c>
    </row>
    <row r="145" spans="1:13">
      <c r="A145" s="254">
        <v>135</v>
      </c>
      <c r="B145" s="497" t="s">
        <v>350</v>
      </c>
      <c r="C145" s="494">
        <v>92.55</v>
      </c>
      <c r="D145" s="495">
        <v>92.850000000000009</v>
      </c>
      <c r="E145" s="495">
        <v>91.200000000000017</v>
      </c>
      <c r="F145" s="495">
        <v>89.850000000000009</v>
      </c>
      <c r="G145" s="495">
        <v>88.200000000000017</v>
      </c>
      <c r="H145" s="495">
        <v>94.200000000000017</v>
      </c>
      <c r="I145" s="495">
        <v>95.850000000000023</v>
      </c>
      <c r="J145" s="495">
        <v>97.200000000000017</v>
      </c>
      <c r="K145" s="494">
        <v>94.5</v>
      </c>
      <c r="L145" s="494">
        <v>91.5</v>
      </c>
      <c r="M145" s="494">
        <v>17.041419999999999</v>
      </c>
    </row>
    <row r="146" spans="1:13">
      <c r="A146" s="254">
        <v>136</v>
      </c>
      <c r="B146" s="497" t="s">
        <v>834</v>
      </c>
      <c r="C146" s="494">
        <v>225.05</v>
      </c>
      <c r="D146" s="495">
        <v>229.36666666666667</v>
      </c>
      <c r="E146" s="495">
        <v>220.03333333333336</v>
      </c>
      <c r="F146" s="495">
        <v>215.01666666666668</v>
      </c>
      <c r="G146" s="495">
        <v>205.68333333333337</v>
      </c>
      <c r="H146" s="495">
        <v>234.38333333333335</v>
      </c>
      <c r="I146" s="495">
        <v>243.71666666666667</v>
      </c>
      <c r="J146" s="495">
        <v>248.73333333333335</v>
      </c>
      <c r="K146" s="494">
        <v>238.7</v>
      </c>
      <c r="L146" s="494">
        <v>224.35</v>
      </c>
      <c r="M146" s="494">
        <v>3.6198800000000002</v>
      </c>
    </row>
    <row r="147" spans="1:13">
      <c r="A147" s="254">
        <v>137</v>
      </c>
      <c r="B147" s="497" t="s">
        <v>742</v>
      </c>
      <c r="C147" s="494">
        <v>1791</v>
      </c>
      <c r="D147" s="495">
        <v>1798.6666666666667</v>
      </c>
      <c r="E147" s="495">
        <v>1767.3333333333335</v>
      </c>
      <c r="F147" s="495">
        <v>1743.6666666666667</v>
      </c>
      <c r="G147" s="495">
        <v>1712.3333333333335</v>
      </c>
      <c r="H147" s="495">
        <v>1822.3333333333335</v>
      </c>
      <c r="I147" s="495">
        <v>1853.666666666667</v>
      </c>
      <c r="J147" s="495">
        <v>1877.3333333333335</v>
      </c>
      <c r="K147" s="494">
        <v>1830</v>
      </c>
      <c r="L147" s="494">
        <v>1775</v>
      </c>
      <c r="M147" s="494">
        <v>3.637E-2</v>
      </c>
    </row>
    <row r="148" spans="1:13">
      <c r="A148" s="254">
        <v>138</v>
      </c>
      <c r="B148" s="497" t="s">
        <v>235</v>
      </c>
      <c r="C148" s="494">
        <v>69.55</v>
      </c>
      <c r="D148" s="495">
        <v>68.650000000000006</v>
      </c>
      <c r="E148" s="495">
        <v>67.550000000000011</v>
      </c>
      <c r="F148" s="495">
        <v>65.550000000000011</v>
      </c>
      <c r="G148" s="495">
        <v>64.450000000000017</v>
      </c>
      <c r="H148" s="495">
        <v>70.650000000000006</v>
      </c>
      <c r="I148" s="495">
        <v>71.75</v>
      </c>
      <c r="J148" s="495">
        <v>73.75</v>
      </c>
      <c r="K148" s="494">
        <v>69.75</v>
      </c>
      <c r="L148" s="494">
        <v>66.650000000000006</v>
      </c>
      <c r="M148" s="494">
        <v>52.893560000000001</v>
      </c>
    </row>
    <row r="149" spans="1:13">
      <c r="A149" s="254">
        <v>139</v>
      </c>
      <c r="B149" s="497" t="s">
        <v>94</v>
      </c>
      <c r="C149" s="494">
        <v>2517.1999999999998</v>
      </c>
      <c r="D149" s="495">
        <v>2542.4</v>
      </c>
      <c r="E149" s="495">
        <v>2481.8000000000002</v>
      </c>
      <c r="F149" s="495">
        <v>2446.4</v>
      </c>
      <c r="G149" s="495">
        <v>2385.8000000000002</v>
      </c>
      <c r="H149" s="495">
        <v>2577.8000000000002</v>
      </c>
      <c r="I149" s="495">
        <v>2638.3999999999996</v>
      </c>
      <c r="J149" s="495">
        <v>2673.8</v>
      </c>
      <c r="K149" s="494">
        <v>2603</v>
      </c>
      <c r="L149" s="494">
        <v>2507</v>
      </c>
      <c r="M149" s="494">
        <v>12.05767</v>
      </c>
    </row>
    <row r="150" spans="1:13">
      <c r="A150" s="254">
        <v>140</v>
      </c>
      <c r="B150" s="497" t="s">
        <v>351</v>
      </c>
      <c r="C150" s="494">
        <v>194.55</v>
      </c>
      <c r="D150" s="495">
        <v>196.86666666666667</v>
      </c>
      <c r="E150" s="495">
        <v>190.73333333333335</v>
      </c>
      <c r="F150" s="495">
        <v>186.91666666666669</v>
      </c>
      <c r="G150" s="495">
        <v>180.78333333333336</v>
      </c>
      <c r="H150" s="495">
        <v>200.68333333333334</v>
      </c>
      <c r="I150" s="495">
        <v>206.81666666666666</v>
      </c>
      <c r="J150" s="495">
        <v>210.63333333333333</v>
      </c>
      <c r="K150" s="494">
        <v>203</v>
      </c>
      <c r="L150" s="494">
        <v>193.05</v>
      </c>
      <c r="M150" s="494">
        <v>0.93862999999999996</v>
      </c>
    </row>
    <row r="151" spans="1:13">
      <c r="A151" s="254">
        <v>141</v>
      </c>
      <c r="B151" s="497" t="s">
        <v>236</v>
      </c>
      <c r="C151" s="494">
        <v>498.45</v>
      </c>
      <c r="D151" s="495">
        <v>493.10000000000008</v>
      </c>
      <c r="E151" s="495">
        <v>482.70000000000016</v>
      </c>
      <c r="F151" s="495">
        <v>466.9500000000001</v>
      </c>
      <c r="G151" s="495">
        <v>456.55000000000018</v>
      </c>
      <c r="H151" s="495">
        <v>508.85000000000014</v>
      </c>
      <c r="I151" s="495">
        <v>519.25000000000011</v>
      </c>
      <c r="J151" s="495">
        <v>535.00000000000011</v>
      </c>
      <c r="K151" s="494">
        <v>503.5</v>
      </c>
      <c r="L151" s="494">
        <v>477.35</v>
      </c>
      <c r="M151" s="494">
        <v>3.3310200000000001</v>
      </c>
    </row>
    <row r="152" spans="1:13">
      <c r="A152" s="254">
        <v>142</v>
      </c>
      <c r="B152" s="497" t="s">
        <v>237</v>
      </c>
      <c r="C152" s="494">
        <v>1386.1</v>
      </c>
      <c r="D152" s="495">
        <v>1408.0333333333335</v>
      </c>
      <c r="E152" s="495">
        <v>1358.0666666666671</v>
      </c>
      <c r="F152" s="495">
        <v>1330.0333333333335</v>
      </c>
      <c r="G152" s="495">
        <v>1280.0666666666671</v>
      </c>
      <c r="H152" s="495">
        <v>1436.0666666666671</v>
      </c>
      <c r="I152" s="495">
        <v>1486.0333333333338</v>
      </c>
      <c r="J152" s="495">
        <v>1514.0666666666671</v>
      </c>
      <c r="K152" s="494">
        <v>1458</v>
      </c>
      <c r="L152" s="494">
        <v>1380</v>
      </c>
      <c r="M152" s="494">
        <v>0.81913999999999998</v>
      </c>
    </row>
    <row r="153" spans="1:13">
      <c r="A153" s="254">
        <v>143</v>
      </c>
      <c r="B153" s="497" t="s">
        <v>238</v>
      </c>
      <c r="C153" s="494">
        <v>75.8</v>
      </c>
      <c r="D153" s="495">
        <v>76.249999999999986</v>
      </c>
      <c r="E153" s="495">
        <v>74.649999999999977</v>
      </c>
      <c r="F153" s="495">
        <v>73.499999999999986</v>
      </c>
      <c r="G153" s="495">
        <v>71.899999999999977</v>
      </c>
      <c r="H153" s="495">
        <v>77.399999999999977</v>
      </c>
      <c r="I153" s="495">
        <v>78.999999999999972</v>
      </c>
      <c r="J153" s="495">
        <v>80.149999999999977</v>
      </c>
      <c r="K153" s="494">
        <v>77.849999999999994</v>
      </c>
      <c r="L153" s="494">
        <v>75.099999999999994</v>
      </c>
      <c r="M153" s="494">
        <v>15.55123</v>
      </c>
    </row>
    <row r="154" spans="1:13">
      <c r="A154" s="254">
        <v>144</v>
      </c>
      <c r="B154" s="497" t="s">
        <v>95</v>
      </c>
      <c r="C154" s="494">
        <v>84.65</v>
      </c>
      <c r="D154" s="495">
        <v>85.116666666666674</v>
      </c>
      <c r="E154" s="495">
        <v>82.533333333333346</v>
      </c>
      <c r="F154" s="495">
        <v>80.416666666666671</v>
      </c>
      <c r="G154" s="495">
        <v>77.833333333333343</v>
      </c>
      <c r="H154" s="495">
        <v>87.233333333333348</v>
      </c>
      <c r="I154" s="495">
        <v>89.816666666666663</v>
      </c>
      <c r="J154" s="495">
        <v>91.933333333333351</v>
      </c>
      <c r="K154" s="494">
        <v>87.7</v>
      </c>
      <c r="L154" s="494">
        <v>83</v>
      </c>
      <c r="M154" s="494">
        <v>10.41295</v>
      </c>
    </row>
    <row r="155" spans="1:13">
      <c r="A155" s="254">
        <v>145</v>
      </c>
      <c r="B155" s="497" t="s">
        <v>352</v>
      </c>
      <c r="C155" s="494">
        <v>593.04999999999995</v>
      </c>
      <c r="D155" s="495">
        <v>592.43333333333328</v>
      </c>
      <c r="E155" s="495">
        <v>582.56666666666661</v>
      </c>
      <c r="F155" s="495">
        <v>572.08333333333337</v>
      </c>
      <c r="G155" s="495">
        <v>562.2166666666667</v>
      </c>
      <c r="H155" s="495">
        <v>602.91666666666652</v>
      </c>
      <c r="I155" s="495">
        <v>612.78333333333308</v>
      </c>
      <c r="J155" s="495">
        <v>623.26666666666642</v>
      </c>
      <c r="K155" s="494">
        <v>602.29999999999995</v>
      </c>
      <c r="L155" s="494">
        <v>581.95000000000005</v>
      </c>
      <c r="M155" s="494">
        <v>0.58294000000000001</v>
      </c>
    </row>
    <row r="156" spans="1:13">
      <c r="A156" s="254">
        <v>146</v>
      </c>
      <c r="B156" s="497" t="s">
        <v>96</v>
      </c>
      <c r="C156" s="494">
        <v>1235.3499999999999</v>
      </c>
      <c r="D156" s="495">
        <v>1246.7666666666667</v>
      </c>
      <c r="E156" s="495">
        <v>1217.5833333333333</v>
      </c>
      <c r="F156" s="495">
        <v>1199.8166666666666</v>
      </c>
      <c r="G156" s="495">
        <v>1170.6333333333332</v>
      </c>
      <c r="H156" s="495">
        <v>1264.5333333333333</v>
      </c>
      <c r="I156" s="495">
        <v>1293.7166666666667</v>
      </c>
      <c r="J156" s="495">
        <v>1311.4833333333333</v>
      </c>
      <c r="K156" s="494">
        <v>1275.95</v>
      </c>
      <c r="L156" s="494">
        <v>1229</v>
      </c>
      <c r="M156" s="494">
        <v>8.8768600000000006</v>
      </c>
    </row>
    <row r="157" spans="1:13">
      <c r="A157" s="254">
        <v>147</v>
      </c>
      <c r="B157" s="497" t="s">
        <v>97</v>
      </c>
      <c r="C157" s="494">
        <v>182.65</v>
      </c>
      <c r="D157" s="495">
        <v>183.61666666666667</v>
      </c>
      <c r="E157" s="495">
        <v>180.03333333333336</v>
      </c>
      <c r="F157" s="495">
        <v>177.41666666666669</v>
      </c>
      <c r="G157" s="495">
        <v>173.83333333333337</v>
      </c>
      <c r="H157" s="495">
        <v>186.23333333333335</v>
      </c>
      <c r="I157" s="495">
        <v>189.81666666666666</v>
      </c>
      <c r="J157" s="495">
        <v>192.43333333333334</v>
      </c>
      <c r="K157" s="494">
        <v>187.2</v>
      </c>
      <c r="L157" s="494">
        <v>181</v>
      </c>
      <c r="M157" s="494">
        <v>28.976839999999999</v>
      </c>
    </row>
    <row r="158" spans="1:13">
      <c r="A158" s="254">
        <v>148</v>
      </c>
      <c r="B158" s="497" t="s">
        <v>354</v>
      </c>
      <c r="C158" s="494">
        <v>284.39999999999998</v>
      </c>
      <c r="D158" s="495">
        <v>285.5</v>
      </c>
      <c r="E158" s="495">
        <v>281.39999999999998</v>
      </c>
      <c r="F158" s="495">
        <v>278.39999999999998</v>
      </c>
      <c r="G158" s="495">
        <v>274.29999999999995</v>
      </c>
      <c r="H158" s="495">
        <v>288.5</v>
      </c>
      <c r="I158" s="495">
        <v>292.60000000000002</v>
      </c>
      <c r="J158" s="495">
        <v>295.60000000000002</v>
      </c>
      <c r="K158" s="494">
        <v>289.60000000000002</v>
      </c>
      <c r="L158" s="494">
        <v>282.5</v>
      </c>
      <c r="M158" s="494">
        <v>1.7890999999999999</v>
      </c>
    </row>
    <row r="159" spans="1:13">
      <c r="A159" s="254">
        <v>149</v>
      </c>
      <c r="B159" s="497" t="s">
        <v>98</v>
      </c>
      <c r="C159" s="494">
        <v>76.400000000000006</v>
      </c>
      <c r="D159" s="495">
        <v>76.533333333333331</v>
      </c>
      <c r="E159" s="495">
        <v>74.216666666666669</v>
      </c>
      <c r="F159" s="495">
        <v>72.033333333333331</v>
      </c>
      <c r="G159" s="495">
        <v>69.716666666666669</v>
      </c>
      <c r="H159" s="495">
        <v>78.716666666666669</v>
      </c>
      <c r="I159" s="495">
        <v>81.033333333333331</v>
      </c>
      <c r="J159" s="495">
        <v>83.216666666666669</v>
      </c>
      <c r="K159" s="494">
        <v>78.849999999999994</v>
      </c>
      <c r="L159" s="494">
        <v>74.349999999999994</v>
      </c>
      <c r="M159" s="494">
        <v>214.09152</v>
      </c>
    </row>
    <row r="160" spans="1:13">
      <c r="A160" s="254">
        <v>150</v>
      </c>
      <c r="B160" s="497" t="s">
        <v>355</v>
      </c>
      <c r="C160" s="494">
        <v>2281</v>
      </c>
      <c r="D160" s="495">
        <v>2288.0666666666666</v>
      </c>
      <c r="E160" s="495">
        <v>2262.1833333333334</v>
      </c>
      <c r="F160" s="495">
        <v>2243.3666666666668</v>
      </c>
      <c r="G160" s="495">
        <v>2217.4833333333336</v>
      </c>
      <c r="H160" s="495">
        <v>2306.8833333333332</v>
      </c>
      <c r="I160" s="495">
        <v>2332.7666666666664</v>
      </c>
      <c r="J160" s="495">
        <v>2351.583333333333</v>
      </c>
      <c r="K160" s="494">
        <v>2313.9499999999998</v>
      </c>
      <c r="L160" s="494">
        <v>2269.25</v>
      </c>
      <c r="M160" s="494">
        <v>0.18425</v>
      </c>
    </row>
    <row r="161" spans="1:13">
      <c r="A161" s="254">
        <v>151</v>
      </c>
      <c r="B161" s="497" t="s">
        <v>356</v>
      </c>
      <c r="C161" s="494">
        <v>379.15</v>
      </c>
      <c r="D161" s="495">
        <v>381.63333333333327</v>
      </c>
      <c r="E161" s="495">
        <v>373.31666666666655</v>
      </c>
      <c r="F161" s="495">
        <v>367.48333333333329</v>
      </c>
      <c r="G161" s="495">
        <v>359.16666666666657</v>
      </c>
      <c r="H161" s="495">
        <v>387.46666666666653</v>
      </c>
      <c r="I161" s="495">
        <v>395.78333333333325</v>
      </c>
      <c r="J161" s="495">
        <v>401.6166666666665</v>
      </c>
      <c r="K161" s="494">
        <v>389.95</v>
      </c>
      <c r="L161" s="494">
        <v>375.8</v>
      </c>
      <c r="M161" s="494">
        <v>0.56708999999999998</v>
      </c>
    </row>
    <row r="162" spans="1:13">
      <c r="A162" s="254">
        <v>152</v>
      </c>
      <c r="B162" s="497" t="s">
        <v>357</v>
      </c>
      <c r="C162" s="494">
        <v>665.5</v>
      </c>
      <c r="D162" s="495">
        <v>664.08333333333337</v>
      </c>
      <c r="E162" s="495">
        <v>656.16666666666674</v>
      </c>
      <c r="F162" s="495">
        <v>646.83333333333337</v>
      </c>
      <c r="G162" s="495">
        <v>638.91666666666674</v>
      </c>
      <c r="H162" s="495">
        <v>673.41666666666674</v>
      </c>
      <c r="I162" s="495">
        <v>681.33333333333348</v>
      </c>
      <c r="J162" s="495">
        <v>690.66666666666674</v>
      </c>
      <c r="K162" s="494">
        <v>672</v>
      </c>
      <c r="L162" s="494">
        <v>654.75</v>
      </c>
      <c r="M162" s="494">
        <v>2.3329800000000001</v>
      </c>
    </row>
    <row r="163" spans="1:13">
      <c r="A163" s="254">
        <v>153</v>
      </c>
      <c r="B163" s="497" t="s">
        <v>358</v>
      </c>
      <c r="C163" s="494">
        <v>119.4</v>
      </c>
      <c r="D163" s="495">
        <v>119.40000000000002</v>
      </c>
      <c r="E163" s="495">
        <v>116.35000000000004</v>
      </c>
      <c r="F163" s="495">
        <v>113.30000000000001</v>
      </c>
      <c r="G163" s="495">
        <v>110.25000000000003</v>
      </c>
      <c r="H163" s="495">
        <v>122.45000000000005</v>
      </c>
      <c r="I163" s="495">
        <v>125.50000000000003</v>
      </c>
      <c r="J163" s="495">
        <v>128.55000000000007</v>
      </c>
      <c r="K163" s="494">
        <v>122.45</v>
      </c>
      <c r="L163" s="494">
        <v>116.35</v>
      </c>
      <c r="M163" s="494">
        <v>70.818219999999997</v>
      </c>
    </row>
    <row r="164" spans="1:13">
      <c r="A164" s="254">
        <v>154</v>
      </c>
      <c r="B164" s="497" t="s">
        <v>359</v>
      </c>
      <c r="C164" s="494">
        <v>219.4</v>
      </c>
      <c r="D164" s="495">
        <v>215.98333333333335</v>
      </c>
      <c r="E164" s="495">
        <v>204.6166666666667</v>
      </c>
      <c r="F164" s="495">
        <v>189.83333333333334</v>
      </c>
      <c r="G164" s="495">
        <v>178.4666666666667</v>
      </c>
      <c r="H164" s="495">
        <v>230.76666666666671</v>
      </c>
      <c r="I164" s="495">
        <v>242.13333333333338</v>
      </c>
      <c r="J164" s="495">
        <v>256.91666666666674</v>
      </c>
      <c r="K164" s="494">
        <v>227.35</v>
      </c>
      <c r="L164" s="494">
        <v>201.2</v>
      </c>
      <c r="M164" s="494">
        <v>130.70895999999999</v>
      </c>
    </row>
    <row r="165" spans="1:13">
      <c r="A165" s="254">
        <v>155</v>
      </c>
      <c r="B165" s="497" t="s">
        <v>239</v>
      </c>
      <c r="C165" s="494">
        <v>7.25</v>
      </c>
      <c r="D165" s="495">
        <v>7.1000000000000005</v>
      </c>
      <c r="E165" s="495">
        <v>6.9500000000000011</v>
      </c>
      <c r="F165" s="495">
        <v>6.65</v>
      </c>
      <c r="G165" s="495">
        <v>6.5000000000000009</v>
      </c>
      <c r="H165" s="495">
        <v>7.4000000000000012</v>
      </c>
      <c r="I165" s="495">
        <v>7.5500000000000016</v>
      </c>
      <c r="J165" s="495">
        <v>7.8500000000000014</v>
      </c>
      <c r="K165" s="494">
        <v>7.25</v>
      </c>
      <c r="L165" s="494">
        <v>6.8</v>
      </c>
      <c r="M165" s="494">
        <v>176.23226</v>
      </c>
    </row>
    <row r="166" spans="1:13">
      <c r="A166" s="254">
        <v>156</v>
      </c>
      <c r="B166" s="497" t="s">
        <v>240</v>
      </c>
      <c r="C166" s="494">
        <v>46.95</v>
      </c>
      <c r="D166" s="495">
        <v>46.800000000000004</v>
      </c>
      <c r="E166" s="495">
        <v>46.650000000000006</v>
      </c>
      <c r="F166" s="495">
        <v>46.35</v>
      </c>
      <c r="G166" s="495">
        <v>46.2</v>
      </c>
      <c r="H166" s="495">
        <v>47.100000000000009</v>
      </c>
      <c r="I166" s="495">
        <v>47.25</v>
      </c>
      <c r="J166" s="495">
        <v>47.550000000000011</v>
      </c>
      <c r="K166" s="494">
        <v>46.95</v>
      </c>
      <c r="L166" s="494">
        <v>46.5</v>
      </c>
      <c r="M166" s="494">
        <v>7.6279199999999996</v>
      </c>
    </row>
    <row r="167" spans="1:13">
      <c r="A167" s="254">
        <v>157</v>
      </c>
      <c r="B167" s="497" t="s">
        <v>99</v>
      </c>
      <c r="C167" s="494">
        <v>134.94999999999999</v>
      </c>
      <c r="D167" s="495">
        <v>136.31666666666666</v>
      </c>
      <c r="E167" s="495">
        <v>133.18333333333334</v>
      </c>
      <c r="F167" s="495">
        <v>131.41666666666669</v>
      </c>
      <c r="G167" s="495">
        <v>128.28333333333336</v>
      </c>
      <c r="H167" s="495">
        <v>138.08333333333331</v>
      </c>
      <c r="I167" s="495">
        <v>141.21666666666664</v>
      </c>
      <c r="J167" s="495">
        <v>142.98333333333329</v>
      </c>
      <c r="K167" s="494">
        <v>139.44999999999999</v>
      </c>
      <c r="L167" s="494">
        <v>134.55000000000001</v>
      </c>
      <c r="M167" s="494">
        <v>127.58646</v>
      </c>
    </row>
    <row r="168" spans="1:13">
      <c r="A168" s="254">
        <v>158</v>
      </c>
      <c r="B168" s="497" t="s">
        <v>360</v>
      </c>
      <c r="C168" s="494">
        <v>277.55</v>
      </c>
      <c r="D168" s="495">
        <v>279.58333333333337</v>
      </c>
      <c r="E168" s="495">
        <v>274.06666666666672</v>
      </c>
      <c r="F168" s="495">
        <v>270.58333333333337</v>
      </c>
      <c r="G168" s="495">
        <v>265.06666666666672</v>
      </c>
      <c r="H168" s="495">
        <v>283.06666666666672</v>
      </c>
      <c r="I168" s="495">
        <v>288.58333333333337</v>
      </c>
      <c r="J168" s="495">
        <v>292.06666666666672</v>
      </c>
      <c r="K168" s="494">
        <v>285.10000000000002</v>
      </c>
      <c r="L168" s="494">
        <v>276.10000000000002</v>
      </c>
      <c r="M168" s="494">
        <v>0.47132000000000002</v>
      </c>
    </row>
    <row r="169" spans="1:13">
      <c r="A169" s="254">
        <v>159</v>
      </c>
      <c r="B169" s="497" t="s">
        <v>361</v>
      </c>
      <c r="C169" s="494">
        <v>237.4</v>
      </c>
      <c r="D169" s="495">
        <v>234.13333333333335</v>
      </c>
      <c r="E169" s="495">
        <v>229.9666666666667</v>
      </c>
      <c r="F169" s="495">
        <v>222.53333333333333</v>
      </c>
      <c r="G169" s="495">
        <v>218.36666666666667</v>
      </c>
      <c r="H169" s="495">
        <v>241.56666666666672</v>
      </c>
      <c r="I169" s="495">
        <v>245.73333333333341</v>
      </c>
      <c r="J169" s="495">
        <v>253.16666666666674</v>
      </c>
      <c r="K169" s="494">
        <v>238.3</v>
      </c>
      <c r="L169" s="494">
        <v>226.7</v>
      </c>
      <c r="M169" s="494">
        <v>2.5457100000000001</v>
      </c>
    </row>
    <row r="170" spans="1:13">
      <c r="A170" s="254">
        <v>160</v>
      </c>
      <c r="B170" s="497" t="s">
        <v>744</v>
      </c>
      <c r="C170" s="494">
        <v>4287.95</v>
      </c>
      <c r="D170" s="495">
        <v>4335</v>
      </c>
      <c r="E170" s="495">
        <v>4227.95</v>
      </c>
      <c r="F170" s="495">
        <v>4167.95</v>
      </c>
      <c r="G170" s="495">
        <v>4060.8999999999996</v>
      </c>
      <c r="H170" s="495">
        <v>4395</v>
      </c>
      <c r="I170" s="495">
        <v>4502.0499999999993</v>
      </c>
      <c r="J170" s="495">
        <v>4562.05</v>
      </c>
      <c r="K170" s="494">
        <v>4442.05</v>
      </c>
      <c r="L170" s="494">
        <v>4275</v>
      </c>
      <c r="M170" s="494">
        <v>0.50746999999999998</v>
      </c>
    </row>
    <row r="171" spans="1:13">
      <c r="A171" s="254">
        <v>161</v>
      </c>
      <c r="B171" s="497" t="s">
        <v>102</v>
      </c>
      <c r="C171" s="494">
        <v>24.05</v>
      </c>
      <c r="D171" s="495">
        <v>24.366666666666664</v>
      </c>
      <c r="E171" s="495">
        <v>23.433333333333326</v>
      </c>
      <c r="F171" s="495">
        <v>22.816666666666663</v>
      </c>
      <c r="G171" s="495">
        <v>21.883333333333326</v>
      </c>
      <c r="H171" s="495">
        <v>24.983333333333327</v>
      </c>
      <c r="I171" s="495">
        <v>25.916666666666664</v>
      </c>
      <c r="J171" s="495">
        <v>26.533333333333328</v>
      </c>
      <c r="K171" s="494">
        <v>25.3</v>
      </c>
      <c r="L171" s="494">
        <v>23.75</v>
      </c>
      <c r="M171" s="494">
        <v>228.78190000000001</v>
      </c>
    </row>
    <row r="172" spans="1:13">
      <c r="A172" s="254">
        <v>162</v>
      </c>
      <c r="B172" s="497" t="s">
        <v>362</v>
      </c>
      <c r="C172" s="494">
        <v>2461.3000000000002</v>
      </c>
      <c r="D172" s="495">
        <v>2492.35</v>
      </c>
      <c r="E172" s="495">
        <v>2409.9499999999998</v>
      </c>
      <c r="F172" s="495">
        <v>2358.6</v>
      </c>
      <c r="G172" s="495">
        <v>2276.1999999999998</v>
      </c>
      <c r="H172" s="495">
        <v>2543.6999999999998</v>
      </c>
      <c r="I172" s="495">
        <v>2626.1000000000004</v>
      </c>
      <c r="J172" s="495">
        <v>2677.45</v>
      </c>
      <c r="K172" s="494">
        <v>2574.75</v>
      </c>
      <c r="L172" s="494">
        <v>2441</v>
      </c>
      <c r="M172" s="494">
        <v>0.22586999999999999</v>
      </c>
    </row>
    <row r="173" spans="1:13">
      <c r="A173" s="254">
        <v>163</v>
      </c>
      <c r="B173" s="497" t="s">
        <v>745</v>
      </c>
      <c r="C173" s="494">
        <v>184.9</v>
      </c>
      <c r="D173" s="495">
        <v>186.63333333333333</v>
      </c>
      <c r="E173" s="495">
        <v>182.26666666666665</v>
      </c>
      <c r="F173" s="495">
        <v>179.63333333333333</v>
      </c>
      <c r="G173" s="495">
        <v>175.26666666666665</v>
      </c>
      <c r="H173" s="495">
        <v>189.26666666666665</v>
      </c>
      <c r="I173" s="495">
        <v>193.63333333333333</v>
      </c>
      <c r="J173" s="495">
        <v>196.26666666666665</v>
      </c>
      <c r="K173" s="494">
        <v>191</v>
      </c>
      <c r="L173" s="494">
        <v>184</v>
      </c>
      <c r="M173" s="494">
        <v>1.1989700000000001</v>
      </c>
    </row>
    <row r="174" spans="1:13">
      <c r="A174" s="254">
        <v>164</v>
      </c>
      <c r="B174" s="497" t="s">
        <v>363</v>
      </c>
      <c r="C174" s="494">
        <v>2586.6</v>
      </c>
      <c r="D174" s="495">
        <v>2576.6666666666665</v>
      </c>
      <c r="E174" s="495">
        <v>2514.9333333333329</v>
      </c>
      <c r="F174" s="495">
        <v>2443.2666666666664</v>
      </c>
      <c r="G174" s="495">
        <v>2381.5333333333328</v>
      </c>
      <c r="H174" s="495">
        <v>2648.333333333333</v>
      </c>
      <c r="I174" s="495">
        <v>2710.0666666666666</v>
      </c>
      <c r="J174" s="495">
        <v>2781.7333333333331</v>
      </c>
      <c r="K174" s="494">
        <v>2638.4</v>
      </c>
      <c r="L174" s="494">
        <v>2505</v>
      </c>
      <c r="M174" s="494">
        <v>0.10326</v>
      </c>
    </row>
    <row r="175" spans="1:13">
      <c r="A175" s="254">
        <v>165</v>
      </c>
      <c r="B175" s="497" t="s">
        <v>241</v>
      </c>
      <c r="C175" s="494">
        <v>203.2</v>
      </c>
      <c r="D175" s="495">
        <v>202.51666666666665</v>
      </c>
      <c r="E175" s="495">
        <v>198.98333333333329</v>
      </c>
      <c r="F175" s="495">
        <v>194.76666666666665</v>
      </c>
      <c r="G175" s="495">
        <v>191.23333333333329</v>
      </c>
      <c r="H175" s="495">
        <v>206.73333333333329</v>
      </c>
      <c r="I175" s="495">
        <v>210.26666666666665</v>
      </c>
      <c r="J175" s="495">
        <v>214.48333333333329</v>
      </c>
      <c r="K175" s="494">
        <v>206.05</v>
      </c>
      <c r="L175" s="494">
        <v>198.3</v>
      </c>
      <c r="M175" s="494">
        <v>5.7368899999999998</v>
      </c>
    </row>
    <row r="176" spans="1:13">
      <c r="A176" s="254">
        <v>166</v>
      </c>
      <c r="B176" s="497" t="s">
        <v>364</v>
      </c>
      <c r="C176" s="494">
        <v>5599.1</v>
      </c>
      <c r="D176" s="495">
        <v>5621.3666666666659</v>
      </c>
      <c r="E176" s="495">
        <v>5562.7333333333318</v>
      </c>
      <c r="F176" s="495">
        <v>5526.3666666666659</v>
      </c>
      <c r="G176" s="495">
        <v>5467.7333333333318</v>
      </c>
      <c r="H176" s="495">
        <v>5657.7333333333318</v>
      </c>
      <c r="I176" s="495">
        <v>5716.366666666665</v>
      </c>
      <c r="J176" s="495">
        <v>5752.7333333333318</v>
      </c>
      <c r="K176" s="494">
        <v>5680</v>
      </c>
      <c r="L176" s="494">
        <v>5585</v>
      </c>
      <c r="M176" s="494">
        <v>4.539E-2</v>
      </c>
    </row>
    <row r="177" spans="1:13">
      <c r="A177" s="254">
        <v>167</v>
      </c>
      <c r="B177" s="497" t="s">
        <v>365</v>
      </c>
      <c r="C177" s="494">
        <v>1406.1</v>
      </c>
      <c r="D177" s="495">
        <v>1415.0333333333335</v>
      </c>
      <c r="E177" s="495">
        <v>1390.366666666667</v>
      </c>
      <c r="F177" s="495">
        <v>1374.6333333333334</v>
      </c>
      <c r="G177" s="495">
        <v>1349.9666666666669</v>
      </c>
      <c r="H177" s="495">
        <v>1430.7666666666671</v>
      </c>
      <c r="I177" s="495">
        <v>1455.4333333333336</v>
      </c>
      <c r="J177" s="495">
        <v>1471.1666666666672</v>
      </c>
      <c r="K177" s="494">
        <v>1439.7</v>
      </c>
      <c r="L177" s="494">
        <v>1399.3</v>
      </c>
      <c r="M177" s="494">
        <v>0.95479000000000003</v>
      </c>
    </row>
    <row r="178" spans="1:13">
      <c r="A178" s="254">
        <v>168</v>
      </c>
      <c r="B178" s="497" t="s">
        <v>100</v>
      </c>
      <c r="C178" s="494">
        <v>479.05</v>
      </c>
      <c r="D178" s="495">
        <v>481.41666666666669</v>
      </c>
      <c r="E178" s="495">
        <v>470.83333333333337</v>
      </c>
      <c r="F178" s="495">
        <v>462.61666666666667</v>
      </c>
      <c r="G178" s="495">
        <v>452.03333333333336</v>
      </c>
      <c r="H178" s="495">
        <v>489.63333333333338</v>
      </c>
      <c r="I178" s="495">
        <v>500.21666666666675</v>
      </c>
      <c r="J178" s="495">
        <v>508.43333333333339</v>
      </c>
      <c r="K178" s="494">
        <v>492</v>
      </c>
      <c r="L178" s="494">
        <v>473.2</v>
      </c>
      <c r="M178" s="494">
        <v>16.357050000000001</v>
      </c>
    </row>
    <row r="179" spans="1:13">
      <c r="A179" s="254">
        <v>169</v>
      </c>
      <c r="B179" s="497" t="s">
        <v>366</v>
      </c>
      <c r="C179" s="494">
        <v>915</v>
      </c>
      <c r="D179" s="495">
        <v>911.4666666666667</v>
      </c>
      <c r="E179" s="495">
        <v>895.03333333333342</v>
      </c>
      <c r="F179" s="495">
        <v>875.06666666666672</v>
      </c>
      <c r="G179" s="495">
        <v>858.63333333333344</v>
      </c>
      <c r="H179" s="495">
        <v>931.43333333333339</v>
      </c>
      <c r="I179" s="495">
        <v>947.86666666666679</v>
      </c>
      <c r="J179" s="495">
        <v>967.83333333333337</v>
      </c>
      <c r="K179" s="494">
        <v>927.9</v>
      </c>
      <c r="L179" s="494">
        <v>891.5</v>
      </c>
      <c r="M179" s="494">
        <v>0.33346999999999999</v>
      </c>
    </row>
    <row r="180" spans="1:13">
      <c r="A180" s="254">
        <v>170</v>
      </c>
      <c r="B180" s="497" t="s">
        <v>242</v>
      </c>
      <c r="C180" s="494">
        <v>507.3</v>
      </c>
      <c r="D180" s="495">
        <v>509.98333333333329</v>
      </c>
      <c r="E180" s="495">
        <v>497.41666666666663</v>
      </c>
      <c r="F180" s="495">
        <v>487.53333333333336</v>
      </c>
      <c r="G180" s="495">
        <v>474.9666666666667</v>
      </c>
      <c r="H180" s="495">
        <v>519.86666666666656</v>
      </c>
      <c r="I180" s="495">
        <v>532.43333333333328</v>
      </c>
      <c r="J180" s="495">
        <v>542.31666666666649</v>
      </c>
      <c r="K180" s="494">
        <v>522.54999999999995</v>
      </c>
      <c r="L180" s="494">
        <v>500.1</v>
      </c>
      <c r="M180" s="494">
        <v>0.94747000000000003</v>
      </c>
    </row>
    <row r="181" spans="1:13">
      <c r="A181" s="254">
        <v>171</v>
      </c>
      <c r="B181" s="497" t="s">
        <v>103</v>
      </c>
      <c r="C181" s="494">
        <v>722.35</v>
      </c>
      <c r="D181" s="495">
        <v>719.86666666666667</v>
      </c>
      <c r="E181" s="495">
        <v>706.73333333333335</v>
      </c>
      <c r="F181" s="495">
        <v>691.11666666666667</v>
      </c>
      <c r="G181" s="495">
        <v>677.98333333333335</v>
      </c>
      <c r="H181" s="495">
        <v>735.48333333333335</v>
      </c>
      <c r="I181" s="495">
        <v>748.61666666666679</v>
      </c>
      <c r="J181" s="495">
        <v>764.23333333333335</v>
      </c>
      <c r="K181" s="494">
        <v>733</v>
      </c>
      <c r="L181" s="494">
        <v>704.25</v>
      </c>
      <c r="M181" s="494">
        <v>15.930630000000001</v>
      </c>
    </row>
    <row r="182" spans="1:13">
      <c r="A182" s="254">
        <v>172</v>
      </c>
      <c r="B182" s="497" t="s">
        <v>243</v>
      </c>
      <c r="C182" s="494">
        <v>540.79999999999995</v>
      </c>
      <c r="D182" s="495">
        <v>536.51666666666665</v>
      </c>
      <c r="E182" s="495">
        <v>524.2833333333333</v>
      </c>
      <c r="F182" s="495">
        <v>507.76666666666665</v>
      </c>
      <c r="G182" s="495">
        <v>495.5333333333333</v>
      </c>
      <c r="H182" s="495">
        <v>553.0333333333333</v>
      </c>
      <c r="I182" s="495">
        <v>565.26666666666665</v>
      </c>
      <c r="J182" s="495">
        <v>581.7833333333333</v>
      </c>
      <c r="K182" s="494">
        <v>548.75</v>
      </c>
      <c r="L182" s="494">
        <v>520</v>
      </c>
      <c r="M182" s="494">
        <v>1.6204700000000001</v>
      </c>
    </row>
    <row r="183" spans="1:13">
      <c r="A183" s="254">
        <v>173</v>
      </c>
      <c r="B183" s="497" t="s">
        <v>244</v>
      </c>
      <c r="C183" s="494">
        <v>1352.1</v>
      </c>
      <c r="D183" s="495">
        <v>1355.0666666666666</v>
      </c>
      <c r="E183" s="495">
        <v>1314.1333333333332</v>
      </c>
      <c r="F183" s="495">
        <v>1276.1666666666665</v>
      </c>
      <c r="G183" s="495">
        <v>1235.2333333333331</v>
      </c>
      <c r="H183" s="495">
        <v>1393.0333333333333</v>
      </c>
      <c r="I183" s="495">
        <v>1433.9666666666667</v>
      </c>
      <c r="J183" s="495">
        <v>1471.9333333333334</v>
      </c>
      <c r="K183" s="494">
        <v>1396</v>
      </c>
      <c r="L183" s="494">
        <v>1317.1</v>
      </c>
      <c r="M183" s="494">
        <v>7.1025099999999997</v>
      </c>
    </row>
    <row r="184" spans="1:13">
      <c r="A184" s="254">
        <v>174</v>
      </c>
      <c r="B184" s="497" t="s">
        <v>367</v>
      </c>
      <c r="C184" s="494">
        <v>310.2</v>
      </c>
      <c r="D184" s="495">
        <v>310.95</v>
      </c>
      <c r="E184" s="495">
        <v>305.29999999999995</v>
      </c>
      <c r="F184" s="495">
        <v>300.39999999999998</v>
      </c>
      <c r="G184" s="495">
        <v>294.74999999999994</v>
      </c>
      <c r="H184" s="495">
        <v>315.84999999999997</v>
      </c>
      <c r="I184" s="495">
        <v>321.49999999999994</v>
      </c>
      <c r="J184" s="495">
        <v>326.39999999999998</v>
      </c>
      <c r="K184" s="494">
        <v>316.60000000000002</v>
      </c>
      <c r="L184" s="494">
        <v>306.05</v>
      </c>
      <c r="M184" s="494">
        <v>16.388100000000001</v>
      </c>
    </row>
    <row r="185" spans="1:13">
      <c r="A185" s="254">
        <v>175</v>
      </c>
      <c r="B185" s="497" t="s">
        <v>245</v>
      </c>
      <c r="C185" s="494">
        <v>539.1</v>
      </c>
      <c r="D185" s="495">
        <v>543.66666666666663</v>
      </c>
      <c r="E185" s="495">
        <v>530.43333333333328</v>
      </c>
      <c r="F185" s="495">
        <v>521.76666666666665</v>
      </c>
      <c r="G185" s="495">
        <v>508.5333333333333</v>
      </c>
      <c r="H185" s="495">
        <v>552.33333333333326</v>
      </c>
      <c r="I185" s="495">
        <v>565.56666666666661</v>
      </c>
      <c r="J185" s="495">
        <v>574.23333333333323</v>
      </c>
      <c r="K185" s="494">
        <v>556.9</v>
      </c>
      <c r="L185" s="494">
        <v>535</v>
      </c>
      <c r="M185" s="494">
        <v>20.008009999999999</v>
      </c>
    </row>
    <row r="186" spans="1:13">
      <c r="A186" s="254">
        <v>176</v>
      </c>
      <c r="B186" s="497" t="s">
        <v>104</v>
      </c>
      <c r="C186" s="494">
        <v>1446.5</v>
      </c>
      <c r="D186" s="495">
        <v>1448.0999999999997</v>
      </c>
      <c r="E186" s="495">
        <v>1423.4999999999993</v>
      </c>
      <c r="F186" s="495">
        <v>1400.4999999999995</v>
      </c>
      <c r="G186" s="495">
        <v>1375.8999999999992</v>
      </c>
      <c r="H186" s="495">
        <v>1471.0999999999995</v>
      </c>
      <c r="I186" s="495">
        <v>1495.6999999999998</v>
      </c>
      <c r="J186" s="495">
        <v>1518.6999999999996</v>
      </c>
      <c r="K186" s="494">
        <v>1472.7</v>
      </c>
      <c r="L186" s="494">
        <v>1425.1</v>
      </c>
      <c r="M186" s="494">
        <v>13.965339999999999</v>
      </c>
    </row>
    <row r="187" spans="1:13">
      <c r="A187" s="254">
        <v>177</v>
      </c>
      <c r="B187" s="497" t="s">
        <v>368</v>
      </c>
      <c r="C187" s="494">
        <v>302.05</v>
      </c>
      <c r="D187" s="495">
        <v>304.73333333333329</v>
      </c>
      <c r="E187" s="495">
        <v>293.46666666666658</v>
      </c>
      <c r="F187" s="495">
        <v>284.88333333333327</v>
      </c>
      <c r="G187" s="495">
        <v>273.61666666666656</v>
      </c>
      <c r="H187" s="495">
        <v>313.31666666666661</v>
      </c>
      <c r="I187" s="495">
        <v>324.58333333333337</v>
      </c>
      <c r="J187" s="495">
        <v>333.16666666666663</v>
      </c>
      <c r="K187" s="494">
        <v>316</v>
      </c>
      <c r="L187" s="494">
        <v>296.14999999999998</v>
      </c>
      <c r="M187" s="494">
        <v>1.1299999999999999</v>
      </c>
    </row>
    <row r="188" spans="1:13">
      <c r="A188" s="254">
        <v>178</v>
      </c>
      <c r="B188" s="497" t="s">
        <v>369</v>
      </c>
      <c r="C188" s="494">
        <v>128.1</v>
      </c>
      <c r="D188" s="495">
        <v>129.41666666666666</v>
      </c>
      <c r="E188" s="495">
        <v>123.23333333333332</v>
      </c>
      <c r="F188" s="495">
        <v>118.36666666666666</v>
      </c>
      <c r="G188" s="495">
        <v>112.18333333333332</v>
      </c>
      <c r="H188" s="495">
        <v>134.2833333333333</v>
      </c>
      <c r="I188" s="495">
        <v>140.46666666666664</v>
      </c>
      <c r="J188" s="495">
        <v>145.33333333333331</v>
      </c>
      <c r="K188" s="494">
        <v>135.6</v>
      </c>
      <c r="L188" s="494">
        <v>124.55</v>
      </c>
      <c r="M188" s="494">
        <v>15.07117</v>
      </c>
    </row>
    <row r="189" spans="1:13">
      <c r="A189" s="254">
        <v>179</v>
      </c>
      <c r="B189" s="497" t="s">
        <v>370</v>
      </c>
      <c r="C189" s="494">
        <v>921.25</v>
      </c>
      <c r="D189" s="495">
        <v>924.76666666666677</v>
      </c>
      <c r="E189" s="495">
        <v>910.43333333333351</v>
      </c>
      <c r="F189" s="495">
        <v>899.61666666666679</v>
      </c>
      <c r="G189" s="495">
        <v>885.28333333333353</v>
      </c>
      <c r="H189" s="495">
        <v>935.58333333333348</v>
      </c>
      <c r="I189" s="495">
        <v>949.91666666666674</v>
      </c>
      <c r="J189" s="495">
        <v>960.73333333333346</v>
      </c>
      <c r="K189" s="494">
        <v>939.1</v>
      </c>
      <c r="L189" s="494">
        <v>913.95</v>
      </c>
      <c r="M189" s="494">
        <v>0.14149999999999999</v>
      </c>
    </row>
    <row r="190" spans="1:13">
      <c r="A190" s="254">
        <v>180</v>
      </c>
      <c r="B190" s="497" t="s">
        <v>371</v>
      </c>
      <c r="C190" s="494">
        <v>341.45</v>
      </c>
      <c r="D190" s="495">
        <v>344.64999999999992</v>
      </c>
      <c r="E190" s="495">
        <v>335.39999999999986</v>
      </c>
      <c r="F190" s="495">
        <v>329.34999999999997</v>
      </c>
      <c r="G190" s="495">
        <v>320.09999999999991</v>
      </c>
      <c r="H190" s="495">
        <v>350.69999999999982</v>
      </c>
      <c r="I190" s="495">
        <v>359.94999999999993</v>
      </c>
      <c r="J190" s="495">
        <v>365.99999999999977</v>
      </c>
      <c r="K190" s="494">
        <v>353.9</v>
      </c>
      <c r="L190" s="494">
        <v>338.6</v>
      </c>
      <c r="M190" s="494">
        <v>0.77490999999999999</v>
      </c>
    </row>
    <row r="191" spans="1:13">
      <c r="A191" s="254">
        <v>181</v>
      </c>
      <c r="B191" s="497" t="s">
        <v>743</v>
      </c>
      <c r="C191" s="494">
        <v>129.15</v>
      </c>
      <c r="D191" s="495">
        <v>129.13333333333335</v>
      </c>
      <c r="E191" s="495">
        <v>122.06666666666672</v>
      </c>
      <c r="F191" s="495">
        <v>114.98333333333336</v>
      </c>
      <c r="G191" s="495">
        <v>107.91666666666673</v>
      </c>
      <c r="H191" s="495">
        <v>136.2166666666667</v>
      </c>
      <c r="I191" s="495">
        <v>143.28333333333336</v>
      </c>
      <c r="J191" s="495">
        <v>150.3666666666667</v>
      </c>
      <c r="K191" s="494">
        <v>136.19999999999999</v>
      </c>
      <c r="L191" s="494">
        <v>122.05</v>
      </c>
      <c r="M191" s="494">
        <v>6.8144099999999996</v>
      </c>
    </row>
    <row r="192" spans="1:13">
      <c r="A192" s="254">
        <v>182</v>
      </c>
      <c r="B192" s="497" t="s">
        <v>773</v>
      </c>
      <c r="C192" s="494">
        <v>608.35</v>
      </c>
      <c r="D192" s="495">
        <v>607.61666666666667</v>
      </c>
      <c r="E192" s="495">
        <v>596.23333333333335</v>
      </c>
      <c r="F192" s="495">
        <v>584.11666666666667</v>
      </c>
      <c r="G192" s="495">
        <v>572.73333333333335</v>
      </c>
      <c r="H192" s="495">
        <v>619.73333333333335</v>
      </c>
      <c r="I192" s="495">
        <v>631.11666666666679</v>
      </c>
      <c r="J192" s="495">
        <v>643.23333333333335</v>
      </c>
      <c r="K192" s="494">
        <v>619</v>
      </c>
      <c r="L192" s="494">
        <v>595.5</v>
      </c>
      <c r="M192" s="494">
        <v>0.29846</v>
      </c>
    </row>
    <row r="193" spans="1:13">
      <c r="A193" s="254">
        <v>183</v>
      </c>
      <c r="B193" s="497" t="s">
        <v>372</v>
      </c>
      <c r="C193" s="494">
        <v>548.6</v>
      </c>
      <c r="D193" s="495">
        <v>546.19999999999993</v>
      </c>
      <c r="E193" s="495">
        <v>537.39999999999986</v>
      </c>
      <c r="F193" s="495">
        <v>526.19999999999993</v>
      </c>
      <c r="G193" s="495">
        <v>517.39999999999986</v>
      </c>
      <c r="H193" s="495">
        <v>557.39999999999986</v>
      </c>
      <c r="I193" s="495">
        <v>566.19999999999982</v>
      </c>
      <c r="J193" s="495">
        <v>577.39999999999986</v>
      </c>
      <c r="K193" s="494">
        <v>555</v>
      </c>
      <c r="L193" s="494">
        <v>535</v>
      </c>
      <c r="M193" s="494">
        <v>9.3556299999999997</v>
      </c>
    </row>
    <row r="194" spans="1:13">
      <c r="A194" s="254">
        <v>184</v>
      </c>
      <c r="B194" s="497" t="s">
        <v>373</v>
      </c>
      <c r="C194" s="494">
        <v>56.65</v>
      </c>
      <c r="D194" s="495">
        <v>57.449999999999996</v>
      </c>
      <c r="E194" s="495">
        <v>55.29999999999999</v>
      </c>
      <c r="F194" s="495">
        <v>53.949999999999996</v>
      </c>
      <c r="G194" s="495">
        <v>51.79999999999999</v>
      </c>
      <c r="H194" s="495">
        <v>58.79999999999999</v>
      </c>
      <c r="I194" s="495">
        <v>60.949999999999996</v>
      </c>
      <c r="J194" s="495">
        <v>62.29999999999999</v>
      </c>
      <c r="K194" s="494">
        <v>59.6</v>
      </c>
      <c r="L194" s="494">
        <v>56.1</v>
      </c>
      <c r="M194" s="494">
        <v>12.9252</v>
      </c>
    </row>
    <row r="195" spans="1:13">
      <c r="A195" s="254">
        <v>185</v>
      </c>
      <c r="B195" s="497" t="s">
        <v>374</v>
      </c>
      <c r="C195" s="494">
        <v>307.14999999999998</v>
      </c>
      <c r="D195" s="495">
        <v>304.76666666666665</v>
      </c>
      <c r="E195" s="495">
        <v>298.5333333333333</v>
      </c>
      <c r="F195" s="495">
        <v>289.91666666666663</v>
      </c>
      <c r="G195" s="495">
        <v>283.68333333333328</v>
      </c>
      <c r="H195" s="495">
        <v>313.38333333333333</v>
      </c>
      <c r="I195" s="495">
        <v>319.61666666666667</v>
      </c>
      <c r="J195" s="495">
        <v>328.23333333333335</v>
      </c>
      <c r="K195" s="494">
        <v>311</v>
      </c>
      <c r="L195" s="494">
        <v>296.14999999999998</v>
      </c>
      <c r="M195" s="494">
        <v>11.288029999999999</v>
      </c>
    </row>
    <row r="196" spans="1:13">
      <c r="A196" s="254">
        <v>186</v>
      </c>
      <c r="B196" s="497" t="s">
        <v>375</v>
      </c>
      <c r="C196" s="494">
        <v>97.5</v>
      </c>
      <c r="D196" s="495">
        <v>97.966666666666654</v>
      </c>
      <c r="E196" s="495">
        <v>96.033333333333303</v>
      </c>
      <c r="F196" s="495">
        <v>94.566666666666649</v>
      </c>
      <c r="G196" s="495">
        <v>92.633333333333297</v>
      </c>
      <c r="H196" s="495">
        <v>99.433333333333309</v>
      </c>
      <c r="I196" s="495">
        <v>101.36666666666667</v>
      </c>
      <c r="J196" s="495">
        <v>102.83333333333331</v>
      </c>
      <c r="K196" s="494">
        <v>99.9</v>
      </c>
      <c r="L196" s="494">
        <v>96.5</v>
      </c>
      <c r="M196" s="494">
        <v>2.4778199999999999</v>
      </c>
    </row>
    <row r="197" spans="1:13">
      <c r="A197" s="254">
        <v>187</v>
      </c>
      <c r="B197" s="497" t="s">
        <v>376</v>
      </c>
      <c r="C197" s="494">
        <v>86</v>
      </c>
      <c r="D197" s="495">
        <v>86.833333333333329</v>
      </c>
      <c r="E197" s="495">
        <v>84.166666666666657</v>
      </c>
      <c r="F197" s="495">
        <v>82.333333333333329</v>
      </c>
      <c r="G197" s="495">
        <v>79.666666666666657</v>
      </c>
      <c r="H197" s="495">
        <v>88.666666666666657</v>
      </c>
      <c r="I197" s="495">
        <v>91.333333333333314</v>
      </c>
      <c r="J197" s="495">
        <v>93.166666666666657</v>
      </c>
      <c r="K197" s="494">
        <v>89.5</v>
      </c>
      <c r="L197" s="494">
        <v>85</v>
      </c>
      <c r="M197" s="494">
        <v>17.35435</v>
      </c>
    </row>
    <row r="198" spans="1:13">
      <c r="A198" s="254">
        <v>188</v>
      </c>
      <c r="B198" s="497" t="s">
        <v>246</v>
      </c>
      <c r="C198" s="494">
        <v>269.75</v>
      </c>
      <c r="D198" s="495">
        <v>269.61666666666667</v>
      </c>
      <c r="E198" s="495">
        <v>264.23333333333335</v>
      </c>
      <c r="F198" s="495">
        <v>258.7166666666667</v>
      </c>
      <c r="G198" s="495">
        <v>253.33333333333337</v>
      </c>
      <c r="H198" s="495">
        <v>275.13333333333333</v>
      </c>
      <c r="I198" s="495">
        <v>280.51666666666665</v>
      </c>
      <c r="J198" s="495">
        <v>286.0333333333333</v>
      </c>
      <c r="K198" s="494">
        <v>275</v>
      </c>
      <c r="L198" s="494">
        <v>264.10000000000002</v>
      </c>
      <c r="M198" s="494">
        <v>2.5552899999999998</v>
      </c>
    </row>
    <row r="199" spans="1:13">
      <c r="A199" s="254">
        <v>189</v>
      </c>
      <c r="B199" s="497" t="s">
        <v>377</v>
      </c>
      <c r="C199" s="494">
        <v>723.6</v>
      </c>
      <c r="D199" s="495">
        <v>729.83333333333337</v>
      </c>
      <c r="E199" s="495">
        <v>713.56666666666672</v>
      </c>
      <c r="F199" s="495">
        <v>703.5333333333333</v>
      </c>
      <c r="G199" s="495">
        <v>687.26666666666665</v>
      </c>
      <c r="H199" s="495">
        <v>739.86666666666679</v>
      </c>
      <c r="I199" s="495">
        <v>756.13333333333344</v>
      </c>
      <c r="J199" s="495">
        <v>766.16666666666686</v>
      </c>
      <c r="K199" s="494">
        <v>746.1</v>
      </c>
      <c r="L199" s="494">
        <v>719.8</v>
      </c>
      <c r="M199" s="494">
        <v>8.2680000000000003E-2</v>
      </c>
    </row>
    <row r="200" spans="1:13">
      <c r="A200" s="254">
        <v>190</v>
      </c>
      <c r="B200" s="497" t="s">
        <v>247</v>
      </c>
      <c r="C200" s="494">
        <v>1537.9</v>
      </c>
      <c r="D200" s="495">
        <v>1551.3166666666666</v>
      </c>
      <c r="E200" s="495">
        <v>1507.6333333333332</v>
      </c>
      <c r="F200" s="495">
        <v>1477.3666666666666</v>
      </c>
      <c r="G200" s="495">
        <v>1433.6833333333332</v>
      </c>
      <c r="H200" s="495">
        <v>1581.5833333333333</v>
      </c>
      <c r="I200" s="495">
        <v>1625.2666666666667</v>
      </c>
      <c r="J200" s="495">
        <v>1655.5333333333333</v>
      </c>
      <c r="K200" s="494">
        <v>1595</v>
      </c>
      <c r="L200" s="494">
        <v>1521.05</v>
      </c>
      <c r="M200" s="494">
        <v>5.8700299999999999</v>
      </c>
    </row>
    <row r="201" spans="1:13">
      <c r="A201" s="254">
        <v>191</v>
      </c>
      <c r="B201" s="497" t="s">
        <v>107</v>
      </c>
      <c r="C201" s="494">
        <v>1033.5</v>
      </c>
      <c r="D201" s="495">
        <v>1025.3666666666666</v>
      </c>
      <c r="E201" s="495">
        <v>1010.7333333333331</v>
      </c>
      <c r="F201" s="495">
        <v>987.96666666666658</v>
      </c>
      <c r="G201" s="495">
        <v>973.33333333333314</v>
      </c>
      <c r="H201" s="495">
        <v>1048.1333333333332</v>
      </c>
      <c r="I201" s="495">
        <v>1062.7666666666669</v>
      </c>
      <c r="J201" s="495">
        <v>1085.5333333333331</v>
      </c>
      <c r="K201" s="494">
        <v>1040</v>
      </c>
      <c r="L201" s="494">
        <v>1002.6</v>
      </c>
      <c r="M201" s="494">
        <v>94.528329999999997</v>
      </c>
    </row>
    <row r="202" spans="1:13">
      <c r="A202" s="254">
        <v>192</v>
      </c>
      <c r="B202" s="497" t="s">
        <v>248</v>
      </c>
      <c r="C202" s="494">
        <v>2902.35</v>
      </c>
      <c r="D202" s="495">
        <v>2900.35</v>
      </c>
      <c r="E202" s="495">
        <v>2853</v>
      </c>
      <c r="F202" s="495">
        <v>2803.65</v>
      </c>
      <c r="G202" s="495">
        <v>2756.3</v>
      </c>
      <c r="H202" s="495">
        <v>2949.7</v>
      </c>
      <c r="I202" s="495">
        <v>2997.0499999999993</v>
      </c>
      <c r="J202" s="495">
        <v>3046.3999999999996</v>
      </c>
      <c r="K202" s="494">
        <v>2947.7</v>
      </c>
      <c r="L202" s="494">
        <v>2851</v>
      </c>
      <c r="M202" s="494">
        <v>1.48725</v>
      </c>
    </row>
    <row r="203" spans="1:13">
      <c r="A203" s="254">
        <v>193</v>
      </c>
      <c r="B203" s="497" t="s">
        <v>109</v>
      </c>
      <c r="C203" s="494">
        <v>1449.6</v>
      </c>
      <c r="D203" s="495">
        <v>1455.2</v>
      </c>
      <c r="E203" s="495">
        <v>1425.4</v>
      </c>
      <c r="F203" s="495">
        <v>1401.2</v>
      </c>
      <c r="G203" s="495">
        <v>1371.4</v>
      </c>
      <c r="H203" s="495">
        <v>1479.4</v>
      </c>
      <c r="I203" s="495">
        <v>1509.1999999999998</v>
      </c>
      <c r="J203" s="495">
        <v>1533.4</v>
      </c>
      <c r="K203" s="494">
        <v>1485</v>
      </c>
      <c r="L203" s="494">
        <v>1431</v>
      </c>
      <c r="M203" s="494">
        <v>80.032929999999993</v>
      </c>
    </row>
    <row r="204" spans="1:13">
      <c r="A204" s="254">
        <v>194</v>
      </c>
      <c r="B204" s="497" t="s">
        <v>249</v>
      </c>
      <c r="C204" s="494">
        <v>682.15</v>
      </c>
      <c r="D204" s="495">
        <v>685.41666666666663</v>
      </c>
      <c r="E204" s="495">
        <v>672.83333333333326</v>
      </c>
      <c r="F204" s="495">
        <v>663.51666666666665</v>
      </c>
      <c r="G204" s="495">
        <v>650.93333333333328</v>
      </c>
      <c r="H204" s="495">
        <v>694.73333333333323</v>
      </c>
      <c r="I204" s="495">
        <v>707.31666666666649</v>
      </c>
      <c r="J204" s="495">
        <v>716.63333333333321</v>
      </c>
      <c r="K204" s="494">
        <v>698</v>
      </c>
      <c r="L204" s="494">
        <v>676.1</v>
      </c>
      <c r="M204" s="494">
        <v>20.746739999999999</v>
      </c>
    </row>
    <row r="205" spans="1:13">
      <c r="A205" s="254">
        <v>195</v>
      </c>
      <c r="B205" s="497" t="s">
        <v>382</v>
      </c>
      <c r="C205" s="494">
        <v>25.65</v>
      </c>
      <c r="D205" s="495">
        <v>25.883333333333336</v>
      </c>
      <c r="E205" s="495">
        <v>25.216666666666672</v>
      </c>
      <c r="F205" s="495">
        <v>24.783333333333335</v>
      </c>
      <c r="G205" s="495">
        <v>24.116666666666671</v>
      </c>
      <c r="H205" s="495">
        <v>26.316666666666674</v>
      </c>
      <c r="I205" s="495">
        <v>26.983333333333338</v>
      </c>
      <c r="J205" s="495">
        <v>27.416666666666675</v>
      </c>
      <c r="K205" s="494">
        <v>26.55</v>
      </c>
      <c r="L205" s="494">
        <v>25.45</v>
      </c>
      <c r="M205" s="494">
        <v>33.953560000000003</v>
      </c>
    </row>
    <row r="206" spans="1:13">
      <c r="A206" s="254">
        <v>196</v>
      </c>
      <c r="B206" s="497" t="s">
        <v>378</v>
      </c>
      <c r="C206" s="494">
        <v>24.05</v>
      </c>
      <c r="D206" s="495">
        <v>24.3</v>
      </c>
      <c r="E206" s="495">
        <v>23.150000000000002</v>
      </c>
      <c r="F206" s="495">
        <v>22.25</v>
      </c>
      <c r="G206" s="495">
        <v>21.1</v>
      </c>
      <c r="H206" s="495">
        <v>25.200000000000003</v>
      </c>
      <c r="I206" s="495">
        <v>26.35</v>
      </c>
      <c r="J206" s="495">
        <v>27.250000000000004</v>
      </c>
      <c r="K206" s="494">
        <v>25.45</v>
      </c>
      <c r="L206" s="494">
        <v>23.4</v>
      </c>
      <c r="M206" s="494">
        <v>12.89011</v>
      </c>
    </row>
    <row r="207" spans="1:13">
      <c r="A207" s="254">
        <v>197</v>
      </c>
      <c r="B207" s="497" t="s">
        <v>379</v>
      </c>
      <c r="C207" s="494">
        <v>738.15</v>
      </c>
      <c r="D207" s="495">
        <v>737.05000000000007</v>
      </c>
      <c r="E207" s="495">
        <v>726.10000000000014</v>
      </c>
      <c r="F207" s="495">
        <v>714.05000000000007</v>
      </c>
      <c r="G207" s="495">
        <v>703.10000000000014</v>
      </c>
      <c r="H207" s="495">
        <v>749.10000000000014</v>
      </c>
      <c r="I207" s="495">
        <v>760.05000000000018</v>
      </c>
      <c r="J207" s="495">
        <v>772.10000000000014</v>
      </c>
      <c r="K207" s="494">
        <v>748</v>
      </c>
      <c r="L207" s="494">
        <v>725</v>
      </c>
      <c r="M207" s="494">
        <v>0.35048000000000001</v>
      </c>
    </row>
    <row r="208" spans="1:13">
      <c r="A208" s="254">
        <v>198</v>
      </c>
      <c r="B208" s="497" t="s">
        <v>105</v>
      </c>
      <c r="C208" s="494">
        <v>1029.8499999999999</v>
      </c>
      <c r="D208" s="495">
        <v>1036.2833333333331</v>
      </c>
      <c r="E208" s="495">
        <v>1009.0166666666662</v>
      </c>
      <c r="F208" s="495">
        <v>988.18333333333317</v>
      </c>
      <c r="G208" s="495">
        <v>960.91666666666629</v>
      </c>
      <c r="H208" s="495">
        <v>1057.1166666666661</v>
      </c>
      <c r="I208" s="495">
        <v>1084.383333333333</v>
      </c>
      <c r="J208" s="495">
        <v>1105.216666666666</v>
      </c>
      <c r="K208" s="494">
        <v>1063.55</v>
      </c>
      <c r="L208" s="494">
        <v>1015.45</v>
      </c>
      <c r="M208" s="494">
        <v>10.174709999999999</v>
      </c>
    </row>
    <row r="209" spans="1:13">
      <c r="A209" s="254">
        <v>199</v>
      </c>
      <c r="B209" s="497" t="s">
        <v>380</v>
      </c>
      <c r="C209" s="494">
        <v>234.75</v>
      </c>
      <c r="D209" s="495">
        <v>235.54999999999998</v>
      </c>
      <c r="E209" s="495">
        <v>231.29999999999995</v>
      </c>
      <c r="F209" s="495">
        <v>227.84999999999997</v>
      </c>
      <c r="G209" s="495">
        <v>223.59999999999994</v>
      </c>
      <c r="H209" s="495">
        <v>238.99999999999997</v>
      </c>
      <c r="I209" s="495">
        <v>243.25000000000003</v>
      </c>
      <c r="J209" s="495">
        <v>246.7</v>
      </c>
      <c r="K209" s="494">
        <v>239.8</v>
      </c>
      <c r="L209" s="494">
        <v>232.1</v>
      </c>
      <c r="M209" s="494">
        <v>1.5649200000000001</v>
      </c>
    </row>
    <row r="210" spans="1:13">
      <c r="A210" s="254">
        <v>200</v>
      </c>
      <c r="B210" s="497" t="s">
        <v>381</v>
      </c>
      <c r="C210" s="494">
        <v>304</v>
      </c>
      <c r="D210" s="495">
        <v>305.34999999999997</v>
      </c>
      <c r="E210" s="495">
        <v>298.64999999999992</v>
      </c>
      <c r="F210" s="495">
        <v>293.29999999999995</v>
      </c>
      <c r="G210" s="495">
        <v>286.59999999999991</v>
      </c>
      <c r="H210" s="495">
        <v>310.69999999999993</v>
      </c>
      <c r="I210" s="495">
        <v>317.39999999999998</v>
      </c>
      <c r="J210" s="495">
        <v>322.74999999999994</v>
      </c>
      <c r="K210" s="494">
        <v>312.05</v>
      </c>
      <c r="L210" s="494">
        <v>300</v>
      </c>
      <c r="M210" s="494">
        <v>1.10202</v>
      </c>
    </row>
    <row r="211" spans="1:13">
      <c r="A211" s="254">
        <v>201</v>
      </c>
      <c r="B211" s="497" t="s">
        <v>110</v>
      </c>
      <c r="C211" s="494">
        <v>2886.9</v>
      </c>
      <c r="D211" s="495">
        <v>2908.8166666666671</v>
      </c>
      <c r="E211" s="495">
        <v>2844.6833333333343</v>
      </c>
      <c r="F211" s="495">
        <v>2802.4666666666672</v>
      </c>
      <c r="G211" s="495">
        <v>2738.3333333333344</v>
      </c>
      <c r="H211" s="495">
        <v>2951.0333333333342</v>
      </c>
      <c r="I211" s="495">
        <v>3015.1666666666665</v>
      </c>
      <c r="J211" s="495">
        <v>3057.3833333333341</v>
      </c>
      <c r="K211" s="494">
        <v>2972.95</v>
      </c>
      <c r="L211" s="494">
        <v>2866.6</v>
      </c>
      <c r="M211" s="494">
        <v>11.52927</v>
      </c>
    </row>
    <row r="212" spans="1:13">
      <c r="A212" s="254">
        <v>202</v>
      </c>
      <c r="B212" s="497" t="s">
        <v>383</v>
      </c>
      <c r="C212" s="494">
        <v>42.55</v>
      </c>
      <c r="D212" s="495">
        <v>42.833333333333336</v>
      </c>
      <c r="E212" s="495">
        <v>41.716666666666669</v>
      </c>
      <c r="F212" s="495">
        <v>40.883333333333333</v>
      </c>
      <c r="G212" s="495">
        <v>39.766666666666666</v>
      </c>
      <c r="H212" s="495">
        <v>43.666666666666671</v>
      </c>
      <c r="I212" s="495">
        <v>44.783333333333331</v>
      </c>
      <c r="J212" s="495">
        <v>45.616666666666674</v>
      </c>
      <c r="K212" s="494">
        <v>43.95</v>
      </c>
      <c r="L212" s="494">
        <v>42</v>
      </c>
      <c r="M212" s="494">
        <v>33.360680000000002</v>
      </c>
    </row>
    <row r="213" spans="1:13">
      <c r="A213" s="254">
        <v>203</v>
      </c>
      <c r="B213" s="497" t="s">
        <v>112</v>
      </c>
      <c r="C213" s="494">
        <v>350.65</v>
      </c>
      <c r="D213" s="495">
        <v>347.18333333333334</v>
      </c>
      <c r="E213" s="495">
        <v>341.4666666666667</v>
      </c>
      <c r="F213" s="495">
        <v>332.28333333333336</v>
      </c>
      <c r="G213" s="495">
        <v>326.56666666666672</v>
      </c>
      <c r="H213" s="495">
        <v>356.36666666666667</v>
      </c>
      <c r="I213" s="495">
        <v>362.08333333333326</v>
      </c>
      <c r="J213" s="495">
        <v>371.26666666666665</v>
      </c>
      <c r="K213" s="494">
        <v>352.9</v>
      </c>
      <c r="L213" s="494">
        <v>338</v>
      </c>
      <c r="M213" s="494">
        <v>147.71653000000001</v>
      </c>
    </row>
    <row r="214" spans="1:13">
      <c r="A214" s="254">
        <v>204</v>
      </c>
      <c r="B214" s="497" t="s">
        <v>384</v>
      </c>
      <c r="C214" s="494">
        <v>999.9</v>
      </c>
      <c r="D214" s="495">
        <v>1011.0333333333334</v>
      </c>
      <c r="E214" s="495">
        <v>981.06666666666683</v>
      </c>
      <c r="F214" s="495">
        <v>962.23333333333346</v>
      </c>
      <c r="G214" s="495">
        <v>932.26666666666688</v>
      </c>
      <c r="H214" s="495">
        <v>1029.8666666666668</v>
      </c>
      <c r="I214" s="495">
        <v>1059.8333333333333</v>
      </c>
      <c r="J214" s="495">
        <v>1078.6666666666667</v>
      </c>
      <c r="K214" s="494">
        <v>1041</v>
      </c>
      <c r="L214" s="494">
        <v>992.2</v>
      </c>
      <c r="M214" s="494">
        <v>2.8964400000000001</v>
      </c>
    </row>
    <row r="215" spans="1:13">
      <c r="A215" s="254">
        <v>205</v>
      </c>
      <c r="B215" s="497" t="s">
        <v>385</v>
      </c>
      <c r="C215" s="494">
        <v>131.80000000000001</v>
      </c>
      <c r="D215" s="495">
        <v>129.86666666666667</v>
      </c>
      <c r="E215" s="495">
        <v>127.93333333333334</v>
      </c>
      <c r="F215" s="495">
        <v>124.06666666666666</v>
      </c>
      <c r="G215" s="495">
        <v>122.13333333333333</v>
      </c>
      <c r="H215" s="495">
        <v>133.73333333333335</v>
      </c>
      <c r="I215" s="495">
        <v>135.66666666666669</v>
      </c>
      <c r="J215" s="495">
        <v>139.53333333333336</v>
      </c>
      <c r="K215" s="494">
        <v>131.80000000000001</v>
      </c>
      <c r="L215" s="494">
        <v>126</v>
      </c>
      <c r="M215" s="494">
        <v>56.764240000000001</v>
      </c>
    </row>
    <row r="216" spans="1:13">
      <c r="A216" s="254">
        <v>206</v>
      </c>
      <c r="B216" s="497" t="s">
        <v>113</v>
      </c>
      <c r="C216" s="494">
        <v>235.25</v>
      </c>
      <c r="D216" s="495">
        <v>234.63333333333333</v>
      </c>
      <c r="E216" s="495">
        <v>230.11666666666665</v>
      </c>
      <c r="F216" s="495">
        <v>224.98333333333332</v>
      </c>
      <c r="G216" s="495">
        <v>220.46666666666664</v>
      </c>
      <c r="H216" s="495">
        <v>239.76666666666665</v>
      </c>
      <c r="I216" s="495">
        <v>244.2833333333333</v>
      </c>
      <c r="J216" s="495">
        <v>249.41666666666666</v>
      </c>
      <c r="K216" s="494">
        <v>239.15</v>
      </c>
      <c r="L216" s="494">
        <v>229.5</v>
      </c>
      <c r="M216" s="494">
        <v>48.29242</v>
      </c>
    </row>
    <row r="217" spans="1:13">
      <c r="A217" s="254">
        <v>207</v>
      </c>
      <c r="B217" s="497" t="s">
        <v>114</v>
      </c>
      <c r="C217" s="494">
        <v>2373.1999999999998</v>
      </c>
      <c r="D217" s="495">
        <v>2378.9666666666667</v>
      </c>
      <c r="E217" s="495">
        <v>2340.7333333333336</v>
      </c>
      <c r="F217" s="495">
        <v>2308.2666666666669</v>
      </c>
      <c r="G217" s="495">
        <v>2270.0333333333338</v>
      </c>
      <c r="H217" s="495">
        <v>2411.4333333333334</v>
      </c>
      <c r="I217" s="495">
        <v>2449.6666666666661</v>
      </c>
      <c r="J217" s="495">
        <v>2482.1333333333332</v>
      </c>
      <c r="K217" s="494">
        <v>2417.1999999999998</v>
      </c>
      <c r="L217" s="494">
        <v>2346.5</v>
      </c>
      <c r="M217" s="494">
        <v>25.454470000000001</v>
      </c>
    </row>
    <row r="218" spans="1:13">
      <c r="A218" s="254">
        <v>208</v>
      </c>
      <c r="B218" s="497" t="s">
        <v>250</v>
      </c>
      <c r="C218" s="494">
        <v>297.25</v>
      </c>
      <c r="D218" s="495">
        <v>292.58333333333331</v>
      </c>
      <c r="E218" s="495">
        <v>282.16666666666663</v>
      </c>
      <c r="F218" s="495">
        <v>267.08333333333331</v>
      </c>
      <c r="G218" s="495">
        <v>256.66666666666663</v>
      </c>
      <c r="H218" s="495">
        <v>307.66666666666663</v>
      </c>
      <c r="I218" s="495">
        <v>318.08333333333326</v>
      </c>
      <c r="J218" s="495">
        <v>333.16666666666663</v>
      </c>
      <c r="K218" s="494">
        <v>303</v>
      </c>
      <c r="L218" s="494">
        <v>277.5</v>
      </c>
      <c r="M218" s="494">
        <v>39.451129999999999</v>
      </c>
    </row>
    <row r="219" spans="1:13">
      <c r="A219" s="254">
        <v>209</v>
      </c>
      <c r="B219" s="497" t="s">
        <v>386</v>
      </c>
      <c r="C219" s="494">
        <v>45305.7</v>
      </c>
      <c r="D219" s="495">
        <v>45601.566666666673</v>
      </c>
      <c r="E219" s="495">
        <v>44704.133333333346</v>
      </c>
      <c r="F219" s="495">
        <v>44102.566666666673</v>
      </c>
      <c r="G219" s="495">
        <v>43205.133333333346</v>
      </c>
      <c r="H219" s="495">
        <v>46203.133333333346</v>
      </c>
      <c r="I219" s="495">
        <v>47100.56666666668</v>
      </c>
      <c r="J219" s="495">
        <v>47702.133333333346</v>
      </c>
      <c r="K219" s="494">
        <v>46499</v>
      </c>
      <c r="L219" s="494">
        <v>45000</v>
      </c>
      <c r="M219" s="494">
        <v>3.3029999999999997E-2</v>
      </c>
    </row>
    <row r="220" spans="1:13">
      <c r="A220" s="254">
        <v>210</v>
      </c>
      <c r="B220" s="497" t="s">
        <v>251</v>
      </c>
      <c r="C220" s="494">
        <v>43.9</v>
      </c>
      <c r="D220" s="495">
        <v>44.233333333333327</v>
      </c>
      <c r="E220" s="495">
        <v>43.316666666666656</v>
      </c>
      <c r="F220" s="495">
        <v>42.733333333333327</v>
      </c>
      <c r="G220" s="495">
        <v>41.816666666666656</v>
      </c>
      <c r="H220" s="495">
        <v>44.816666666666656</v>
      </c>
      <c r="I220" s="495">
        <v>45.733333333333327</v>
      </c>
      <c r="J220" s="495">
        <v>46.316666666666656</v>
      </c>
      <c r="K220" s="494">
        <v>45.15</v>
      </c>
      <c r="L220" s="494">
        <v>43.65</v>
      </c>
      <c r="M220" s="494">
        <v>14.23574</v>
      </c>
    </row>
    <row r="221" spans="1:13">
      <c r="A221" s="254">
        <v>211</v>
      </c>
      <c r="B221" s="497" t="s">
        <v>108</v>
      </c>
      <c r="C221" s="494">
        <v>2445.85</v>
      </c>
      <c r="D221" s="495">
        <v>2463.2833333333333</v>
      </c>
      <c r="E221" s="495">
        <v>2395.5666666666666</v>
      </c>
      <c r="F221" s="495">
        <v>2345.2833333333333</v>
      </c>
      <c r="G221" s="495">
        <v>2277.5666666666666</v>
      </c>
      <c r="H221" s="495">
        <v>2513.5666666666666</v>
      </c>
      <c r="I221" s="495">
        <v>2581.2833333333328</v>
      </c>
      <c r="J221" s="495">
        <v>2631.5666666666666</v>
      </c>
      <c r="K221" s="494">
        <v>2531</v>
      </c>
      <c r="L221" s="494">
        <v>2413</v>
      </c>
      <c r="M221" s="494">
        <v>33.535670000000003</v>
      </c>
    </row>
    <row r="222" spans="1:13">
      <c r="A222" s="254">
        <v>212</v>
      </c>
      <c r="B222" s="497" t="s">
        <v>835</v>
      </c>
      <c r="C222" s="494">
        <v>279.35000000000002</v>
      </c>
      <c r="D222" s="495">
        <v>281.66666666666669</v>
      </c>
      <c r="E222" s="495">
        <v>273.93333333333339</v>
      </c>
      <c r="F222" s="495">
        <v>268.51666666666671</v>
      </c>
      <c r="G222" s="495">
        <v>260.78333333333342</v>
      </c>
      <c r="H222" s="495">
        <v>287.08333333333337</v>
      </c>
      <c r="I222" s="495">
        <v>294.81666666666661</v>
      </c>
      <c r="J222" s="495">
        <v>300.23333333333335</v>
      </c>
      <c r="K222" s="494">
        <v>289.39999999999998</v>
      </c>
      <c r="L222" s="494">
        <v>276.25</v>
      </c>
      <c r="M222" s="494">
        <v>0.56679000000000002</v>
      </c>
    </row>
    <row r="223" spans="1:13">
      <c r="A223" s="254">
        <v>213</v>
      </c>
      <c r="B223" s="497" t="s">
        <v>116</v>
      </c>
      <c r="C223" s="494">
        <v>571.25</v>
      </c>
      <c r="D223" s="495">
        <v>575.58333333333337</v>
      </c>
      <c r="E223" s="495">
        <v>559.16666666666674</v>
      </c>
      <c r="F223" s="495">
        <v>547.08333333333337</v>
      </c>
      <c r="G223" s="495">
        <v>530.66666666666674</v>
      </c>
      <c r="H223" s="495">
        <v>587.66666666666674</v>
      </c>
      <c r="I223" s="495">
        <v>604.08333333333348</v>
      </c>
      <c r="J223" s="495">
        <v>616.16666666666674</v>
      </c>
      <c r="K223" s="494">
        <v>592</v>
      </c>
      <c r="L223" s="494">
        <v>563.5</v>
      </c>
      <c r="M223" s="494">
        <v>232.60127</v>
      </c>
    </row>
    <row r="224" spans="1:13">
      <c r="A224" s="254">
        <v>214</v>
      </c>
      <c r="B224" s="497" t="s">
        <v>252</v>
      </c>
      <c r="C224" s="494">
        <v>1410.65</v>
      </c>
      <c r="D224" s="495">
        <v>1422.8333333333333</v>
      </c>
      <c r="E224" s="495">
        <v>1387.8666666666666</v>
      </c>
      <c r="F224" s="495">
        <v>1365.0833333333333</v>
      </c>
      <c r="G224" s="495">
        <v>1330.1166666666666</v>
      </c>
      <c r="H224" s="495">
        <v>1445.6166666666666</v>
      </c>
      <c r="I224" s="495">
        <v>1480.5833333333333</v>
      </c>
      <c r="J224" s="495">
        <v>1503.3666666666666</v>
      </c>
      <c r="K224" s="494">
        <v>1457.8</v>
      </c>
      <c r="L224" s="494">
        <v>1400.05</v>
      </c>
      <c r="M224" s="494">
        <v>7.3101700000000003</v>
      </c>
    </row>
    <row r="225" spans="1:13">
      <c r="A225" s="254">
        <v>215</v>
      </c>
      <c r="B225" s="497" t="s">
        <v>117</v>
      </c>
      <c r="C225" s="494">
        <v>436.7</v>
      </c>
      <c r="D225" s="495">
        <v>439.05</v>
      </c>
      <c r="E225" s="495">
        <v>431.15000000000003</v>
      </c>
      <c r="F225" s="495">
        <v>425.6</v>
      </c>
      <c r="G225" s="495">
        <v>417.70000000000005</v>
      </c>
      <c r="H225" s="495">
        <v>444.6</v>
      </c>
      <c r="I225" s="495">
        <v>452.5</v>
      </c>
      <c r="J225" s="495">
        <v>458.05</v>
      </c>
      <c r="K225" s="494">
        <v>446.95</v>
      </c>
      <c r="L225" s="494">
        <v>433.5</v>
      </c>
      <c r="M225" s="494">
        <v>25.24024</v>
      </c>
    </row>
    <row r="226" spans="1:13">
      <c r="A226" s="254">
        <v>216</v>
      </c>
      <c r="B226" s="497" t="s">
        <v>387</v>
      </c>
      <c r="C226" s="494">
        <v>391.85</v>
      </c>
      <c r="D226" s="495">
        <v>391.25</v>
      </c>
      <c r="E226" s="495">
        <v>386.6</v>
      </c>
      <c r="F226" s="495">
        <v>381.35</v>
      </c>
      <c r="G226" s="495">
        <v>376.70000000000005</v>
      </c>
      <c r="H226" s="495">
        <v>396.5</v>
      </c>
      <c r="I226" s="495">
        <v>401.15</v>
      </c>
      <c r="J226" s="495">
        <v>406.4</v>
      </c>
      <c r="K226" s="494">
        <v>395.9</v>
      </c>
      <c r="L226" s="494">
        <v>386</v>
      </c>
      <c r="M226" s="494">
        <v>4.5411200000000003</v>
      </c>
    </row>
    <row r="227" spans="1:13">
      <c r="A227" s="254">
        <v>217</v>
      </c>
      <c r="B227" s="497" t="s">
        <v>388</v>
      </c>
      <c r="C227" s="494">
        <v>3231.2</v>
      </c>
      <c r="D227" s="495">
        <v>3234.0666666666671</v>
      </c>
      <c r="E227" s="495">
        <v>3129.1333333333341</v>
      </c>
      <c r="F227" s="495">
        <v>3027.0666666666671</v>
      </c>
      <c r="G227" s="495">
        <v>2922.1333333333341</v>
      </c>
      <c r="H227" s="495">
        <v>3336.1333333333341</v>
      </c>
      <c r="I227" s="495">
        <v>3441.0666666666675</v>
      </c>
      <c r="J227" s="495">
        <v>3543.1333333333341</v>
      </c>
      <c r="K227" s="494">
        <v>3339</v>
      </c>
      <c r="L227" s="494">
        <v>3132</v>
      </c>
      <c r="M227" s="494">
        <v>7.6090000000000005E-2</v>
      </c>
    </row>
    <row r="228" spans="1:13">
      <c r="A228" s="254">
        <v>218</v>
      </c>
      <c r="B228" s="497" t="s">
        <v>253</v>
      </c>
      <c r="C228" s="494">
        <v>38.15</v>
      </c>
      <c r="D228" s="495">
        <v>38.31666666666667</v>
      </c>
      <c r="E228" s="495">
        <v>37.13333333333334</v>
      </c>
      <c r="F228" s="495">
        <v>36.116666666666667</v>
      </c>
      <c r="G228" s="495">
        <v>34.933333333333337</v>
      </c>
      <c r="H228" s="495">
        <v>39.333333333333343</v>
      </c>
      <c r="I228" s="495">
        <v>40.516666666666666</v>
      </c>
      <c r="J228" s="495">
        <v>41.533333333333346</v>
      </c>
      <c r="K228" s="494">
        <v>39.5</v>
      </c>
      <c r="L228" s="494">
        <v>37.299999999999997</v>
      </c>
      <c r="M228" s="494">
        <v>191.78138999999999</v>
      </c>
    </row>
    <row r="229" spans="1:13">
      <c r="A229" s="254">
        <v>219</v>
      </c>
      <c r="B229" s="497" t="s">
        <v>119</v>
      </c>
      <c r="C229" s="494">
        <v>54.3</v>
      </c>
      <c r="D229" s="495">
        <v>55.016666666666673</v>
      </c>
      <c r="E229" s="495">
        <v>53.033333333333346</v>
      </c>
      <c r="F229" s="495">
        <v>51.766666666666673</v>
      </c>
      <c r="G229" s="495">
        <v>49.783333333333346</v>
      </c>
      <c r="H229" s="495">
        <v>56.283333333333346</v>
      </c>
      <c r="I229" s="495">
        <v>58.26666666666668</v>
      </c>
      <c r="J229" s="495">
        <v>59.533333333333346</v>
      </c>
      <c r="K229" s="494">
        <v>57</v>
      </c>
      <c r="L229" s="494">
        <v>53.75</v>
      </c>
      <c r="M229" s="494">
        <v>483.64591999999999</v>
      </c>
    </row>
    <row r="230" spans="1:13">
      <c r="A230" s="254">
        <v>220</v>
      </c>
      <c r="B230" s="497" t="s">
        <v>389</v>
      </c>
      <c r="C230" s="494">
        <v>47.5</v>
      </c>
      <c r="D230" s="495">
        <v>47.033333333333331</v>
      </c>
      <c r="E230" s="495">
        <v>46.066666666666663</v>
      </c>
      <c r="F230" s="495">
        <v>44.633333333333333</v>
      </c>
      <c r="G230" s="495">
        <v>43.666666666666664</v>
      </c>
      <c r="H230" s="495">
        <v>48.466666666666661</v>
      </c>
      <c r="I230" s="495">
        <v>49.43333333333333</v>
      </c>
      <c r="J230" s="495">
        <v>50.86666666666666</v>
      </c>
      <c r="K230" s="494">
        <v>48</v>
      </c>
      <c r="L230" s="494">
        <v>45.6</v>
      </c>
      <c r="M230" s="494">
        <v>33.63476</v>
      </c>
    </row>
    <row r="231" spans="1:13">
      <c r="A231" s="254">
        <v>221</v>
      </c>
      <c r="B231" s="497" t="s">
        <v>390</v>
      </c>
      <c r="C231" s="494">
        <v>1064.6500000000001</v>
      </c>
      <c r="D231" s="495">
        <v>1063.7833333333333</v>
      </c>
      <c r="E231" s="495">
        <v>1032.0166666666667</v>
      </c>
      <c r="F231" s="495">
        <v>999.38333333333344</v>
      </c>
      <c r="G231" s="495">
        <v>967.61666666666679</v>
      </c>
      <c r="H231" s="495">
        <v>1096.4166666666665</v>
      </c>
      <c r="I231" s="495">
        <v>1128.1833333333329</v>
      </c>
      <c r="J231" s="495">
        <v>1160.8166666666664</v>
      </c>
      <c r="K231" s="494">
        <v>1095.55</v>
      </c>
      <c r="L231" s="494">
        <v>1031.1500000000001</v>
      </c>
      <c r="M231" s="494">
        <v>0.59618000000000004</v>
      </c>
    </row>
    <row r="232" spans="1:13">
      <c r="A232" s="254">
        <v>222</v>
      </c>
      <c r="B232" s="497" t="s">
        <v>391</v>
      </c>
      <c r="C232" s="494">
        <v>279.39999999999998</v>
      </c>
      <c r="D232" s="495">
        <v>284.56666666666666</v>
      </c>
      <c r="E232" s="495">
        <v>274.13333333333333</v>
      </c>
      <c r="F232" s="495">
        <v>268.86666666666667</v>
      </c>
      <c r="G232" s="495">
        <v>258.43333333333334</v>
      </c>
      <c r="H232" s="495">
        <v>289.83333333333331</v>
      </c>
      <c r="I232" s="495">
        <v>300.26666666666659</v>
      </c>
      <c r="J232" s="495">
        <v>305.5333333333333</v>
      </c>
      <c r="K232" s="494">
        <v>295</v>
      </c>
      <c r="L232" s="494">
        <v>279.3</v>
      </c>
      <c r="M232" s="494">
        <v>3.0071699999999999</v>
      </c>
    </row>
    <row r="233" spans="1:13">
      <c r="A233" s="254">
        <v>223</v>
      </c>
      <c r="B233" s="497" t="s">
        <v>746</v>
      </c>
      <c r="C233" s="494">
        <v>1313.15</v>
      </c>
      <c r="D233" s="495">
        <v>1316.0666666666666</v>
      </c>
      <c r="E233" s="495">
        <v>1274.1333333333332</v>
      </c>
      <c r="F233" s="495">
        <v>1235.1166666666666</v>
      </c>
      <c r="G233" s="495">
        <v>1193.1833333333332</v>
      </c>
      <c r="H233" s="495">
        <v>1355.0833333333333</v>
      </c>
      <c r="I233" s="495">
        <v>1397.0166666666667</v>
      </c>
      <c r="J233" s="495">
        <v>1436.0333333333333</v>
      </c>
      <c r="K233" s="494">
        <v>1358</v>
      </c>
      <c r="L233" s="494">
        <v>1277.05</v>
      </c>
      <c r="M233" s="494">
        <v>0.23777000000000001</v>
      </c>
    </row>
    <row r="234" spans="1:13">
      <c r="A234" s="254">
        <v>224</v>
      </c>
      <c r="B234" s="497" t="s">
        <v>750</v>
      </c>
      <c r="C234" s="494">
        <v>574.79999999999995</v>
      </c>
      <c r="D234" s="495">
        <v>571.43333333333328</v>
      </c>
      <c r="E234" s="495">
        <v>557.91666666666652</v>
      </c>
      <c r="F234" s="495">
        <v>541.03333333333319</v>
      </c>
      <c r="G234" s="495">
        <v>527.51666666666642</v>
      </c>
      <c r="H234" s="495">
        <v>588.31666666666661</v>
      </c>
      <c r="I234" s="495">
        <v>601.83333333333326</v>
      </c>
      <c r="J234" s="495">
        <v>618.7166666666667</v>
      </c>
      <c r="K234" s="494">
        <v>584.95000000000005</v>
      </c>
      <c r="L234" s="494">
        <v>554.54999999999995</v>
      </c>
      <c r="M234" s="494">
        <v>10.02122</v>
      </c>
    </row>
    <row r="235" spans="1:13">
      <c r="A235" s="254">
        <v>225</v>
      </c>
      <c r="B235" s="497" t="s">
        <v>392</v>
      </c>
      <c r="C235" s="494">
        <v>108.9</v>
      </c>
      <c r="D235" s="495">
        <v>110.05000000000001</v>
      </c>
      <c r="E235" s="495">
        <v>106.15000000000002</v>
      </c>
      <c r="F235" s="495">
        <v>103.4</v>
      </c>
      <c r="G235" s="495">
        <v>99.500000000000014</v>
      </c>
      <c r="H235" s="495">
        <v>112.80000000000003</v>
      </c>
      <c r="I235" s="495">
        <v>116.7</v>
      </c>
      <c r="J235" s="495">
        <v>119.45000000000003</v>
      </c>
      <c r="K235" s="494">
        <v>113.95</v>
      </c>
      <c r="L235" s="494">
        <v>107.3</v>
      </c>
      <c r="M235" s="494">
        <v>19.78801</v>
      </c>
    </row>
    <row r="236" spans="1:13">
      <c r="A236" s="254">
        <v>226</v>
      </c>
      <c r="B236" s="497" t="s">
        <v>393</v>
      </c>
      <c r="C236" s="494">
        <v>89.3</v>
      </c>
      <c r="D236" s="495">
        <v>89.116666666666674</v>
      </c>
      <c r="E236" s="495">
        <v>87.233333333333348</v>
      </c>
      <c r="F236" s="495">
        <v>85.166666666666671</v>
      </c>
      <c r="G236" s="495">
        <v>83.283333333333346</v>
      </c>
      <c r="H236" s="495">
        <v>91.183333333333351</v>
      </c>
      <c r="I236" s="495">
        <v>93.066666666666677</v>
      </c>
      <c r="J236" s="495">
        <v>95.133333333333354</v>
      </c>
      <c r="K236" s="494">
        <v>91</v>
      </c>
      <c r="L236" s="494">
        <v>87.05</v>
      </c>
      <c r="M236" s="494">
        <v>75.484629999999996</v>
      </c>
    </row>
    <row r="237" spans="1:13">
      <c r="A237" s="254">
        <v>227</v>
      </c>
      <c r="B237" s="497" t="s">
        <v>126</v>
      </c>
      <c r="C237" s="494">
        <v>212.55</v>
      </c>
      <c r="D237" s="495">
        <v>214.35</v>
      </c>
      <c r="E237" s="495">
        <v>208.7</v>
      </c>
      <c r="F237" s="495">
        <v>204.85</v>
      </c>
      <c r="G237" s="495">
        <v>199.2</v>
      </c>
      <c r="H237" s="495">
        <v>218.2</v>
      </c>
      <c r="I237" s="495">
        <v>223.85000000000002</v>
      </c>
      <c r="J237" s="495">
        <v>227.7</v>
      </c>
      <c r="K237" s="494">
        <v>220</v>
      </c>
      <c r="L237" s="494">
        <v>210.5</v>
      </c>
      <c r="M237" s="494">
        <v>313.78044999999997</v>
      </c>
    </row>
    <row r="238" spans="1:13">
      <c r="A238" s="254">
        <v>228</v>
      </c>
      <c r="B238" s="497" t="s">
        <v>395</v>
      </c>
      <c r="C238" s="494">
        <v>114.75</v>
      </c>
      <c r="D238" s="495">
        <v>115.3</v>
      </c>
      <c r="E238" s="495">
        <v>113.44999999999999</v>
      </c>
      <c r="F238" s="495">
        <v>112.14999999999999</v>
      </c>
      <c r="G238" s="495">
        <v>110.29999999999998</v>
      </c>
      <c r="H238" s="495">
        <v>116.6</v>
      </c>
      <c r="I238" s="495">
        <v>118.44999999999999</v>
      </c>
      <c r="J238" s="495">
        <v>119.75</v>
      </c>
      <c r="K238" s="494">
        <v>117.15</v>
      </c>
      <c r="L238" s="494">
        <v>114</v>
      </c>
      <c r="M238" s="494">
        <v>2.3727299999999998</v>
      </c>
    </row>
    <row r="239" spans="1:13">
      <c r="A239" s="254">
        <v>229</v>
      </c>
      <c r="B239" s="497" t="s">
        <v>396</v>
      </c>
      <c r="C239" s="494">
        <v>164.7</v>
      </c>
      <c r="D239" s="495">
        <v>166.11666666666667</v>
      </c>
      <c r="E239" s="495">
        <v>161.83333333333334</v>
      </c>
      <c r="F239" s="495">
        <v>158.96666666666667</v>
      </c>
      <c r="G239" s="495">
        <v>154.68333333333334</v>
      </c>
      <c r="H239" s="495">
        <v>168.98333333333335</v>
      </c>
      <c r="I239" s="495">
        <v>173.26666666666665</v>
      </c>
      <c r="J239" s="495">
        <v>176.13333333333335</v>
      </c>
      <c r="K239" s="494">
        <v>170.4</v>
      </c>
      <c r="L239" s="494">
        <v>163.25</v>
      </c>
      <c r="M239" s="494">
        <v>17.929829999999999</v>
      </c>
    </row>
    <row r="240" spans="1:13">
      <c r="A240" s="254">
        <v>230</v>
      </c>
      <c r="B240" s="497" t="s">
        <v>115</v>
      </c>
      <c r="C240" s="494">
        <v>193.4</v>
      </c>
      <c r="D240" s="495">
        <v>196.10000000000002</v>
      </c>
      <c r="E240" s="495">
        <v>187.40000000000003</v>
      </c>
      <c r="F240" s="495">
        <v>181.4</v>
      </c>
      <c r="G240" s="495">
        <v>172.70000000000002</v>
      </c>
      <c r="H240" s="495">
        <v>202.10000000000005</v>
      </c>
      <c r="I240" s="495">
        <v>210.80000000000004</v>
      </c>
      <c r="J240" s="495">
        <v>216.80000000000007</v>
      </c>
      <c r="K240" s="494">
        <v>204.8</v>
      </c>
      <c r="L240" s="494">
        <v>190.1</v>
      </c>
      <c r="M240" s="494">
        <v>157.41065</v>
      </c>
    </row>
    <row r="241" spans="1:13">
      <c r="A241" s="254">
        <v>231</v>
      </c>
      <c r="B241" s="497" t="s">
        <v>397</v>
      </c>
      <c r="C241" s="494">
        <v>84.15</v>
      </c>
      <c r="D241" s="495">
        <v>85</v>
      </c>
      <c r="E241" s="495">
        <v>81.849999999999994</v>
      </c>
      <c r="F241" s="495">
        <v>79.55</v>
      </c>
      <c r="G241" s="495">
        <v>76.399999999999991</v>
      </c>
      <c r="H241" s="495">
        <v>87.3</v>
      </c>
      <c r="I241" s="495">
        <v>90.45</v>
      </c>
      <c r="J241" s="495">
        <v>92.75</v>
      </c>
      <c r="K241" s="494">
        <v>88.15</v>
      </c>
      <c r="L241" s="494">
        <v>82.7</v>
      </c>
      <c r="M241" s="494">
        <v>82.776809999999998</v>
      </c>
    </row>
    <row r="242" spans="1:13">
      <c r="A242" s="254">
        <v>232</v>
      </c>
      <c r="B242" s="497" t="s">
        <v>747</v>
      </c>
      <c r="C242" s="494">
        <v>8004.55</v>
      </c>
      <c r="D242" s="495">
        <v>7939.5333333333328</v>
      </c>
      <c r="E242" s="495">
        <v>7801.0666666666657</v>
      </c>
      <c r="F242" s="495">
        <v>7597.583333333333</v>
      </c>
      <c r="G242" s="495">
        <v>7459.1166666666659</v>
      </c>
      <c r="H242" s="495">
        <v>8143.0166666666655</v>
      </c>
      <c r="I242" s="495">
        <v>8281.4833333333336</v>
      </c>
      <c r="J242" s="495">
        <v>8484.9666666666653</v>
      </c>
      <c r="K242" s="494">
        <v>8078</v>
      </c>
      <c r="L242" s="494">
        <v>7736.05</v>
      </c>
      <c r="M242" s="494">
        <v>0.98751999999999995</v>
      </c>
    </row>
    <row r="243" spans="1:13">
      <c r="A243" s="254">
        <v>233</v>
      </c>
      <c r="B243" s="497" t="s">
        <v>254</v>
      </c>
      <c r="C243" s="494">
        <v>114.65</v>
      </c>
      <c r="D243" s="495">
        <v>115.46666666666668</v>
      </c>
      <c r="E243" s="495">
        <v>112.23333333333336</v>
      </c>
      <c r="F243" s="495">
        <v>109.81666666666668</v>
      </c>
      <c r="G243" s="495">
        <v>106.58333333333336</v>
      </c>
      <c r="H243" s="495">
        <v>117.88333333333337</v>
      </c>
      <c r="I243" s="495">
        <v>121.11666666666669</v>
      </c>
      <c r="J243" s="495">
        <v>123.53333333333337</v>
      </c>
      <c r="K243" s="494">
        <v>118.7</v>
      </c>
      <c r="L243" s="494">
        <v>113.05</v>
      </c>
      <c r="M243" s="494">
        <v>12.198639999999999</v>
      </c>
    </row>
    <row r="244" spans="1:13">
      <c r="A244" s="254">
        <v>234</v>
      </c>
      <c r="B244" s="497" t="s">
        <v>398</v>
      </c>
      <c r="C244" s="494">
        <v>341.6</v>
      </c>
      <c r="D244" s="495">
        <v>342.01666666666665</v>
      </c>
      <c r="E244" s="495">
        <v>335.58333333333331</v>
      </c>
      <c r="F244" s="495">
        <v>329.56666666666666</v>
      </c>
      <c r="G244" s="495">
        <v>323.13333333333333</v>
      </c>
      <c r="H244" s="495">
        <v>348.0333333333333</v>
      </c>
      <c r="I244" s="495">
        <v>354.4666666666667</v>
      </c>
      <c r="J244" s="495">
        <v>360.48333333333329</v>
      </c>
      <c r="K244" s="494">
        <v>348.45</v>
      </c>
      <c r="L244" s="494">
        <v>336</v>
      </c>
      <c r="M244" s="494">
        <v>19.29684</v>
      </c>
    </row>
    <row r="245" spans="1:13">
      <c r="A245" s="254">
        <v>235</v>
      </c>
      <c r="B245" s="497" t="s">
        <v>255</v>
      </c>
      <c r="C245" s="494">
        <v>107.95</v>
      </c>
      <c r="D245" s="495">
        <v>108.08333333333333</v>
      </c>
      <c r="E245" s="495">
        <v>106.36666666666666</v>
      </c>
      <c r="F245" s="495">
        <v>104.78333333333333</v>
      </c>
      <c r="G245" s="495">
        <v>103.06666666666666</v>
      </c>
      <c r="H245" s="495">
        <v>109.66666666666666</v>
      </c>
      <c r="I245" s="495">
        <v>111.38333333333333</v>
      </c>
      <c r="J245" s="495">
        <v>112.96666666666665</v>
      </c>
      <c r="K245" s="494">
        <v>109.8</v>
      </c>
      <c r="L245" s="494">
        <v>106.5</v>
      </c>
      <c r="M245" s="494">
        <v>21.541969999999999</v>
      </c>
    </row>
    <row r="246" spans="1:13">
      <c r="A246" s="254">
        <v>236</v>
      </c>
      <c r="B246" s="497" t="s">
        <v>125</v>
      </c>
      <c r="C246" s="494">
        <v>90.75</v>
      </c>
      <c r="D246" s="495">
        <v>91.266666666666666</v>
      </c>
      <c r="E246" s="495">
        <v>89.533333333333331</v>
      </c>
      <c r="F246" s="495">
        <v>88.316666666666663</v>
      </c>
      <c r="G246" s="495">
        <v>86.583333333333329</v>
      </c>
      <c r="H246" s="495">
        <v>92.483333333333334</v>
      </c>
      <c r="I246" s="495">
        <v>94.216666666666654</v>
      </c>
      <c r="J246" s="495">
        <v>95.433333333333337</v>
      </c>
      <c r="K246" s="494">
        <v>93</v>
      </c>
      <c r="L246" s="494">
        <v>90.05</v>
      </c>
      <c r="M246" s="494">
        <v>171.82714999999999</v>
      </c>
    </row>
    <row r="247" spans="1:13">
      <c r="A247" s="254">
        <v>237</v>
      </c>
      <c r="B247" s="497" t="s">
        <v>399</v>
      </c>
      <c r="C247" s="494">
        <v>16.25</v>
      </c>
      <c r="D247" s="495">
        <v>16.366666666666667</v>
      </c>
      <c r="E247" s="495">
        <v>15.883333333333333</v>
      </c>
      <c r="F247" s="495">
        <v>15.516666666666666</v>
      </c>
      <c r="G247" s="495">
        <v>15.033333333333331</v>
      </c>
      <c r="H247" s="495">
        <v>16.733333333333334</v>
      </c>
      <c r="I247" s="495">
        <v>17.216666666666669</v>
      </c>
      <c r="J247" s="495">
        <v>17.583333333333336</v>
      </c>
      <c r="K247" s="494">
        <v>16.850000000000001</v>
      </c>
      <c r="L247" s="494">
        <v>16</v>
      </c>
      <c r="M247" s="494">
        <v>80.268339999999995</v>
      </c>
    </row>
    <row r="248" spans="1:13">
      <c r="A248" s="254">
        <v>238</v>
      </c>
      <c r="B248" s="497" t="s">
        <v>772</v>
      </c>
      <c r="C248" s="494">
        <v>1702.65</v>
      </c>
      <c r="D248" s="495">
        <v>1706</v>
      </c>
      <c r="E248" s="495">
        <v>1674.05</v>
      </c>
      <c r="F248" s="495">
        <v>1645.45</v>
      </c>
      <c r="G248" s="495">
        <v>1613.5</v>
      </c>
      <c r="H248" s="495">
        <v>1734.6</v>
      </c>
      <c r="I248" s="495">
        <v>1766.5499999999997</v>
      </c>
      <c r="J248" s="495">
        <v>1795.1499999999999</v>
      </c>
      <c r="K248" s="494">
        <v>1737.95</v>
      </c>
      <c r="L248" s="494">
        <v>1677.4</v>
      </c>
      <c r="M248" s="494">
        <v>16.228300000000001</v>
      </c>
    </row>
    <row r="249" spans="1:13">
      <c r="A249" s="254">
        <v>239</v>
      </c>
      <c r="B249" s="497" t="s">
        <v>748</v>
      </c>
      <c r="C249" s="494">
        <v>286.3</v>
      </c>
      <c r="D249" s="495">
        <v>289.91666666666669</v>
      </c>
      <c r="E249" s="495">
        <v>281.63333333333338</v>
      </c>
      <c r="F249" s="495">
        <v>276.9666666666667</v>
      </c>
      <c r="G249" s="495">
        <v>268.68333333333339</v>
      </c>
      <c r="H249" s="495">
        <v>294.58333333333337</v>
      </c>
      <c r="I249" s="495">
        <v>302.86666666666667</v>
      </c>
      <c r="J249" s="495">
        <v>307.53333333333336</v>
      </c>
      <c r="K249" s="494">
        <v>298.2</v>
      </c>
      <c r="L249" s="494">
        <v>285.25</v>
      </c>
      <c r="M249" s="494">
        <v>0.84116000000000002</v>
      </c>
    </row>
    <row r="250" spans="1:13">
      <c r="A250" s="254">
        <v>240</v>
      </c>
      <c r="B250" s="497" t="s">
        <v>120</v>
      </c>
      <c r="C250" s="494">
        <v>504.75</v>
      </c>
      <c r="D250" s="495">
        <v>510.91666666666669</v>
      </c>
      <c r="E250" s="495">
        <v>496.08333333333337</v>
      </c>
      <c r="F250" s="495">
        <v>487.41666666666669</v>
      </c>
      <c r="G250" s="495">
        <v>472.58333333333337</v>
      </c>
      <c r="H250" s="495">
        <v>519.58333333333337</v>
      </c>
      <c r="I250" s="495">
        <v>534.41666666666674</v>
      </c>
      <c r="J250" s="495">
        <v>543.08333333333337</v>
      </c>
      <c r="K250" s="494">
        <v>525.75</v>
      </c>
      <c r="L250" s="494">
        <v>502.25</v>
      </c>
      <c r="M250" s="494">
        <v>20.59327</v>
      </c>
    </row>
    <row r="251" spans="1:13">
      <c r="A251" s="254">
        <v>241</v>
      </c>
      <c r="B251" s="497" t="s">
        <v>826</v>
      </c>
      <c r="C251" s="494">
        <v>251.8</v>
      </c>
      <c r="D251" s="495">
        <v>251.66666666666666</v>
      </c>
      <c r="E251" s="495">
        <v>245.5333333333333</v>
      </c>
      <c r="F251" s="495">
        <v>239.26666666666665</v>
      </c>
      <c r="G251" s="495">
        <v>233.1333333333333</v>
      </c>
      <c r="H251" s="495">
        <v>257.93333333333328</v>
      </c>
      <c r="I251" s="495">
        <v>264.06666666666672</v>
      </c>
      <c r="J251" s="495">
        <v>270.33333333333331</v>
      </c>
      <c r="K251" s="494">
        <v>257.8</v>
      </c>
      <c r="L251" s="494">
        <v>245.4</v>
      </c>
      <c r="M251" s="494">
        <v>12.436120000000001</v>
      </c>
    </row>
    <row r="252" spans="1:13">
      <c r="A252" s="254">
        <v>242</v>
      </c>
      <c r="B252" s="497" t="s">
        <v>122</v>
      </c>
      <c r="C252" s="494">
        <v>937.35</v>
      </c>
      <c r="D252" s="495">
        <v>948.28333333333342</v>
      </c>
      <c r="E252" s="495">
        <v>907.61666666666679</v>
      </c>
      <c r="F252" s="495">
        <v>877.88333333333333</v>
      </c>
      <c r="G252" s="495">
        <v>837.2166666666667</v>
      </c>
      <c r="H252" s="495">
        <v>978.01666666666688</v>
      </c>
      <c r="I252" s="495">
        <v>1018.6833333333336</v>
      </c>
      <c r="J252" s="495">
        <v>1048.416666666667</v>
      </c>
      <c r="K252" s="494">
        <v>988.95</v>
      </c>
      <c r="L252" s="494">
        <v>918.55</v>
      </c>
      <c r="M252" s="494">
        <v>112.23430999999999</v>
      </c>
    </row>
    <row r="253" spans="1:13">
      <c r="A253" s="254">
        <v>243</v>
      </c>
      <c r="B253" s="497" t="s">
        <v>256</v>
      </c>
      <c r="C253" s="494">
        <v>4433.3999999999996</v>
      </c>
      <c r="D253" s="495">
        <v>4367.8833333333341</v>
      </c>
      <c r="E253" s="495">
        <v>4267.9666666666681</v>
      </c>
      <c r="F253" s="495">
        <v>4102.5333333333338</v>
      </c>
      <c r="G253" s="495">
        <v>4002.6166666666677</v>
      </c>
      <c r="H253" s="495">
        <v>4533.3166666666684</v>
      </c>
      <c r="I253" s="495">
        <v>4633.2333333333345</v>
      </c>
      <c r="J253" s="495">
        <v>4798.6666666666688</v>
      </c>
      <c r="K253" s="494">
        <v>4467.8</v>
      </c>
      <c r="L253" s="494">
        <v>4202.45</v>
      </c>
      <c r="M253" s="494">
        <v>12.59614</v>
      </c>
    </row>
    <row r="254" spans="1:13">
      <c r="A254" s="254">
        <v>244</v>
      </c>
      <c r="B254" s="497" t="s">
        <v>124</v>
      </c>
      <c r="C254" s="494">
        <v>1409.9</v>
      </c>
      <c r="D254" s="495">
        <v>1407.3</v>
      </c>
      <c r="E254" s="495">
        <v>1389.6</v>
      </c>
      <c r="F254" s="495">
        <v>1369.3</v>
      </c>
      <c r="G254" s="495">
        <v>1351.6</v>
      </c>
      <c r="H254" s="495">
        <v>1427.6</v>
      </c>
      <c r="I254" s="495">
        <v>1445.3000000000002</v>
      </c>
      <c r="J254" s="495">
        <v>1465.6</v>
      </c>
      <c r="K254" s="494">
        <v>1425</v>
      </c>
      <c r="L254" s="494">
        <v>1387</v>
      </c>
      <c r="M254" s="494">
        <v>94.795720000000003</v>
      </c>
    </row>
    <row r="255" spans="1:13">
      <c r="A255" s="254">
        <v>245</v>
      </c>
      <c r="B255" s="497" t="s">
        <v>749</v>
      </c>
      <c r="C255" s="494">
        <v>693.85</v>
      </c>
      <c r="D255" s="495">
        <v>692.5</v>
      </c>
      <c r="E255" s="495">
        <v>683.6</v>
      </c>
      <c r="F255" s="495">
        <v>673.35</v>
      </c>
      <c r="G255" s="495">
        <v>664.45</v>
      </c>
      <c r="H255" s="495">
        <v>702.75</v>
      </c>
      <c r="I255" s="495">
        <v>711.65000000000009</v>
      </c>
      <c r="J255" s="495">
        <v>721.9</v>
      </c>
      <c r="K255" s="494">
        <v>701.4</v>
      </c>
      <c r="L255" s="494">
        <v>682.25</v>
      </c>
      <c r="M255" s="494">
        <v>0.13299</v>
      </c>
    </row>
    <row r="256" spans="1:13">
      <c r="A256" s="254">
        <v>246</v>
      </c>
      <c r="B256" s="497" t="s">
        <v>400</v>
      </c>
      <c r="C256" s="494">
        <v>266.60000000000002</v>
      </c>
      <c r="D256" s="495">
        <v>266.01666666666671</v>
      </c>
      <c r="E256" s="495">
        <v>261.68333333333339</v>
      </c>
      <c r="F256" s="495">
        <v>256.76666666666671</v>
      </c>
      <c r="G256" s="495">
        <v>252.43333333333339</v>
      </c>
      <c r="H256" s="495">
        <v>270.93333333333339</v>
      </c>
      <c r="I256" s="495">
        <v>275.26666666666677</v>
      </c>
      <c r="J256" s="495">
        <v>280.18333333333339</v>
      </c>
      <c r="K256" s="494">
        <v>270.35000000000002</v>
      </c>
      <c r="L256" s="494">
        <v>261.10000000000002</v>
      </c>
      <c r="M256" s="494">
        <v>11.65785</v>
      </c>
    </row>
    <row r="257" spans="1:13">
      <c r="A257" s="254">
        <v>247</v>
      </c>
      <c r="B257" s="497" t="s">
        <v>121</v>
      </c>
      <c r="C257" s="494">
        <v>1552.7</v>
      </c>
      <c r="D257" s="495">
        <v>1562.5333333333335</v>
      </c>
      <c r="E257" s="495">
        <v>1515.166666666667</v>
      </c>
      <c r="F257" s="495">
        <v>1477.6333333333334</v>
      </c>
      <c r="G257" s="495">
        <v>1430.2666666666669</v>
      </c>
      <c r="H257" s="495">
        <v>1600.0666666666671</v>
      </c>
      <c r="I257" s="495">
        <v>1647.4333333333334</v>
      </c>
      <c r="J257" s="495">
        <v>1684.9666666666672</v>
      </c>
      <c r="K257" s="494">
        <v>1609.9</v>
      </c>
      <c r="L257" s="494">
        <v>1525</v>
      </c>
      <c r="M257" s="494">
        <v>17.148679999999999</v>
      </c>
    </row>
    <row r="258" spans="1:13">
      <c r="A258" s="254">
        <v>248</v>
      </c>
      <c r="B258" s="497" t="s">
        <v>257</v>
      </c>
      <c r="C258" s="494">
        <v>1875.55</v>
      </c>
      <c r="D258" s="495">
        <v>1867.3</v>
      </c>
      <c r="E258" s="495">
        <v>1841.6</v>
      </c>
      <c r="F258" s="495">
        <v>1807.6499999999999</v>
      </c>
      <c r="G258" s="495">
        <v>1781.9499999999998</v>
      </c>
      <c r="H258" s="495">
        <v>1901.25</v>
      </c>
      <c r="I258" s="495">
        <v>1926.9500000000003</v>
      </c>
      <c r="J258" s="495">
        <v>1960.9</v>
      </c>
      <c r="K258" s="494">
        <v>1893</v>
      </c>
      <c r="L258" s="494">
        <v>1833.35</v>
      </c>
      <c r="M258" s="494">
        <v>1.0323800000000001</v>
      </c>
    </row>
    <row r="259" spans="1:13">
      <c r="A259" s="254">
        <v>249</v>
      </c>
      <c r="B259" s="497" t="s">
        <v>401</v>
      </c>
      <c r="C259" s="494">
        <v>1227.1500000000001</v>
      </c>
      <c r="D259" s="495">
        <v>1238.3833333333334</v>
      </c>
      <c r="E259" s="495">
        <v>1202.7666666666669</v>
      </c>
      <c r="F259" s="495">
        <v>1178.3833333333334</v>
      </c>
      <c r="G259" s="495">
        <v>1142.7666666666669</v>
      </c>
      <c r="H259" s="495">
        <v>1262.7666666666669</v>
      </c>
      <c r="I259" s="495">
        <v>1298.3833333333332</v>
      </c>
      <c r="J259" s="495">
        <v>1322.7666666666669</v>
      </c>
      <c r="K259" s="494">
        <v>1274</v>
      </c>
      <c r="L259" s="494">
        <v>1214</v>
      </c>
      <c r="M259" s="494">
        <v>1.01959</v>
      </c>
    </row>
    <row r="260" spans="1:13">
      <c r="A260" s="254">
        <v>250</v>
      </c>
      <c r="B260" s="497" t="s">
        <v>402</v>
      </c>
      <c r="C260" s="494">
        <v>2810.55</v>
      </c>
      <c r="D260" s="495">
        <v>2864.9166666666665</v>
      </c>
      <c r="E260" s="495">
        <v>2745.583333333333</v>
      </c>
      <c r="F260" s="495">
        <v>2680.6166666666663</v>
      </c>
      <c r="G260" s="495">
        <v>2561.2833333333328</v>
      </c>
      <c r="H260" s="495">
        <v>2929.8833333333332</v>
      </c>
      <c r="I260" s="495">
        <v>3049.2166666666662</v>
      </c>
      <c r="J260" s="495">
        <v>3114.1833333333334</v>
      </c>
      <c r="K260" s="494">
        <v>2984.25</v>
      </c>
      <c r="L260" s="494">
        <v>2799.95</v>
      </c>
      <c r="M260" s="494">
        <v>0.62419999999999998</v>
      </c>
    </row>
    <row r="261" spans="1:13">
      <c r="A261" s="254">
        <v>251</v>
      </c>
      <c r="B261" s="497" t="s">
        <v>403</v>
      </c>
      <c r="C261" s="494">
        <v>425.2</v>
      </c>
      <c r="D261" s="495">
        <v>425.88333333333338</v>
      </c>
      <c r="E261" s="495">
        <v>413.76666666666677</v>
      </c>
      <c r="F261" s="495">
        <v>402.33333333333337</v>
      </c>
      <c r="G261" s="495">
        <v>390.21666666666675</v>
      </c>
      <c r="H261" s="495">
        <v>437.31666666666678</v>
      </c>
      <c r="I261" s="495">
        <v>449.43333333333345</v>
      </c>
      <c r="J261" s="495">
        <v>460.86666666666679</v>
      </c>
      <c r="K261" s="494">
        <v>438</v>
      </c>
      <c r="L261" s="494">
        <v>414.45</v>
      </c>
      <c r="M261" s="494">
        <v>3.4692599999999998</v>
      </c>
    </row>
    <row r="262" spans="1:13">
      <c r="A262" s="254">
        <v>252</v>
      </c>
      <c r="B262" s="497" t="s">
        <v>404</v>
      </c>
      <c r="C262" s="494">
        <v>146.05000000000001</v>
      </c>
      <c r="D262" s="495">
        <v>147.54999999999998</v>
      </c>
      <c r="E262" s="495">
        <v>142.09999999999997</v>
      </c>
      <c r="F262" s="495">
        <v>138.14999999999998</v>
      </c>
      <c r="G262" s="495">
        <v>132.69999999999996</v>
      </c>
      <c r="H262" s="495">
        <v>151.49999999999997</v>
      </c>
      <c r="I262" s="495">
        <v>156.94999999999996</v>
      </c>
      <c r="J262" s="495">
        <v>160.89999999999998</v>
      </c>
      <c r="K262" s="494">
        <v>153</v>
      </c>
      <c r="L262" s="494">
        <v>143.6</v>
      </c>
      <c r="M262" s="494">
        <v>15.06737</v>
      </c>
    </row>
    <row r="263" spans="1:13">
      <c r="A263" s="254">
        <v>253</v>
      </c>
      <c r="B263" s="497" t="s">
        <v>405</v>
      </c>
      <c r="C263" s="494">
        <v>114.5</v>
      </c>
      <c r="D263" s="495">
        <v>115.81666666666666</v>
      </c>
      <c r="E263" s="495">
        <v>111.68333333333332</v>
      </c>
      <c r="F263" s="495">
        <v>108.86666666666666</v>
      </c>
      <c r="G263" s="495">
        <v>104.73333333333332</v>
      </c>
      <c r="H263" s="495">
        <v>118.63333333333333</v>
      </c>
      <c r="I263" s="495">
        <v>122.76666666666665</v>
      </c>
      <c r="J263" s="495">
        <v>125.58333333333333</v>
      </c>
      <c r="K263" s="494">
        <v>119.95</v>
      </c>
      <c r="L263" s="494">
        <v>113</v>
      </c>
      <c r="M263" s="494">
        <v>11.79208</v>
      </c>
    </row>
    <row r="264" spans="1:13">
      <c r="A264" s="254">
        <v>254</v>
      </c>
      <c r="B264" s="497" t="s">
        <v>406</v>
      </c>
      <c r="C264" s="494">
        <v>83.7</v>
      </c>
      <c r="D264" s="495">
        <v>83.850000000000009</v>
      </c>
      <c r="E264" s="495">
        <v>82.350000000000023</v>
      </c>
      <c r="F264" s="495">
        <v>81.000000000000014</v>
      </c>
      <c r="G264" s="495">
        <v>79.500000000000028</v>
      </c>
      <c r="H264" s="495">
        <v>85.200000000000017</v>
      </c>
      <c r="I264" s="495">
        <v>86.699999999999989</v>
      </c>
      <c r="J264" s="495">
        <v>88.050000000000011</v>
      </c>
      <c r="K264" s="494">
        <v>85.35</v>
      </c>
      <c r="L264" s="494">
        <v>82.5</v>
      </c>
      <c r="M264" s="494">
        <v>5.0717100000000004</v>
      </c>
    </row>
    <row r="265" spans="1:13">
      <c r="A265" s="254">
        <v>255</v>
      </c>
      <c r="B265" s="497" t="s">
        <v>258</v>
      </c>
      <c r="C265" s="494">
        <v>86.55</v>
      </c>
      <c r="D265" s="495">
        <v>87.316666666666663</v>
      </c>
      <c r="E265" s="495">
        <v>84.23333333333332</v>
      </c>
      <c r="F265" s="495">
        <v>81.916666666666657</v>
      </c>
      <c r="G265" s="495">
        <v>78.833333333333314</v>
      </c>
      <c r="H265" s="495">
        <v>89.633333333333326</v>
      </c>
      <c r="I265" s="495">
        <v>92.716666666666669</v>
      </c>
      <c r="J265" s="495">
        <v>95.033333333333331</v>
      </c>
      <c r="K265" s="494">
        <v>90.4</v>
      </c>
      <c r="L265" s="494">
        <v>85</v>
      </c>
      <c r="M265" s="494">
        <v>50.319249999999997</v>
      </c>
    </row>
    <row r="266" spans="1:13">
      <c r="A266" s="254">
        <v>256</v>
      </c>
      <c r="B266" s="497" t="s">
        <v>128</v>
      </c>
      <c r="C266" s="494">
        <v>517.5</v>
      </c>
      <c r="D266" s="495">
        <v>514.23333333333335</v>
      </c>
      <c r="E266" s="495">
        <v>506.4666666666667</v>
      </c>
      <c r="F266" s="495">
        <v>495.43333333333334</v>
      </c>
      <c r="G266" s="495">
        <v>487.66666666666669</v>
      </c>
      <c r="H266" s="495">
        <v>525.26666666666665</v>
      </c>
      <c r="I266" s="495">
        <v>533.0333333333333</v>
      </c>
      <c r="J266" s="495">
        <v>544.06666666666672</v>
      </c>
      <c r="K266" s="494">
        <v>522</v>
      </c>
      <c r="L266" s="494">
        <v>503.2</v>
      </c>
      <c r="M266" s="494">
        <v>297.11225000000002</v>
      </c>
    </row>
    <row r="267" spans="1:13">
      <c r="A267" s="254">
        <v>257</v>
      </c>
      <c r="B267" s="497" t="s">
        <v>751</v>
      </c>
      <c r="C267" s="494">
        <v>84.15</v>
      </c>
      <c r="D267" s="495">
        <v>84.766666666666666</v>
      </c>
      <c r="E267" s="495">
        <v>83.183333333333337</v>
      </c>
      <c r="F267" s="495">
        <v>82.216666666666669</v>
      </c>
      <c r="G267" s="495">
        <v>80.63333333333334</v>
      </c>
      <c r="H267" s="495">
        <v>85.733333333333334</v>
      </c>
      <c r="I267" s="495">
        <v>87.316666666666677</v>
      </c>
      <c r="J267" s="495">
        <v>88.283333333333331</v>
      </c>
      <c r="K267" s="494">
        <v>86.35</v>
      </c>
      <c r="L267" s="494">
        <v>83.8</v>
      </c>
      <c r="M267" s="494">
        <v>1.2770600000000001</v>
      </c>
    </row>
    <row r="268" spans="1:13">
      <c r="A268" s="254">
        <v>258</v>
      </c>
      <c r="B268" s="497" t="s">
        <v>407</v>
      </c>
      <c r="C268" s="494">
        <v>58.95</v>
      </c>
      <c r="D268" s="495">
        <v>59.016666666666673</v>
      </c>
      <c r="E268" s="495">
        <v>58.083333333333343</v>
      </c>
      <c r="F268" s="495">
        <v>57.216666666666669</v>
      </c>
      <c r="G268" s="495">
        <v>56.283333333333339</v>
      </c>
      <c r="H268" s="495">
        <v>59.883333333333347</v>
      </c>
      <c r="I268" s="495">
        <v>60.81666666666667</v>
      </c>
      <c r="J268" s="495">
        <v>61.683333333333351</v>
      </c>
      <c r="K268" s="494">
        <v>59.95</v>
      </c>
      <c r="L268" s="494">
        <v>58.15</v>
      </c>
      <c r="M268" s="494">
        <v>5.3927899999999998</v>
      </c>
    </row>
    <row r="269" spans="1:13">
      <c r="A269" s="254">
        <v>259</v>
      </c>
      <c r="B269" s="497" t="s">
        <v>408</v>
      </c>
      <c r="C269" s="494">
        <v>85.25</v>
      </c>
      <c r="D269" s="495">
        <v>85.566666666666663</v>
      </c>
      <c r="E269" s="495">
        <v>83.283333333333331</v>
      </c>
      <c r="F269" s="495">
        <v>81.316666666666663</v>
      </c>
      <c r="G269" s="495">
        <v>79.033333333333331</v>
      </c>
      <c r="H269" s="495">
        <v>87.533333333333331</v>
      </c>
      <c r="I269" s="495">
        <v>89.816666666666663</v>
      </c>
      <c r="J269" s="495">
        <v>91.783333333333331</v>
      </c>
      <c r="K269" s="494">
        <v>87.85</v>
      </c>
      <c r="L269" s="494">
        <v>83.6</v>
      </c>
      <c r="M269" s="494">
        <v>5.7164299999999999</v>
      </c>
    </row>
    <row r="270" spans="1:13">
      <c r="A270" s="254">
        <v>260</v>
      </c>
      <c r="B270" s="497" t="s">
        <v>409</v>
      </c>
      <c r="C270" s="494">
        <v>26.05</v>
      </c>
      <c r="D270" s="495">
        <v>26.283333333333331</v>
      </c>
      <c r="E270" s="495">
        <v>25.566666666666663</v>
      </c>
      <c r="F270" s="495">
        <v>25.083333333333332</v>
      </c>
      <c r="G270" s="495">
        <v>24.366666666666664</v>
      </c>
      <c r="H270" s="495">
        <v>26.766666666666662</v>
      </c>
      <c r="I270" s="495">
        <v>27.483333333333331</v>
      </c>
      <c r="J270" s="495">
        <v>27.966666666666661</v>
      </c>
      <c r="K270" s="494">
        <v>27</v>
      </c>
      <c r="L270" s="494">
        <v>25.8</v>
      </c>
      <c r="M270" s="494">
        <v>13.83395</v>
      </c>
    </row>
    <row r="271" spans="1:13">
      <c r="A271" s="254">
        <v>261</v>
      </c>
      <c r="B271" s="497" t="s">
        <v>410</v>
      </c>
      <c r="C271" s="494">
        <v>68.599999999999994</v>
      </c>
      <c r="D271" s="495">
        <v>69.083333333333329</v>
      </c>
      <c r="E271" s="495">
        <v>67.166666666666657</v>
      </c>
      <c r="F271" s="495">
        <v>65.733333333333334</v>
      </c>
      <c r="G271" s="495">
        <v>63.816666666666663</v>
      </c>
      <c r="H271" s="495">
        <v>70.516666666666652</v>
      </c>
      <c r="I271" s="495">
        <v>72.433333333333309</v>
      </c>
      <c r="J271" s="495">
        <v>73.866666666666646</v>
      </c>
      <c r="K271" s="494">
        <v>71</v>
      </c>
      <c r="L271" s="494">
        <v>67.650000000000006</v>
      </c>
      <c r="M271" s="494">
        <v>7.71007</v>
      </c>
    </row>
    <row r="272" spans="1:13">
      <c r="A272" s="254">
        <v>262</v>
      </c>
      <c r="B272" s="497" t="s">
        <v>411</v>
      </c>
      <c r="C272" s="494">
        <v>74.7</v>
      </c>
      <c r="D272" s="495">
        <v>75.2</v>
      </c>
      <c r="E272" s="495">
        <v>72.5</v>
      </c>
      <c r="F272" s="495">
        <v>70.3</v>
      </c>
      <c r="G272" s="495">
        <v>67.599999999999994</v>
      </c>
      <c r="H272" s="495">
        <v>77.400000000000006</v>
      </c>
      <c r="I272" s="495">
        <v>80.100000000000023</v>
      </c>
      <c r="J272" s="495">
        <v>82.300000000000011</v>
      </c>
      <c r="K272" s="494">
        <v>77.900000000000006</v>
      </c>
      <c r="L272" s="494">
        <v>73</v>
      </c>
      <c r="M272" s="494">
        <v>11.54814</v>
      </c>
    </row>
    <row r="273" spans="1:13">
      <c r="A273" s="254">
        <v>263</v>
      </c>
      <c r="B273" s="497" t="s">
        <v>412</v>
      </c>
      <c r="C273" s="494">
        <v>130.85</v>
      </c>
      <c r="D273" s="495">
        <v>130.21666666666667</v>
      </c>
      <c r="E273" s="495">
        <v>126.83333333333334</v>
      </c>
      <c r="F273" s="495">
        <v>122.81666666666668</v>
      </c>
      <c r="G273" s="495">
        <v>119.43333333333335</v>
      </c>
      <c r="H273" s="495">
        <v>134.23333333333335</v>
      </c>
      <c r="I273" s="495">
        <v>137.61666666666667</v>
      </c>
      <c r="J273" s="495">
        <v>141.63333333333333</v>
      </c>
      <c r="K273" s="494">
        <v>133.6</v>
      </c>
      <c r="L273" s="494">
        <v>126.2</v>
      </c>
      <c r="M273" s="494">
        <v>9.9485700000000001</v>
      </c>
    </row>
    <row r="274" spans="1:13">
      <c r="A274" s="254">
        <v>264</v>
      </c>
      <c r="B274" s="497" t="s">
        <v>413</v>
      </c>
      <c r="C274" s="494">
        <v>70.099999999999994</v>
      </c>
      <c r="D274" s="495">
        <v>70.11666666666666</v>
      </c>
      <c r="E274" s="495">
        <v>67.98333333333332</v>
      </c>
      <c r="F274" s="495">
        <v>65.86666666666666</v>
      </c>
      <c r="G274" s="495">
        <v>63.73333333333332</v>
      </c>
      <c r="H274" s="495">
        <v>72.23333333333332</v>
      </c>
      <c r="I274" s="495">
        <v>74.366666666666674</v>
      </c>
      <c r="J274" s="495">
        <v>76.48333333333332</v>
      </c>
      <c r="K274" s="494">
        <v>72.25</v>
      </c>
      <c r="L274" s="494">
        <v>68</v>
      </c>
      <c r="M274" s="494">
        <v>9.6126100000000001</v>
      </c>
    </row>
    <row r="275" spans="1:13">
      <c r="A275" s="254">
        <v>265</v>
      </c>
      <c r="B275" s="497" t="s">
        <v>127</v>
      </c>
      <c r="C275" s="494">
        <v>382.85</v>
      </c>
      <c r="D275" s="495">
        <v>376.0333333333333</v>
      </c>
      <c r="E275" s="495">
        <v>366.06666666666661</v>
      </c>
      <c r="F275" s="495">
        <v>349.2833333333333</v>
      </c>
      <c r="G275" s="495">
        <v>339.31666666666661</v>
      </c>
      <c r="H275" s="495">
        <v>392.81666666666661</v>
      </c>
      <c r="I275" s="495">
        <v>402.7833333333333</v>
      </c>
      <c r="J275" s="495">
        <v>419.56666666666661</v>
      </c>
      <c r="K275" s="494">
        <v>386</v>
      </c>
      <c r="L275" s="494">
        <v>359.25</v>
      </c>
      <c r="M275" s="494">
        <v>115.14234</v>
      </c>
    </row>
    <row r="276" spans="1:13">
      <c r="A276" s="254">
        <v>266</v>
      </c>
      <c r="B276" s="497" t="s">
        <v>414</v>
      </c>
      <c r="C276" s="494">
        <v>2588.5</v>
      </c>
      <c r="D276" s="495">
        <v>2614.7166666666667</v>
      </c>
      <c r="E276" s="495">
        <v>2548.0333333333333</v>
      </c>
      <c r="F276" s="495">
        <v>2507.5666666666666</v>
      </c>
      <c r="G276" s="495">
        <v>2440.8833333333332</v>
      </c>
      <c r="H276" s="495">
        <v>2655.1833333333334</v>
      </c>
      <c r="I276" s="495">
        <v>2721.8666666666668</v>
      </c>
      <c r="J276" s="495">
        <v>2762.3333333333335</v>
      </c>
      <c r="K276" s="494">
        <v>2681.4</v>
      </c>
      <c r="L276" s="494">
        <v>2574.25</v>
      </c>
      <c r="M276" s="494">
        <v>9.5369999999999996E-2</v>
      </c>
    </row>
    <row r="277" spans="1:13">
      <c r="A277" s="254">
        <v>267</v>
      </c>
      <c r="B277" s="497" t="s">
        <v>129</v>
      </c>
      <c r="C277" s="494">
        <v>2837</v>
      </c>
      <c r="D277" s="495">
        <v>2870.2666666666664</v>
      </c>
      <c r="E277" s="495">
        <v>2774.2833333333328</v>
      </c>
      <c r="F277" s="495">
        <v>2711.5666666666666</v>
      </c>
      <c r="G277" s="495">
        <v>2615.583333333333</v>
      </c>
      <c r="H277" s="495">
        <v>2932.9833333333327</v>
      </c>
      <c r="I277" s="495">
        <v>3028.9666666666662</v>
      </c>
      <c r="J277" s="495">
        <v>3091.6833333333325</v>
      </c>
      <c r="K277" s="494">
        <v>2966.25</v>
      </c>
      <c r="L277" s="494">
        <v>2807.55</v>
      </c>
      <c r="M277" s="494">
        <v>6.6977200000000003</v>
      </c>
    </row>
    <row r="278" spans="1:13">
      <c r="A278" s="254">
        <v>268</v>
      </c>
      <c r="B278" s="497" t="s">
        <v>130</v>
      </c>
      <c r="C278" s="494">
        <v>865.9</v>
      </c>
      <c r="D278" s="495">
        <v>870.5333333333333</v>
      </c>
      <c r="E278" s="495">
        <v>841.66666666666663</v>
      </c>
      <c r="F278" s="495">
        <v>817.43333333333328</v>
      </c>
      <c r="G278" s="495">
        <v>788.56666666666661</v>
      </c>
      <c r="H278" s="495">
        <v>894.76666666666665</v>
      </c>
      <c r="I278" s="495">
        <v>923.63333333333344</v>
      </c>
      <c r="J278" s="495">
        <v>947.86666666666667</v>
      </c>
      <c r="K278" s="494">
        <v>899.4</v>
      </c>
      <c r="L278" s="494">
        <v>846.3</v>
      </c>
      <c r="M278" s="494">
        <v>9.2651400000000006</v>
      </c>
    </row>
    <row r="279" spans="1:13">
      <c r="A279" s="254">
        <v>269</v>
      </c>
      <c r="B279" s="497" t="s">
        <v>415</v>
      </c>
      <c r="C279" s="494">
        <v>143.1</v>
      </c>
      <c r="D279" s="495">
        <v>143.36666666666667</v>
      </c>
      <c r="E279" s="495">
        <v>140.73333333333335</v>
      </c>
      <c r="F279" s="495">
        <v>138.36666666666667</v>
      </c>
      <c r="G279" s="495">
        <v>135.73333333333335</v>
      </c>
      <c r="H279" s="495">
        <v>145.73333333333335</v>
      </c>
      <c r="I279" s="495">
        <v>148.36666666666667</v>
      </c>
      <c r="J279" s="495">
        <v>150.73333333333335</v>
      </c>
      <c r="K279" s="494">
        <v>146</v>
      </c>
      <c r="L279" s="494">
        <v>141</v>
      </c>
      <c r="M279" s="494">
        <v>3.4534199999999999</v>
      </c>
    </row>
    <row r="280" spans="1:13">
      <c r="A280" s="254">
        <v>270</v>
      </c>
      <c r="B280" s="497" t="s">
        <v>417</v>
      </c>
      <c r="C280" s="494">
        <v>509.15</v>
      </c>
      <c r="D280" s="495">
        <v>514.25</v>
      </c>
      <c r="E280" s="495">
        <v>499.9</v>
      </c>
      <c r="F280" s="495">
        <v>490.65</v>
      </c>
      <c r="G280" s="495">
        <v>476.29999999999995</v>
      </c>
      <c r="H280" s="495">
        <v>523.5</v>
      </c>
      <c r="I280" s="495">
        <v>537.84999999999991</v>
      </c>
      <c r="J280" s="495">
        <v>547.1</v>
      </c>
      <c r="K280" s="494">
        <v>528.6</v>
      </c>
      <c r="L280" s="494">
        <v>505</v>
      </c>
      <c r="M280" s="494">
        <v>1.37175</v>
      </c>
    </row>
    <row r="281" spans="1:13">
      <c r="A281" s="254">
        <v>271</v>
      </c>
      <c r="B281" s="497" t="s">
        <v>418</v>
      </c>
      <c r="C281" s="494">
        <v>208.7</v>
      </c>
      <c r="D281" s="495">
        <v>208.73333333333335</v>
      </c>
      <c r="E281" s="495">
        <v>204.9666666666667</v>
      </c>
      <c r="F281" s="495">
        <v>201.23333333333335</v>
      </c>
      <c r="G281" s="495">
        <v>197.4666666666667</v>
      </c>
      <c r="H281" s="495">
        <v>212.4666666666667</v>
      </c>
      <c r="I281" s="495">
        <v>216.23333333333335</v>
      </c>
      <c r="J281" s="495">
        <v>219.9666666666667</v>
      </c>
      <c r="K281" s="494">
        <v>212.5</v>
      </c>
      <c r="L281" s="494">
        <v>205</v>
      </c>
      <c r="M281" s="494">
        <v>3.3925700000000001</v>
      </c>
    </row>
    <row r="282" spans="1:13">
      <c r="A282" s="254">
        <v>272</v>
      </c>
      <c r="B282" s="497" t="s">
        <v>419</v>
      </c>
      <c r="C282" s="494">
        <v>184.8</v>
      </c>
      <c r="D282" s="495">
        <v>183.06666666666669</v>
      </c>
      <c r="E282" s="495">
        <v>179.73333333333338</v>
      </c>
      <c r="F282" s="495">
        <v>174.66666666666669</v>
      </c>
      <c r="G282" s="495">
        <v>171.33333333333337</v>
      </c>
      <c r="H282" s="495">
        <v>188.13333333333338</v>
      </c>
      <c r="I282" s="495">
        <v>191.4666666666667</v>
      </c>
      <c r="J282" s="495">
        <v>196.53333333333339</v>
      </c>
      <c r="K282" s="494">
        <v>186.4</v>
      </c>
      <c r="L282" s="494">
        <v>178</v>
      </c>
      <c r="M282" s="494">
        <v>4.06975</v>
      </c>
    </row>
    <row r="283" spans="1:13">
      <c r="A283" s="254">
        <v>273</v>
      </c>
      <c r="B283" s="497" t="s">
        <v>752</v>
      </c>
      <c r="C283" s="494">
        <v>881.75</v>
      </c>
      <c r="D283" s="495">
        <v>881.70000000000016</v>
      </c>
      <c r="E283" s="495">
        <v>862.00000000000034</v>
      </c>
      <c r="F283" s="495">
        <v>842.25000000000023</v>
      </c>
      <c r="G283" s="495">
        <v>822.55000000000041</v>
      </c>
      <c r="H283" s="495">
        <v>901.45000000000027</v>
      </c>
      <c r="I283" s="495">
        <v>921.15000000000009</v>
      </c>
      <c r="J283" s="495">
        <v>940.9000000000002</v>
      </c>
      <c r="K283" s="494">
        <v>901.4</v>
      </c>
      <c r="L283" s="494">
        <v>861.95</v>
      </c>
      <c r="M283" s="494">
        <v>0.34699999999999998</v>
      </c>
    </row>
    <row r="284" spans="1:13">
      <c r="A284" s="254">
        <v>274</v>
      </c>
      <c r="B284" s="497" t="s">
        <v>420</v>
      </c>
      <c r="C284" s="494">
        <v>947.1</v>
      </c>
      <c r="D284" s="495">
        <v>945.0333333333333</v>
      </c>
      <c r="E284" s="495">
        <v>929.16666666666663</v>
      </c>
      <c r="F284" s="495">
        <v>911.23333333333335</v>
      </c>
      <c r="G284" s="495">
        <v>895.36666666666667</v>
      </c>
      <c r="H284" s="495">
        <v>962.96666666666658</v>
      </c>
      <c r="I284" s="495">
        <v>978.83333333333337</v>
      </c>
      <c r="J284" s="495">
        <v>996.76666666666654</v>
      </c>
      <c r="K284" s="494">
        <v>960.9</v>
      </c>
      <c r="L284" s="494">
        <v>927.1</v>
      </c>
      <c r="M284" s="494">
        <v>5.7200699999999998</v>
      </c>
    </row>
    <row r="285" spans="1:13">
      <c r="A285" s="254">
        <v>275</v>
      </c>
      <c r="B285" s="497" t="s">
        <v>421</v>
      </c>
      <c r="C285" s="494">
        <v>378.15</v>
      </c>
      <c r="D285" s="495">
        <v>375.7166666666667</v>
      </c>
      <c r="E285" s="495">
        <v>370.43333333333339</v>
      </c>
      <c r="F285" s="495">
        <v>362.7166666666667</v>
      </c>
      <c r="G285" s="495">
        <v>357.43333333333339</v>
      </c>
      <c r="H285" s="495">
        <v>383.43333333333339</v>
      </c>
      <c r="I285" s="495">
        <v>388.7166666666667</v>
      </c>
      <c r="J285" s="495">
        <v>396.43333333333339</v>
      </c>
      <c r="K285" s="494">
        <v>381</v>
      </c>
      <c r="L285" s="494">
        <v>368</v>
      </c>
      <c r="M285" s="494">
        <v>0.76783000000000001</v>
      </c>
    </row>
    <row r="286" spans="1:13">
      <c r="A286" s="254">
        <v>276</v>
      </c>
      <c r="B286" s="497" t="s">
        <v>422</v>
      </c>
      <c r="C286" s="494">
        <v>588.6</v>
      </c>
      <c r="D286" s="495">
        <v>585.80000000000007</v>
      </c>
      <c r="E286" s="495">
        <v>579.25000000000011</v>
      </c>
      <c r="F286" s="495">
        <v>569.90000000000009</v>
      </c>
      <c r="G286" s="495">
        <v>563.35000000000014</v>
      </c>
      <c r="H286" s="495">
        <v>595.15000000000009</v>
      </c>
      <c r="I286" s="495">
        <v>601.70000000000005</v>
      </c>
      <c r="J286" s="495">
        <v>611.05000000000007</v>
      </c>
      <c r="K286" s="494">
        <v>592.35</v>
      </c>
      <c r="L286" s="494">
        <v>576.45000000000005</v>
      </c>
      <c r="M286" s="494">
        <v>2.0451899999999998</v>
      </c>
    </row>
    <row r="287" spans="1:13">
      <c r="A287" s="254">
        <v>277</v>
      </c>
      <c r="B287" s="497" t="s">
        <v>423</v>
      </c>
      <c r="C287" s="494">
        <v>62.55</v>
      </c>
      <c r="D287" s="495">
        <v>62.866666666666667</v>
      </c>
      <c r="E287" s="495">
        <v>61.38333333333334</v>
      </c>
      <c r="F287" s="495">
        <v>60.216666666666676</v>
      </c>
      <c r="G287" s="495">
        <v>58.733333333333348</v>
      </c>
      <c r="H287" s="495">
        <v>64.033333333333331</v>
      </c>
      <c r="I287" s="495">
        <v>65.516666666666666</v>
      </c>
      <c r="J287" s="495">
        <v>66.683333333333323</v>
      </c>
      <c r="K287" s="494">
        <v>64.349999999999994</v>
      </c>
      <c r="L287" s="494">
        <v>61.7</v>
      </c>
      <c r="M287" s="494">
        <v>14.52112</v>
      </c>
    </row>
    <row r="288" spans="1:13">
      <c r="A288" s="254">
        <v>278</v>
      </c>
      <c r="B288" s="497" t="s">
        <v>424</v>
      </c>
      <c r="C288" s="494">
        <v>55.1</v>
      </c>
      <c r="D288" s="495">
        <v>55.5</v>
      </c>
      <c r="E288" s="495">
        <v>53.8</v>
      </c>
      <c r="F288" s="495">
        <v>52.5</v>
      </c>
      <c r="G288" s="495">
        <v>50.8</v>
      </c>
      <c r="H288" s="495">
        <v>56.8</v>
      </c>
      <c r="I288" s="495">
        <v>58.5</v>
      </c>
      <c r="J288" s="495">
        <v>59.8</v>
      </c>
      <c r="K288" s="494">
        <v>57.2</v>
      </c>
      <c r="L288" s="494">
        <v>54.2</v>
      </c>
      <c r="M288" s="494">
        <v>7.97316</v>
      </c>
    </row>
    <row r="289" spans="1:13">
      <c r="A289" s="254">
        <v>279</v>
      </c>
      <c r="B289" s="497" t="s">
        <v>425</v>
      </c>
      <c r="C289" s="494">
        <v>527.75</v>
      </c>
      <c r="D289" s="495">
        <v>523.63333333333333</v>
      </c>
      <c r="E289" s="495">
        <v>514.11666666666667</v>
      </c>
      <c r="F289" s="495">
        <v>500.48333333333335</v>
      </c>
      <c r="G289" s="495">
        <v>490.9666666666667</v>
      </c>
      <c r="H289" s="495">
        <v>537.26666666666665</v>
      </c>
      <c r="I289" s="495">
        <v>546.7833333333333</v>
      </c>
      <c r="J289" s="495">
        <v>560.41666666666663</v>
      </c>
      <c r="K289" s="494">
        <v>533.15</v>
      </c>
      <c r="L289" s="494">
        <v>510</v>
      </c>
      <c r="M289" s="494">
        <v>1.54691</v>
      </c>
    </row>
    <row r="290" spans="1:13">
      <c r="A290" s="254">
        <v>280</v>
      </c>
      <c r="B290" s="497" t="s">
        <v>426</v>
      </c>
      <c r="C290" s="494">
        <v>417.35</v>
      </c>
      <c r="D290" s="495">
        <v>418.36666666666662</v>
      </c>
      <c r="E290" s="495">
        <v>410.03333333333325</v>
      </c>
      <c r="F290" s="495">
        <v>402.71666666666664</v>
      </c>
      <c r="G290" s="495">
        <v>394.38333333333327</v>
      </c>
      <c r="H290" s="495">
        <v>425.68333333333322</v>
      </c>
      <c r="I290" s="495">
        <v>434.01666666666659</v>
      </c>
      <c r="J290" s="495">
        <v>441.3333333333332</v>
      </c>
      <c r="K290" s="494">
        <v>426.7</v>
      </c>
      <c r="L290" s="494">
        <v>411.05</v>
      </c>
      <c r="M290" s="494">
        <v>1.7829299999999999</v>
      </c>
    </row>
    <row r="291" spans="1:13">
      <c r="A291" s="254">
        <v>281</v>
      </c>
      <c r="B291" s="497" t="s">
        <v>427</v>
      </c>
      <c r="C291" s="494">
        <v>237.7</v>
      </c>
      <c r="D291" s="495">
        <v>236.7833333333333</v>
      </c>
      <c r="E291" s="495">
        <v>232.11666666666662</v>
      </c>
      <c r="F291" s="495">
        <v>226.5333333333333</v>
      </c>
      <c r="G291" s="495">
        <v>221.86666666666662</v>
      </c>
      <c r="H291" s="495">
        <v>242.36666666666662</v>
      </c>
      <c r="I291" s="495">
        <v>247.0333333333333</v>
      </c>
      <c r="J291" s="495">
        <v>252.61666666666662</v>
      </c>
      <c r="K291" s="494">
        <v>241.45</v>
      </c>
      <c r="L291" s="494">
        <v>231.2</v>
      </c>
      <c r="M291" s="494">
        <v>0.93672</v>
      </c>
    </row>
    <row r="292" spans="1:13">
      <c r="A292" s="254">
        <v>282</v>
      </c>
      <c r="B292" s="497" t="s">
        <v>131</v>
      </c>
      <c r="C292" s="494">
        <v>1759.2</v>
      </c>
      <c r="D292" s="495">
        <v>1764.4000000000003</v>
      </c>
      <c r="E292" s="495">
        <v>1729.2000000000007</v>
      </c>
      <c r="F292" s="495">
        <v>1699.2000000000005</v>
      </c>
      <c r="G292" s="495">
        <v>1664.0000000000009</v>
      </c>
      <c r="H292" s="495">
        <v>1794.4000000000005</v>
      </c>
      <c r="I292" s="495">
        <v>1829.6</v>
      </c>
      <c r="J292" s="495">
        <v>1859.6000000000004</v>
      </c>
      <c r="K292" s="494">
        <v>1799.6</v>
      </c>
      <c r="L292" s="494">
        <v>1734.4</v>
      </c>
      <c r="M292" s="494">
        <v>24.482410000000002</v>
      </c>
    </row>
    <row r="293" spans="1:13">
      <c r="A293" s="254">
        <v>283</v>
      </c>
      <c r="B293" s="497" t="s">
        <v>132</v>
      </c>
      <c r="C293" s="494">
        <v>95.3</v>
      </c>
      <c r="D293" s="495">
        <v>96.233333333333334</v>
      </c>
      <c r="E293" s="495">
        <v>93.066666666666663</v>
      </c>
      <c r="F293" s="495">
        <v>90.833333333333329</v>
      </c>
      <c r="G293" s="495">
        <v>87.666666666666657</v>
      </c>
      <c r="H293" s="495">
        <v>98.466666666666669</v>
      </c>
      <c r="I293" s="495">
        <v>101.63333333333333</v>
      </c>
      <c r="J293" s="495">
        <v>103.86666666666667</v>
      </c>
      <c r="K293" s="494">
        <v>99.4</v>
      </c>
      <c r="L293" s="494">
        <v>94</v>
      </c>
      <c r="M293" s="494">
        <v>110.8099</v>
      </c>
    </row>
    <row r="294" spans="1:13">
      <c r="A294" s="254">
        <v>284</v>
      </c>
      <c r="B294" s="497" t="s">
        <v>259</v>
      </c>
      <c r="C294" s="494">
        <v>2760</v>
      </c>
      <c r="D294" s="495">
        <v>2747.2666666666664</v>
      </c>
      <c r="E294" s="495">
        <v>2699.7333333333327</v>
      </c>
      <c r="F294" s="495">
        <v>2639.4666666666662</v>
      </c>
      <c r="G294" s="495">
        <v>2591.9333333333325</v>
      </c>
      <c r="H294" s="495">
        <v>2807.5333333333328</v>
      </c>
      <c r="I294" s="495">
        <v>2855.0666666666666</v>
      </c>
      <c r="J294" s="495">
        <v>2915.333333333333</v>
      </c>
      <c r="K294" s="494">
        <v>2794.8</v>
      </c>
      <c r="L294" s="494">
        <v>2687</v>
      </c>
      <c r="M294" s="494">
        <v>3.7627299999999999</v>
      </c>
    </row>
    <row r="295" spans="1:13">
      <c r="A295" s="254">
        <v>285</v>
      </c>
      <c r="B295" s="497" t="s">
        <v>133</v>
      </c>
      <c r="C295" s="494">
        <v>418.45</v>
      </c>
      <c r="D295" s="495">
        <v>420.40000000000003</v>
      </c>
      <c r="E295" s="495">
        <v>410.00000000000006</v>
      </c>
      <c r="F295" s="495">
        <v>401.55</v>
      </c>
      <c r="G295" s="495">
        <v>391.15000000000003</v>
      </c>
      <c r="H295" s="495">
        <v>428.85000000000008</v>
      </c>
      <c r="I295" s="495">
        <v>439.25000000000006</v>
      </c>
      <c r="J295" s="495">
        <v>447.7000000000001</v>
      </c>
      <c r="K295" s="494">
        <v>430.8</v>
      </c>
      <c r="L295" s="494">
        <v>411.95</v>
      </c>
      <c r="M295" s="494">
        <v>29.944949999999999</v>
      </c>
    </row>
    <row r="296" spans="1:13">
      <c r="A296" s="254">
        <v>286</v>
      </c>
      <c r="B296" s="497" t="s">
        <v>753</v>
      </c>
      <c r="C296" s="494">
        <v>224.95</v>
      </c>
      <c r="D296" s="495">
        <v>222.63333333333333</v>
      </c>
      <c r="E296" s="495">
        <v>219.26666666666665</v>
      </c>
      <c r="F296" s="495">
        <v>213.58333333333331</v>
      </c>
      <c r="G296" s="495">
        <v>210.21666666666664</v>
      </c>
      <c r="H296" s="495">
        <v>228.31666666666666</v>
      </c>
      <c r="I296" s="495">
        <v>231.68333333333334</v>
      </c>
      <c r="J296" s="495">
        <v>237.36666666666667</v>
      </c>
      <c r="K296" s="494">
        <v>226</v>
      </c>
      <c r="L296" s="494">
        <v>216.95</v>
      </c>
      <c r="M296" s="494">
        <v>0.63412000000000002</v>
      </c>
    </row>
    <row r="297" spans="1:13">
      <c r="A297" s="254">
        <v>287</v>
      </c>
      <c r="B297" s="497" t="s">
        <v>428</v>
      </c>
      <c r="C297" s="494">
        <v>6671.95</v>
      </c>
      <c r="D297" s="495">
        <v>6767.3166666666666</v>
      </c>
      <c r="E297" s="495">
        <v>6564.6333333333332</v>
      </c>
      <c r="F297" s="495">
        <v>6457.3166666666666</v>
      </c>
      <c r="G297" s="495">
        <v>6254.6333333333332</v>
      </c>
      <c r="H297" s="495">
        <v>6874.6333333333332</v>
      </c>
      <c r="I297" s="495">
        <v>7077.3166666666657</v>
      </c>
      <c r="J297" s="495">
        <v>7184.6333333333332</v>
      </c>
      <c r="K297" s="494">
        <v>6970</v>
      </c>
      <c r="L297" s="494">
        <v>6660</v>
      </c>
      <c r="M297" s="494">
        <v>3.6819999999999999E-2</v>
      </c>
    </row>
    <row r="298" spans="1:13">
      <c r="A298" s="254">
        <v>288</v>
      </c>
      <c r="B298" s="497" t="s">
        <v>260</v>
      </c>
      <c r="C298" s="494">
        <v>4269.5</v>
      </c>
      <c r="D298" s="495">
        <v>4215.1166666666659</v>
      </c>
      <c r="E298" s="495">
        <v>4133.4333333333316</v>
      </c>
      <c r="F298" s="495">
        <v>3997.3666666666659</v>
      </c>
      <c r="G298" s="495">
        <v>3915.6833333333316</v>
      </c>
      <c r="H298" s="495">
        <v>4351.1833333333316</v>
      </c>
      <c r="I298" s="495">
        <v>4432.8666666666659</v>
      </c>
      <c r="J298" s="495">
        <v>4568.9333333333316</v>
      </c>
      <c r="K298" s="494">
        <v>4296.8</v>
      </c>
      <c r="L298" s="494">
        <v>4079.05</v>
      </c>
      <c r="M298" s="494">
        <v>4.5602200000000002</v>
      </c>
    </row>
    <row r="299" spans="1:13">
      <c r="A299" s="254">
        <v>289</v>
      </c>
      <c r="B299" s="497" t="s">
        <v>134</v>
      </c>
      <c r="C299" s="494">
        <v>1403.8</v>
      </c>
      <c r="D299" s="495">
        <v>1408.0666666666668</v>
      </c>
      <c r="E299" s="495">
        <v>1377.1333333333337</v>
      </c>
      <c r="F299" s="495">
        <v>1350.4666666666669</v>
      </c>
      <c r="G299" s="495">
        <v>1319.5333333333338</v>
      </c>
      <c r="H299" s="495">
        <v>1434.7333333333336</v>
      </c>
      <c r="I299" s="495">
        <v>1465.6666666666665</v>
      </c>
      <c r="J299" s="495">
        <v>1492.3333333333335</v>
      </c>
      <c r="K299" s="494">
        <v>1439</v>
      </c>
      <c r="L299" s="494">
        <v>1381.4</v>
      </c>
      <c r="M299" s="494">
        <v>25.48649</v>
      </c>
    </row>
    <row r="300" spans="1:13">
      <c r="A300" s="254">
        <v>290</v>
      </c>
      <c r="B300" s="497" t="s">
        <v>429</v>
      </c>
      <c r="C300" s="494">
        <v>373.75</v>
      </c>
      <c r="D300" s="495">
        <v>370.7833333333333</v>
      </c>
      <c r="E300" s="495">
        <v>365.06666666666661</v>
      </c>
      <c r="F300" s="495">
        <v>356.38333333333333</v>
      </c>
      <c r="G300" s="495">
        <v>350.66666666666663</v>
      </c>
      <c r="H300" s="495">
        <v>379.46666666666658</v>
      </c>
      <c r="I300" s="495">
        <v>385.18333333333328</v>
      </c>
      <c r="J300" s="495">
        <v>393.86666666666656</v>
      </c>
      <c r="K300" s="494">
        <v>376.5</v>
      </c>
      <c r="L300" s="494">
        <v>362.1</v>
      </c>
      <c r="M300" s="494">
        <v>42.019910000000003</v>
      </c>
    </row>
    <row r="301" spans="1:13">
      <c r="A301" s="254">
        <v>291</v>
      </c>
      <c r="B301" s="497" t="s">
        <v>430</v>
      </c>
      <c r="C301" s="494">
        <v>35.549999999999997</v>
      </c>
      <c r="D301" s="495">
        <v>36.016666666666666</v>
      </c>
      <c r="E301" s="495">
        <v>34.533333333333331</v>
      </c>
      <c r="F301" s="495">
        <v>33.516666666666666</v>
      </c>
      <c r="G301" s="495">
        <v>32.033333333333331</v>
      </c>
      <c r="H301" s="495">
        <v>37.033333333333331</v>
      </c>
      <c r="I301" s="495">
        <v>38.516666666666666</v>
      </c>
      <c r="J301" s="495">
        <v>39.533333333333331</v>
      </c>
      <c r="K301" s="494">
        <v>37.5</v>
      </c>
      <c r="L301" s="494">
        <v>35</v>
      </c>
      <c r="M301" s="494">
        <v>17.96124</v>
      </c>
    </row>
    <row r="302" spans="1:13">
      <c r="A302" s="254">
        <v>292</v>
      </c>
      <c r="B302" s="497" t="s">
        <v>431</v>
      </c>
      <c r="C302" s="494">
        <v>1810.85</v>
      </c>
      <c r="D302" s="495">
        <v>1820.6166666666668</v>
      </c>
      <c r="E302" s="495">
        <v>1781.2333333333336</v>
      </c>
      <c r="F302" s="495">
        <v>1751.6166666666668</v>
      </c>
      <c r="G302" s="495">
        <v>1712.2333333333336</v>
      </c>
      <c r="H302" s="495">
        <v>1850.2333333333336</v>
      </c>
      <c r="I302" s="495">
        <v>1889.6166666666668</v>
      </c>
      <c r="J302" s="495">
        <v>1919.2333333333336</v>
      </c>
      <c r="K302" s="494">
        <v>1860</v>
      </c>
      <c r="L302" s="494">
        <v>1791</v>
      </c>
      <c r="M302" s="494">
        <v>0.40821000000000002</v>
      </c>
    </row>
    <row r="303" spans="1:13">
      <c r="A303" s="254">
        <v>293</v>
      </c>
      <c r="B303" s="497" t="s">
        <v>135</v>
      </c>
      <c r="C303" s="494">
        <v>1028.95</v>
      </c>
      <c r="D303" s="495">
        <v>1022.5333333333334</v>
      </c>
      <c r="E303" s="495">
        <v>1013.6666666666667</v>
      </c>
      <c r="F303" s="495">
        <v>998.38333333333333</v>
      </c>
      <c r="G303" s="495">
        <v>989.51666666666665</v>
      </c>
      <c r="H303" s="495">
        <v>1037.8166666666668</v>
      </c>
      <c r="I303" s="495">
        <v>1046.6833333333334</v>
      </c>
      <c r="J303" s="495">
        <v>1061.9666666666669</v>
      </c>
      <c r="K303" s="494">
        <v>1031.4000000000001</v>
      </c>
      <c r="L303" s="494">
        <v>1007.25</v>
      </c>
      <c r="M303" s="494">
        <v>7.5440199999999997</v>
      </c>
    </row>
    <row r="304" spans="1:13">
      <c r="A304" s="254">
        <v>294</v>
      </c>
      <c r="B304" s="497" t="s">
        <v>432</v>
      </c>
      <c r="C304" s="494">
        <v>1792.05</v>
      </c>
      <c r="D304" s="495">
        <v>1808.2833333333335</v>
      </c>
      <c r="E304" s="495">
        <v>1763.7666666666671</v>
      </c>
      <c r="F304" s="495">
        <v>1735.4833333333336</v>
      </c>
      <c r="G304" s="495">
        <v>1690.9666666666672</v>
      </c>
      <c r="H304" s="495">
        <v>1836.5666666666671</v>
      </c>
      <c r="I304" s="495">
        <v>1881.0833333333335</v>
      </c>
      <c r="J304" s="495">
        <v>1909.366666666667</v>
      </c>
      <c r="K304" s="494">
        <v>1852.8</v>
      </c>
      <c r="L304" s="494">
        <v>1780</v>
      </c>
      <c r="M304" s="494">
        <v>0.32207999999999998</v>
      </c>
    </row>
    <row r="305" spans="1:13">
      <c r="A305" s="254">
        <v>295</v>
      </c>
      <c r="B305" s="497" t="s">
        <v>433</v>
      </c>
      <c r="C305" s="494">
        <v>824.15</v>
      </c>
      <c r="D305" s="495">
        <v>834.2166666666667</v>
      </c>
      <c r="E305" s="495">
        <v>804.93333333333339</v>
      </c>
      <c r="F305" s="495">
        <v>785.7166666666667</v>
      </c>
      <c r="G305" s="495">
        <v>756.43333333333339</v>
      </c>
      <c r="H305" s="495">
        <v>853.43333333333339</v>
      </c>
      <c r="I305" s="495">
        <v>882.7166666666667</v>
      </c>
      <c r="J305" s="495">
        <v>901.93333333333339</v>
      </c>
      <c r="K305" s="494">
        <v>863.5</v>
      </c>
      <c r="L305" s="494">
        <v>815</v>
      </c>
      <c r="M305" s="494">
        <v>0.25477</v>
      </c>
    </row>
    <row r="306" spans="1:13">
      <c r="A306" s="254">
        <v>296</v>
      </c>
      <c r="B306" s="497" t="s">
        <v>434</v>
      </c>
      <c r="C306" s="494">
        <v>44.35</v>
      </c>
      <c r="D306" s="495">
        <v>44.699999999999996</v>
      </c>
      <c r="E306" s="495">
        <v>43.04999999999999</v>
      </c>
      <c r="F306" s="495">
        <v>41.749999999999993</v>
      </c>
      <c r="G306" s="495">
        <v>40.099999999999987</v>
      </c>
      <c r="H306" s="495">
        <v>45.999999999999993</v>
      </c>
      <c r="I306" s="495">
        <v>47.65</v>
      </c>
      <c r="J306" s="495">
        <v>48.949999999999996</v>
      </c>
      <c r="K306" s="494">
        <v>46.35</v>
      </c>
      <c r="L306" s="494">
        <v>43.4</v>
      </c>
      <c r="M306" s="494">
        <v>46.93938</v>
      </c>
    </row>
    <row r="307" spans="1:13">
      <c r="A307" s="254">
        <v>297</v>
      </c>
      <c r="B307" s="497" t="s">
        <v>435</v>
      </c>
      <c r="C307" s="494">
        <v>150.55000000000001</v>
      </c>
      <c r="D307" s="495">
        <v>151.83333333333334</v>
      </c>
      <c r="E307" s="495">
        <v>147.7166666666667</v>
      </c>
      <c r="F307" s="495">
        <v>144.88333333333335</v>
      </c>
      <c r="G307" s="495">
        <v>140.76666666666671</v>
      </c>
      <c r="H307" s="495">
        <v>154.66666666666669</v>
      </c>
      <c r="I307" s="495">
        <v>158.7833333333333</v>
      </c>
      <c r="J307" s="495">
        <v>161.61666666666667</v>
      </c>
      <c r="K307" s="494">
        <v>155.94999999999999</v>
      </c>
      <c r="L307" s="494">
        <v>149</v>
      </c>
      <c r="M307" s="494">
        <v>5.1797399999999998</v>
      </c>
    </row>
    <row r="308" spans="1:13">
      <c r="A308" s="254">
        <v>298</v>
      </c>
      <c r="B308" s="497" t="s">
        <v>146</v>
      </c>
      <c r="C308" s="494">
        <v>81520.899999999994</v>
      </c>
      <c r="D308" s="495">
        <v>82017.53333333334</v>
      </c>
      <c r="E308" s="495">
        <v>80765.966666666674</v>
      </c>
      <c r="F308" s="495">
        <v>80011.03333333334</v>
      </c>
      <c r="G308" s="495">
        <v>78759.466666666674</v>
      </c>
      <c r="H308" s="495">
        <v>82772.466666666674</v>
      </c>
      <c r="I308" s="495">
        <v>84024.033333333355</v>
      </c>
      <c r="J308" s="495">
        <v>84778.966666666674</v>
      </c>
      <c r="K308" s="494">
        <v>83269.100000000006</v>
      </c>
      <c r="L308" s="494">
        <v>81262.600000000006</v>
      </c>
      <c r="M308" s="494">
        <v>0.19059999999999999</v>
      </c>
    </row>
    <row r="309" spans="1:13">
      <c r="A309" s="254">
        <v>299</v>
      </c>
      <c r="B309" s="497" t="s">
        <v>143</v>
      </c>
      <c r="C309" s="494">
        <v>1134.55</v>
      </c>
      <c r="D309" s="495">
        <v>1143.1833333333334</v>
      </c>
      <c r="E309" s="495">
        <v>1106.3666666666668</v>
      </c>
      <c r="F309" s="495">
        <v>1078.1833333333334</v>
      </c>
      <c r="G309" s="495">
        <v>1041.3666666666668</v>
      </c>
      <c r="H309" s="495">
        <v>1171.3666666666668</v>
      </c>
      <c r="I309" s="495">
        <v>1208.1833333333334</v>
      </c>
      <c r="J309" s="495">
        <v>1236.3666666666668</v>
      </c>
      <c r="K309" s="494">
        <v>1180</v>
      </c>
      <c r="L309" s="494">
        <v>1115</v>
      </c>
      <c r="M309" s="494">
        <v>5.5539899999999998</v>
      </c>
    </row>
    <row r="310" spans="1:13">
      <c r="A310" s="254">
        <v>300</v>
      </c>
      <c r="B310" s="497" t="s">
        <v>436</v>
      </c>
      <c r="C310" s="494">
        <v>3467.9</v>
      </c>
      <c r="D310" s="495">
        <v>3514.5166666666664</v>
      </c>
      <c r="E310" s="495">
        <v>3399.0333333333328</v>
      </c>
      <c r="F310" s="495">
        <v>3330.1666666666665</v>
      </c>
      <c r="G310" s="495">
        <v>3214.6833333333329</v>
      </c>
      <c r="H310" s="495">
        <v>3583.3833333333328</v>
      </c>
      <c r="I310" s="495">
        <v>3698.8666666666663</v>
      </c>
      <c r="J310" s="495">
        <v>3767.7333333333327</v>
      </c>
      <c r="K310" s="494">
        <v>3630</v>
      </c>
      <c r="L310" s="494">
        <v>3445.65</v>
      </c>
      <c r="M310" s="494">
        <v>0.11769</v>
      </c>
    </row>
    <row r="311" spans="1:13">
      <c r="A311" s="254">
        <v>301</v>
      </c>
      <c r="B311" s="497" t="s">
        <v>437</v>
      </c>
      <c r="C311" s="494">
        <v>277.3</v>
      </c>
      <c r="D311" s="495">
        <v>278.98333333333335</v>
      </c>
      <c r="E311" s="495">
        <v>274.56666666666672</v>
      </c>
      <c r="F311" s="495">
        <v>271.83333333333337</v>
      </c>
      <c r="G311" s="495">
        <v>267.41666666666674</v>
      </c>
      <c r="H311" s="495">
        <v>281.7166666666667</v>
      </c>
      <c r="I311" s="495">
        <v>286.13333333333333</v>
      </c>
      <c r="J311" s="495">
        <v>288.86666666666667</v>
      </c>
      <c r="K311" s="494">
        <v>283.39999999999998</v>
      </c>
      <c r="L311" s="494">
        <v>276.25</v>
      </c>
      <c r="M311" s="494">
        <v>0.43520999999999999</v>
      </c>
    </row>
    <row r="312" spans="1:13">
      <c r="A312" s="254">
        <v>302</v>
      </c>
      <c r="B312" s="497" t="s">
        <v>137</v>
      </c>
      <c r="C312" s="494">
        <v>195.5</v>
      </c>
      <c r="D312" s="495">
        <v>197.06666666666669</v>
      </c>
      <c r="E312" s="495">
        <v>190.43333333333339</v>
      </c>
      <c r="F312" s="495">
        <v>185.3666666666667</v>
      </c>
      <c r="G312" s="495">
        <v>178.73333333333341</v>
      </c>
      <c r="H312" s="495">
        <v>202.13333333333338</v>
      </c>
      <c r="I312" s="495">
        <v>208.76666666666665</v>
      </c>
      <c r="J312" s="495">
        <v>213.83333333333337</v>
      </c>
      <c r="K312" s="494">
        <v>203.7</v>
      </c>
      <c r="L312" s="494">
        <v>192</v>
      </c>
      <c r="M312" s="494">
        <v>64.950239999999994</v>
      </c>
    </row>
    <row r="313" spans="1:13">
      <c r="A313" s="254">
        <v>303</v>
      </c>
      <c r="B313" s="497" t="s">
        <v>136</v>
      </c>
      <c r="C313" s="494">
        <v>774.45</v>
      </c>
      <c r="D313" s="495">
        <v>784.16666666666663</v>
      </c>
      <c r="E313" s="495">
        <v>759.5333333333333</v>
      </c>
      <c r="F313" s="495">
        <v>744.61666666666667</v>
      </c>
      <c r="G313" s="495">
        <v>719.98333333333335</v>
      </c>
      <c r="H313" s="495">
        <v>799.08333333333326</v>
      </c>
      <c r="I313" s="495">
        <v>823.7166666666667</v>
      </c>
      <c r="J313" s="495">
        <v>838.63333333333321</v>
      </c>
      <c r="K313" s="494">
        <v>808.8</v>
      </c>
      <c r="L313" s="494">
        <v>769.25</v>
      </c>
      <c r="M313" s="494">
        <v>41.76802</v>
      </c>
    </row>
    <row r="314" spans="1:13">
      <c r="A314" s="254">
        <v>304</v>
      </c>
      <c r="B314" s="497" t="s">
        <v>438</v>
      </c>
      <c r="C314" s="494">
        <v>162.75</v>
      </c>
      <c r="D314" s="495">
        <v>164.31666666666666</v>
      </c>
      <c r="E314" s="495">
        <v>159.63333333333333</v>
      </c>
      <c r="F314" s="495">
        <v>156.51666666666665</v>
      </c>
      <c r="G314" s="495">
        <v>151.83333333333331</v>
      </c>
      <c r="H314" s="495">
        <v>167.43333333333334</v>
      </c>
      <c r="I314" s="495">
        <v>172.11666666666667</v>
      </c>
      <c r="J314" s="495">
        <v>175.23333333333335</v>
      </c>
      <c r="K314" s="494">
        <v>169</v>
      </c>
      <c r="L314" s="494">
        <v>161.19999999999999</v>
      </c>
      <c r="M314" s="494">
        <v>1.13246</v>
      </c>
    </row>
    <row r="315" spans="1:13">
      <c r="A315" s="254">
        <v>305</v>
      </c>
      <c r="B315" s="497" t="s">
        <v>439</v>
      </c>
      <c r="C315" s="494">
        <v>228.1</v>
      </c>
      <c r="D315" s="495">
        <v>223.79999999999998</v>
      </c>
      <c r="E315" s="495">
        <v>214.89999999999998</v>
      </c>
      <c r="F315" s="495">
        <v>201.7</v>
      </c>
      <c r="G315" s="495">
        <v>192.79999999999998</v>
      </c>
      <c r="H315" s="495">
        <v>236.99999999999997</v>
      </c>
      <c r="I315" s="495">
        <v>245.9</v>
      </c>
      <c r="J315" s="495">
        <v>259.09999999999997</v>
      </c>
      <c r="K315" s="494">
        <v>232.7</v>
      </c>
      <c r="L315" s="494">
        <v>210.6</v>
      </c>
      <c r="M315" s="494">
        <v>1.4729300000000001</v>
      </c>
    </row>
    <row r="316" spans="1:13">
      <c r="A316" s="254">
        <v>306</v>
      </c>
      <c r="B316" s="497" t="s">
        <v>440</v>
      </c>
      <c r="C316" s="494">
        <v>549.9</v>
      </c>
      <c r="D316" s="495">
        <v>554.80000000000007</v>
      </c>
      <c r="E316" s="495">
        <v>532.10000000000014</v>
      </c>
      <c r="F316" s="495">
        <v>514.30000000000007</v>
      </c>
      <c r="G316" s="495">
        <v>491.60000000000014</v>
      </c>
      <c r="H316" s="495">
        <v>572.60000000000014</v>
      </c>
      <c r="I316" s="495">
        <v>595.30000000000018</v>
      </c>
      <c r="J316" s="495">
        <v>613.10000000000014</v>
      </c>
      <c r="K316" s="494">
        <v>577.5</v>
      </c>
      <c r="L316" s="494">
        <v>537</v>
      </c>
      <c r="M316" s="494">
        <v>1.09432</v>
      </c>
    </row>
    <row r="317" spans="1:13">
      <c r="A317" s="254">
        <v>307</v>
      </c>
      <c r="B317" s="497" t="s">
        <v>138</v>
      </c>
      <c r="C317" s="494">
        <v>155.1</v>
      </c>
      <c r="D317" s="495">
        <v>153.78333333333333</v>
      </c>
      <c r="E317" s="495">
        <v>150.91666666666666</v>
      </c>
      <c r="F317" s="495">
        <v>146.73333333333332</v>
      </c>
      <c r="G317" s="495">
        <v>143.86666666666665</v>
      </c>
      <c r="H317" s="495">
        <v>157.96666666666667</v>
      </c>
      <c r="I317" s="495">
        <v>160.83333333333334</v>
      </c>
      <c r="J317" s="495">
        <v>165.01666666666668</v>
      </c>
      <c r="K317" s="494">
        <v>156.65</v>
      </c>
      <c r="L317" s="494">
        <v>149.6</v>
      </c>
      <c r="M317" s="494">
        <v>54.686109999999999</v>
      </c>
    </row>
    <row r="318" spans="1:13">
      <c r="A318" s="254">
        <v>308</v>
      </c>
      <c r="B318" s="497" t="s">
        <v>261</v>
      </c>
      <c r="C318" s="494">
        <v>39.049999999999997</v>
      </c>
      <c r="D318" s="495">
        <v>39.216666666666669</v>
      </c>
      <c r="E318" s="495">
        <v>38.233333333333334</v>
      </c>
      <c r="F318" s="495">
        <v>37.416666666666664</v>
      </c>
      <c r="G318" s="495">
        <v>36.43333333333333</v>
      </c>
      <c r="H318" s="495">
        <v>40.033333333333339</v>
      </c>
      <c r="I318" s="495">
        <v>41.016666666666673</v>
      </c>
      <c r="J318" s="495">
        <v>41.833333333333343</v>
      </c>
      <c r="K318" s="494">
        <v>40.200000000000003</v>
      </c>
      <c r="L318" s="494">
        <v>38.4</v>
      </c>
      <c r="M318" s="494">
        <v>12.66417</v>
      </c>
    </row>
    <row r="319" spans="1:13">
      <c r="A319" s="254">
        <v>309</v>
      </c>
      <c r="B319" s="497" t="s">
        <v>139</v>
      </c>
      <c r="C319" s="494">
        <v>402.45</v>
      </c>
      <c r="D319" s="495">
        <v>406.15000000000003</v>
      </c>
      <c r="E319" s="495">
        <v>395.30000000000007</v>
      </c>
      <c r="F319" s="495">
        <v>388.15000000000003</v>
      </c>
      <c r="G319" s="495">
        <v>377.30000000000007</v>
      </c>
      <c r="H319" s="495">
        <v>413.30000000000007</v>
      </c>
      <c r="I319" s="495">
        <v>424.15000000000009</v>
      </c>
      <c r="J319" s="495">
        <v>431.30000000000007</v>
      </c>
      <c r="K319" s="494">
        <v>417</v>
      </c>
      <c r="L319" s="494">
        <v>399</v>
      </c>
      <c r="M319" s="494">
        <v>21.057089999999999</v>
      </c>
    </row>
    <row r="320" spans="1:13">
      <c r="A320" s="254">
        <v>310</v>
      </c>
      <c r="B320" s="497" t="s">
        <v>140</v>
      </c>
      <c r="C320" s="494">
        <v>6768.55</v>
      </c>
      <c r="D320" s="495">
        <v>6800.55</v>
      </c>
      <c r="E320" s="495">
        <v>6692.6</v>
      </c>
      <c r="F320" s="495">
        <v>6616.6500000000005</v>
      </c>
      <c r="G320" s="495">
        <v>6508.7000000000007</v>
      </c>
      <c r="H320" s="495">
        <v>6876.5</v>
      </c>
      <c r="I320" s="495">
        <v>6984.4499999999989</v>
      </c>
      <c r="J320" s="495">
        <v>7060.4</v>
      </c>
      <c r="K320" s="494">
        <v>6908.5</v>
      </c>
      <c r="L320" s="494">
        <v>6724.6</v>
      </c>
      <c r="M320" s="494">
        <v>6.6812899999999997</v>
      </c>
    </row>
    <row r="321" spans="1:13">
      <c r="A321" s="254">
        <v>311</v>
      </c>
      <c r="B321" s="497" t="s">
        <v>142</v>
      </c>
      <c r="C321" s="494">
        <v>870.05</v>
      </c>
      <c r="D321" s="495">
        <v>866.16666666666663</v>
      </c>
      <c r="E321" s="495">
        <v>855.33333333333326</v>
      </c>
      <c r="F321" s="495">
        <v>840.61666666666667</v>
      </c>
      <c r="G321" s="495">
        <v>829.7833333333333</v>
      </c>
      <c r="H321" s="495">
        <v>880.88333333333321</v>
      </c>
      <c r="I321" s="495">
        <v>891.71666666666647</v>
      </c>
      <c r="J321" s="495">
        <v>906.43333333333317</v>
      </c>
      <c r="K321" s="494">
        <v>877</v>
      </c>
      <c r="L321" s="494">
        <v>851.45</v>
      </c>
      <c r="M321" s="494">
        <v>7.4868300000000003</v>
      </c>
    </row>
    <row r="322" spans="1:13">
      <c r="A322" s="254">
        <v>312</v>
      </c>
      <c r="B322" s="497" t="s">
        <v>441</v>
      </c>
      <c r="C322" s="494">
        <v>2233.4499999999998</v>
      </c>
      <c r="D322" s="495">
        <v>2235.4</v>
      </c>
      <c r="E322" s="495">
        <v>2148.0500000000002</v>
      </c>
      <c r="F322" s="495">
        <v>2062.65</v>
      </c>
      <c r="G322" s="495">
        <v>1975.3000000000002</v>
      </c>
      <c r="H322" s="495">
        <v>2320.8000000000002</v>
      </c>
      <c r="I322" s="495">
        <v>2408.1499999999996</v>
      </c>
      <c r="J322" s="495">
        <v>2493.5500000000002</v>
      </c>
      <c r="K322" s="494">
        <v>2322.75</v>
      </c>
      <c r="L322" s="494">
        <v>2150</v>
      </c>
      <c r="M322" s="494">
        <v>3.5863900000000002</v>
      </c>
    </row>
    <row r="323" spans="1:13">
      <c r="A323" s="254">
        <v>313</v>
      </c>
      <c r="B323" s="497" t="s">
        <v>144</v>
      </c>
      <c r="C323" s="494">
        <v>2088.4</v>
      </c>
      <c r="D323" s="495">
        <v>2080.2166666666667</v>
      </c>
      <c r="E323" s="495">
        <v>2053.2333333333336</v>
      </c>
      <c r="F323" s="495">
        <v>2018.0666666666668</v>
      </c>
      <c r="G323" s="495">
        <v>1991.0833333333337</v>
      </c>
      <c r="H323" s="495">
        <v>2115.3833333333332</v>
      </c>
      <c r="I323" s="495">
        <v>2142.3666666666659</v>
      </c>
      <c r="J323" s="495">
        <v>2177.5333333333333</v>
      </c>
      <c r="K323" s="494">
        <v>2107.1999999999998</v>
      </c>
      <c r="L323" s="494">
        <v>2045.05</v>
      </c>
      <c r="M323" s="494">
        <v>10.942819999999999</v>
      </c>
    </row>
    <row r="324" spans="1:13">
      <c r="A324" s="254">
        <v>314</v>
      </c>
      <c r="B324" s="497" t="s">
        <v>442</v>
      </c>
      <c r="C324" s="494">
        <v>99</v>
      </c>
      <c r="D324" s="495">
        <v>99.233333333333348</v>
      </c>
      <c r="E324" s="495">
        <v>97.1666666666667</v>
      </c>
      <c r="F324" s="495">
        <v>95.333333333333357</v>
      </c>
      <c r="G324" s="495">
        <v>93.266666666666708</v>
      </c>
      <c r="H324" s="495">
        <v>101.06666666666669</v>
      </c>
      <c r="I324" s="495">
        <v>103.13333333333335</v>
      </c>
      <c r="J324" s="495">
        <v>104.96666666666668</v>
      </c>
      <c r="K324" s="494">
        <v>101.3</v>
      </c>
      <c r="L324" s="494">
        <v>97.4</v>
      </c>
      <c r="M324" s="494">
        <v>5.6757099999999996</v>
      </c>
    </row>
    <row r="325" spans="1:13">
      <c r="A325" s="254">
        <v>315</v>
      </c>
      <c r="B325" s="497" t="s">
        <v>443</v>
      </c>
      <c r="C325" s="494">
        <v>530.04999999999995</v>
      </c>
      <c r="D325" s="495">
        <v>531.38333333333333</v>
      </c>
      <c r="E325" s="495">
        <v>520.76666666666665</v>
      </c>
      <c r="F325" s="495">
        <v>511.48333333333335</v>
      </c>
      <c r="G325" s="495">
        <v>500.86666666666667</v>
      </c>
      <c r="H325" s="495">
        <v>540.66666666666663</v>
      </c>
      <c r="I325" s="495">
        <v>551.28333333333319</v>
      </c>
      <c r="J325" s="495">
        <v>560.56666666666661</v>
      </c>
      <c r="K325" s="494">
        <v>542</v>
      </c>
      <c r="L325" s="494">
        <v>522.1</v>
      </c>
      <c r="M325" s="494">
        <v>3.0392700000000001</v>
      </c>
    </row>
    <row r="326" spans="1:13">
      <c r="A326" s="254">
        <v>316</v>
      </c>
      <c r="B326" s="497" t="s">
        <v>754</v>
      </c>
      <c r="C326" s="494">
        <v>187.4</v>
      </c>
      <c r="D326" s="495">
        <v>187.35</v>
      </c>
      <c r="E326" s="495">
        <v>183.29999999999998</v>
      </c>
      <c r="F326" s="495">
        <v>179.2</v>
      </c>
      <c r="G326" s="495">
        <v>175.14999999999998</v>
      </c>
      <c r="H326" s="495">
        <v>191.45</v>
      </c>
      <c r="I326" s="495">
        <v>195.5</v>
      </c>
      <c r="J326" s="495">
        <v>199.6</v>
      </c>
      <c r="K326" s="494">
        <v>191.4</v>
      </c>
      <c r="L326" s="494">
        <v>183.25</v>
      </c>
      <c r="M326" s="494">
        <v>6.1418999999999997</v>
      </c>
    </row>
    <row r="327" spans="1:13">
      <c r="A327" s="254">
        <v>317</v>
      </c>
      <c r="B327" s="497" t="s">
        <v>145</v>
      </c>
      <c r="C327" s="494">
        <v>209.25</v>
      </c>
      <c r="D327" s="495">
        <v>206.98333333333335</v>
      </c>
      <c r="E327" s="495">
        <v>202.51666666666671</v>
      </c>
      <c r="F327" s="495">
        <v>195.78333333333336</v>
      </c>
      <c r="G327" s="495">
        <v>191.31666666666672</v>
      </c>
      <c r="H327" s="495">
        <v>213.7166666666667</v>
      </c>
      <c r="I327" s="495">
        <v>218.18333333333334</v>
      </c>
      <c r="J327" s="495">
        <v>224.91666666666669</v>
      </c>
      <c r="K327" s="494">
        <v>211.45</v>
      </c>
      <c r="L327" s="494">
        <v>200.25</v>
      </c>
      <c r="M327" s="494">
        <v>120.38458</v>
      </c>
    </row>
    <row r="328" spans="1:13">
      <c r="A328" s="254">
        <v>318</v>
      </c>
      <c r="B328" s="497" t="s">
        <v>444</v>
      </c>
      <c r="C328" s="494">
        <v>637</v>
      </c>
      <c r="D328" s="495">
        <v>633.81666666666672</v>
      </c>
      <c r="E328" s="495">
        <v>626.48333333333346</v>
      </c>
      <c r="F328" s="495">
        <v>615.9666666666667</v>
      </c>
      <c r="G328" s="495">
        <v>608.63333333333344</v>
      </c>
      <c r="H328" s="495">
        <v>644.33333333333348</v>
      </c>
      <c r="I328" s="495">
        <v>651.66666666666674</v>
      </c>
      <c r="J328" s="495">
        <v>662.18333333333351</v>
      </c>
      <c r="K328" s="494">
        <v>641.15</v>
      </c>
      <c r="L328" s="494">
        <v>623.29999999999995</v>
      </c>
      <c r="M328" s="494">
        <v>0.92301999999999995</v>
      </c>
    </row>
    <row r="329" spans="1:13">
      <c r="A329" s="254">
        <v>319</v>
      </c>
      <c r="B329" s="497" t="s">
        <v>262</v>
      </c>
      <c r="C329" s="494">
        <v>1755.1</v>
      </c>
      <c r="D329" s="495">
        <v>1748.9000000000003</v>
      </c>
      <c r="E329" s="495">
        <v>1719.3500000000006</v>
      </c>
      <c r="F329" s="495">
        <v>1683.6000000000004</v>
      </c>
      <c r="G329" s="495">
        <v>1654.0500000000006</v>
      </c>
      <c r="H329" s="495">
        <v>1784.6500000000005</v>
      </c>
      <c r="I329" s="495">
        <v>1814.2000000000003</v>
      </c>
      <c r="J329" s="495">
        <v>1849.9500000000005</v>
      </c>
      <c r="K329" s="494">
        <v>1778.45</v>
      </c>
      <c r="L329" s="494">
        <v>1713.15</v>
      </c>
      <c r="M329" s="494">
        <v>4.7362399999999996</v>
      </c>
    </row>
    <row r="330" spans="1:13">
      <c r="A330" s="254">
        <v>320</v>
      </c>
      <c r="B330" s="497" t="s">
        <v>445</v>
      </c>
      <c r="C330" s="494">
        <v>1451</v>
      </c>
      <c r="D330" s="495">
        <v>1474.2833333333335</v>
      </c>
      <c r="E330" s="495">
        <v>1419.7666666666671</v>
      </c>
      <c r="F330" s="495">
        <v>1388.5333333333335</v>
      </c>
      <c r="G330" s="495">
        <v>1334.0166666666671</v>
      </c>
      <c r="H330" s="495">
        <v>1505.5166666666671</v>
      </c>
      <c r="I330" s="495">
        <v>1560.0333333333335</v>
      </c>
      <c r="J330" s="495">
        <v>1591.2666666666671</v>
      </c>
      <c r="K330" s="494">
        <v>1528.8</v>
      </c>
      <c r="L330" s="494">
        <v>1443.05</v>
      </c>
      <c r="M330" s="494">
        <v>3.5367600000000001</v>
      </c>
    </row>
    <row r="331" spans="1:13">
      <c r="A331" s="254">
        <v>321</v>
      </c>
      <c r="B331" s="497" t="s">
        <v>147</v>
      </c>
      <c r="C331" s="494">
        <v>1184.2</v>
      </c>
      <c r="D331" s="495">
        <v>1188.5333333333335</v>
      </c>
      <c r="E331" s="495">
        <v>1160.666666666667</v>
      </c>
      <c r="F331" s="495">
        <v>1137.1333333333334</v>
      </c>
      <c r="G331" s="495">
        <v>1109.2666666666669</v>
      </c>
      <c r="H331" s="495">
        <v>1212.0666666666671</v>
      </c>
      <c r="I331" s="495">
        <v>1239.9333333333334</v>
      </c>
      <c r="J331" s="495">
        <v>1263.4666666666672</v>
      </c>
      <c r="K331" s="494">
        <v>1216.4000000000001</v>
      </c>
      <c r="L331" s="494">
        <v>1165</v>
      </c>
      <c r="M331" s="494">
        <v>6.7679299999999998</v>
      </c>
    </row>
    <row r="332" spans="1:13">
      <c r="A332" s="254">
        <v>322</v>
      </c>
      <c r="B332" s="497" t="s">
        <v>263</v>
      </c>
      <c r="C332" s="494">
        <v>830.55</v>
      </c>
      <c r="D332" s="495">
        <v>835.38333333333321</v>
      </c>
      <c r="E332" s="495">
        <v>823.21666666666647</v>
      </c>
      <c r="F332" s="495">
        <v>815.88333333333321</v>
      </c>
      <c r="G332" s="495">
        <v>803.71666666666647</v>
      </c>
      <c r="H332" s="495">
        <v>842.71666666666647</v>
      </c>
      <c r="I332" s="495">
        <v>854.88333333333321</v>
      </c>
      <c r="J332" s="495">
        <v>862.21666666666647</v>
      </c>
      <c r="K332" s="494">
        <v>847.55</v>
      </c>
      <c r="L332" s="494">
        <v>828.05</v>
      </c>
      <c r="M332" s="494">
        <v>1.15917</v>
      </c>
    </row>
    <row r="333" spans="1:13">
      <c r="A333" s="254">
        <v>323</v>
      </c>
      <c r="B333" s="497" t="s">
        <v>149</v>
      </c>
      <c r="C333" s="494">
        <v>45.45</v>
      </c>
      <c r="D333" s="495">
        <v>46.116666666666667</v>
      </c>
      <c r="E333" s="495">
        <v>44.433333333333337</v>
      </c>
      <c r="F333" s="495">
        <v>43.416666666666671</v>
      </c>
      <c r="G333" s="495">
        <v>41.733333333333341</v>
      </c>
      <c r="H333" s="495">
        <v>47.133333333333333</v>
      </c>
      <c r="I333" s="495">
        <v>48.816666666666656</v>
      </c>
      <c r="J333" s="495">
        <v>49.833333333333329</v>
      </c>
      <c r="K333" s="494">
        <v>47.8</v>
      </c>
      <c r="L333" s="494">
        <v>45.1</v>
      </c>
      <c r="M333" s="494">
        <v>96.53022</v>
      </c>
    </row>
    <row r="334" spans="1:13">
      <c r="A334" s="254">
        <v>324</v>
      </c>
      <c r="B334" s="497" t="s">
        <v>150</v>
      </c>
      <c r="C334" s="494">
        <v>78.349999999999994</v>
      </c>
      <c r="D334" s="495">
        <v>79.149999999999991</v>
      </c>
      <c r="E334" s="495">
        <v>75.949999999999989</v>
      </c>
      <c r="F334" s="495">
        <v>73.55</v>
      </c>
      <c r="G334" s="495">
        <v>70.349999999999994</v>
      </c>
      <c r="H334" s="495">
        <v>81.549999999999983</v>
      </c>
      <c r="I334" s="495">
        <v>84.75</v>
      </c>
      <c r="J334" s="495">
        <v>87.149999999999977</v>
      </c>
      <c r="K334" s="494">
        <v>82.35</v>
      </c>
      <c r="L334" s="494">
        <v>76.75</v>
      </c>
      <c r="M334" s="494">
        <v>47.726619999999997</v>
      </c>
    </row>
    <row r="335" spans="1:13">
      <c r="A335" s="254">
        <v>325</v>
      </c>
      <c r="B335" s="497" t="s">
        <v>446</v>
      </c>
      <c r="C335" s="494">
        <v>517.9</v>
      </c>
      <c r="D335" s="495">
        <v>517.44999999999993</v>
      </c>
      <c r="E335" s="495">
        <v>511.99999999999989</v>
      </c>
      <c r="F335" s="495">
        <v>506.09999999999997</v>
      </c>
      <c r="G335" s="495">
        <v>500.64999999999992</v>
      </c>
      <c r="H335" s="495">
        <v>523.34999999999991</v>
      </c>
      <c r="I335" s="495">
        <v>528.79999999999995</v>
      </c>
      <c r="J335" s="495">
        <v>534.69999999999982</v>
      </c>
      <c r="K335" s="494">
        <v>522.9</v>
      </c>
      <c r="L335" s="494">
        <v>511.55</v>
      </c>
      <c r="M335" s="494">
        <v>0.61765999999999999</v>
      </c>
    </row>
    <row r="336" spans="1:13">
      <c r="A336" s="254">
        <v>326</v>
      </c>
      <c r="B336" s="497" t="s">
        <v>264</v>
      </c>
      <c r="C336" s="494">
        <v>24.6</v>
      </c>
      <c r="D336" s="495">
        <v>24.566666666666666</v>
      </c>
      <c r="E336" s="495">
        <v>24.233333333333334</v>
      </c>
      <c r="F336" s="495">
        <v>23.866666666666667</v>
      </c>
      <c r="G336" s="495">
        <v>23.533333333333335</v>
      </c>
      <c r="H336" s="495">
        <v>24.933333333333334</v>
      </c>
      <c r="I336" s="495">
        <v>25.266666666666669</v>
      </c>
      <c r="J336" s="495">
        <v>25.633333333333333</v>
      </c>
      <c r="K336" s="494">
        <v>24.9</v>
      </c>
      <c r="L336" s="494">
        <v>24.2</v>
      </c>
      <c r="M336" s="494">
        <v>39.937370000000001</v>
      </c>
    </row>
    <row r="337" spans="1:13">
      <c r="A337" s="254">
        <v>327</v>
      </c>
      <c r="B337" s="497" t="s">
        <v>447</v>
      </c>
      <c r="C337" s="494">
        <v>49.5</v>
      </c>
      <c r="D337" s="495">
        <v>49.916666666666664</v>
      </c>
      <c r="E337" s="495">
        <v>48.883333333333326</v>
      </c>
      <c r="F337" s="495">
        <v>48.266666666666659</v>
      </c>
      <c r="G337" s="495">
        <v>47.23333333333332</v>
      </c>
      <c r="H337" s="495">
        <v>50.533333333333331</v>
      </c>
      <c r="I337" s="495">
        <v>51.566666666666677</v>
      </c>
      <c r="J337" s="495">
        <v>52.183333333333337</v>
      </c>
      <c r="K337" s="494">
        <v>50.95</v>
      </c>
      <c r="L337" s="494">
        <v>49.3</v>
      </c>
      <c r="M337" s="494">
        <v>10.18553</v>
      </c>
    </row>
    <row r="338" spans="1:13">
      <c r="A338" s="254">
        <v>328</v>
      </c>
      <c r="B338" s="497" t="s">
        <v>152</v>
      </c>
      <c r="C338" s="494">
        <v>140.94999999999999</v>
      </c>
      <c r="D338" s="495">
        <v>140.18333333333334</v>
      </c>
      <c r="E338" s="495">
        <v>136.81666666666666</v>
      </c>
      <c r="F338" s="495">
        <v>132.68333333333334</v>
      </c>
      <c r="G338" s="495">
        <v>129.31666666666666</v>
      </c>
      <c r="H338" s="495">
        <v>144.31666666666666</v>
      </c>
      <c r="I338" s="495">
        <v>147.68333333333334</v>
      </c>
      <c r="J338" s="495">
        <v>151.81666666666666</v>
      </c>
      <c r="K338" s="494">
        <v>143.55000000000001</v>
      </c>
      <c r="L338" s="494">
        <v>136.05000000000001</v>
      </c>
      <c r="M338" s="494">
        <v>179.43600000000001</v>
      </c>
    </row>
    <row r="339" spans="1:13">
      <c r="A339" s="254">
        <v>329</v>
      </c>
      <c r="B339" s="497" t="s">
        <v>694</v>
      </c>
      <c r="C339" s="494">
        <v>173.9</v>
      </c>
      <c r="D339" s="495">
        <v>174.76666666666665</v>
      </c>
      <c r="E339" s="495">
        <v>170.08333333333331</v>
      </c>
      <c r="F339" s="495">
        <v>166.26666666666665</v>
      </c>
      <c r="G339" s="495">
        <v>161.58333333333331</v>
      </c>
      <c r="H339" s="495">
        <v>178.58333333333331</v>
      </c>
      <c r="I339" s="495">
        <v>183.26666666666665</v>
      </c>
      <c r="J339" s="495">
        <v>187.08333333333331</v>
      </c>
      <c r="K339" s="494">
        <v>179.45</v>
      </c>
      <c r="L339" s="494">
        <v>170.95</v>
      </c>
      <c r="M339" s="494">
        <v>6.1673999999999998</v>
      </c>
    </row>
    <row r="340" spans="1:13">
      <c r="A340" s="254">
        <v>330</v>
      </c>
      <c r="B340" s="497" t="s">
        <v>153</v>
      </c>
      <c r="C340" s="494">
        <v>106.3</v>
      </c>
      <c r="D340" s="495">
        <v>105.95</v>
      </c>
      <c r="E340" s="495">
        <v>104.10000000000001</v>
      </c>
      <c r="F340" s="495">
        <v>101.9</v>
      </c>
      <c r="G340" s="495">
        <v>100.05000000000001</v>
      </c>
      <c r="H340" s="495">
        <v>108.15</v>
      </c>
      <c r="I340" s="495">
        <v>110</v>
      </c>
      <c r="J340" s="495">
        <v>112.2</v>
      </c>
      <c r="K340" s="494">
        <v>107.8</v>
      </c>
      <c r="L340" s="494">
        <v>103.75</v>
      </c>
      <c r="M340" s="494">
        <v>156.66099</v>
      </c>
    </row>
    <row r="341" spans="1:13">
      <c r="A341" s="254">
        <v>331</v>
      </c>
      <c r="B341" s="497" t="s">
        <v>448</v>
      </c>
      <c r="C341" s="494">
        <v>412.55</v>
      </c>
      <c r="D341" s="495">
        <v>415.81666666666666</v>
      </c>
      <c r="E341" s="495">
        <v>406.73333333333335</v>
      </c>
      <c r="F341" s="495">
        <v>400.91666666666669</v>
      </c>
      <c r="G341" s="495">
        <v>391.83333333333337</v>
      </c>
      <c r="H341" s="495">
        <v>421.63333333333333</v>
      </c>
      <c r="I341" s="495">
        <v>430.7166666666667</v>
      </c>
      <c r="J341" s="495">
        <v>436.5333333333333</v>
      </c>
      <c r="K341" s="494">
        <v>424.9</v>
      </c>
      <c r="L341" s="494">
        <v>410</v>
      </c>
      <c r="M341" s="494">
        <v>1.6500300000000001</v>
      </c>
    </row>
    <row r="342" spans="1:13">
      <c r="A342" s="254">
        <v>332</v>
      </c>
      <c r="B342" s="497" t="s">
        <v>148</v>
      </c>
      <c r="C342" s="494">
        <v>57.8</v>
      </c>
      <c r="D342" s="495">
        <v>57.65</v>
      </c>
      <c r="E342" s="495">
        <v>55.849999999999994</v>
      </c>
      <c r="F342" s="495">
        <v>53.9</v>
      </c>
      <c r="G342" s="495">
        <v>52.099999999999994</v>
      </c>
      <c r="H342" s="495">
        <v>59.599999999999994</v>
      </c>
      <c r="I342" s="495">
        <v>61.399999999999991</v>
      </c>
      <c r="J342" s="495">
        <v>63.349999999999994</v>
      </c>
      <c r="K342" s="494">
        <v>59.45</v>
      </c>
      <c r="L342" s="494">
        <v>55.7</v>
      </c>
      <c r="M342" s="494">
        <v>291.72971999999999</v>
      </c>
    </row>
    <row r="343" spans="1:13">
      <c r="A343" s="254">
        <v>333</v>
      </c>
      <c r="B343" s="497" t="s">
        <v>449</v>
      </c>
      <c r="C343" s="494">
        <v>54.3</v>
      </c>
      <c r="D343" s="495">
        <v>54.866666666666667</v>
      </c>
      <c r="E343" s="495">
        <v>53.433333333333337</v>
      </c>
      <c r="F343" s="495">
        <v>52.56666666666667</v>
      </c>
      <c r="G343" s="495">
        <v>51.13333333333334</v>
      </c>
      <c r="H343" s="495">
        <v>55.733333333333334</v>
      </c>
      <c r="I343" s="495">
        <v>57.166666666666657</v>
      </c>
      <c r="J343" s="495">
        <v>58.033333333333331</v>
      </c>
      <c r="K343" s="494">
        <v>56.3</v>
      </c>
      <c r="L343" s="494">
        <v>54</v>
      </c>
      <c r="M343" s="494">
        <v>18.899889999999999</v>
      </c>
    </row>
    <row r="344" spans="1:13">
      <c r="A344" s="254">
        <v>334</v>
      </c>
      <c r="B344" s="497" t="s">
        <v>450</v>
      </c>
      <c r="C344" s="494">
        <v>2739.6</v>
      </c>
      <c r="D344" s="495">
        <v>2739.4500000000003</v>
      </c>
      <c r="E344" s="495">
        <v>2705.3000000000006</v>
      </c>
      <c r="F344" s="495">
        <v>2671.0000000000005</v>
      </c>
      <c r="G344" s="495">
        <v>2636.8500000000008</v>
      </c>
      <c r="H344" s="495">
        <v>2773.7500000000005</v>
      </c>
      <c r="I344" s="495">
        <v>2807.9</v>
      </c>
      <c r="J344" s="495">
        <v>2842.2000000000003</v>
      </c>
      <c r="K344" s="494">
        <v>2773.6</v>
      </c>
      <c r="L344" s="494">
        <v>2705.15</v>
      </c>
      <c r="M344" s="494">
        <v>1.36395</v>
      </c>
    </row>
    <row r="345" spans="1:13">
      <c r="A345" s="254">
        <v>335</v>
      </c>
      <c r="B345" s="497" t="s">
        <v>755</v>
      </c>
      <c r="C345" s="494">
        <v>81.05</v>
      </c>
      <c r="D345" s="495">
        <v>82.016666666666666</v>
      </c>
      <c r="E345" s="495">
        <v>79.783333333333331</v>
      </c>
      <c r="F345" s="495">
        <v>78.516666666666666</v>
      </c>
      <c r="G345" s="495">
        <v>76.283333333333331</v>
      </c>
      <c r="H345" s="495">
        <v>83.283333333333331</v>
      </c>
      <c r="I345" s="495">
        <v>85.516666666666652</v>
      </c>
      <c r="J345" s="495">
        <v>86.783333333333331</v>
      </c>
      <c r="K345" s="494">
        <v>84.25</v>
      </c>
      <c r="L345" s="494">
        <v>80.75</v>
      </c>
      <c r="M345" s="494">
        <v>1.0533999999999999</v>
      </c>
    </row>
    <row r="346" spans="1:13">
      <c r="A346" s="254">
        <v>336</v>
      </c>
      <c r="B346" s="497" t="s">
        <v>151</v>
      </c>
      <c r="C346" s="494">
        <v>16880.55</v>
      </c>
      <c r="D346" s="495">
        <v>16918.150000000001</v>
      </c>
      <c r="E346" s="495">
        <v>16686.300000000003</v>
      </c>
      <c r="F346" s="495">
        <v>16492.050000000003</v>
      </c>
      <c r="G346" s="495">
        <v>16260.200000000004</v>
      </c>
      <c r="H346" s="495">
        <v>17112.400000000001</v>
      </c>
      <c r="I346" s="495">
        <v>17344.25</v>
      </c>
      <c r="J346" s="495">
        <v>17538.5</v>
      </c>
      <c r="K346" s="494">
        <v>17150</v>
      </c>
      <c r="L346" s="494">
        <v>16723.900000000001</v>
      </c>
      <c r="M346" s="494">
        <v>0.81557000000000002</v>
      </c>
    </row>
    <row r="347" spans="1:13">
      <c r="A347" s="254">
        <v>337</v>
      </c>
      <c r="B347" s="497" t="s">
        <v>791</v>
      </c>
      <c r="C347" s="494">
        <v>36.799999999999997</v>
      </c>
      <c r="D347" s="495">
        <v>37.049999999999997</v>
      </c>
      <c r="E347" s="495">
        <v>36.199999999999996</v>
      </c>
      <c r="F347" s="495">
        <v>35.6</v>
      </c>
      <c r="G347" s="495">
        <v>34.75</v>
      </c>
      <c r="H347" s="495">
        <v>37.649999999999991</v>
      </c>
      <c r="I347" s="495">
        <v>38.499999999999986</v>
      </c>
      <c r="J347" s="495">
        <v>39.099999999999987</v>
      </c>
      <c r="K347" s="494">
        <v>37.9</v>
      </c>
      <c r="L347" s="494">
        <v>36.450000000000003</v>
      </c>
      <c r="M347" s="494">
        <v>7.0986599999999997</v>
      </c>
    </row>
    <row r="348" spans="1:13">
      <c r="A348" s="254">
        <v>338</v>
      </c>
      <c r="B348" s="497" t="s">
        <v>451</v>
      </c>
      <c r="C348" s="494">
        <v>1971.85</v>
      </c>
      <c r="D348" s="495">
        <v>1991.95</v>
      </c>
      <c r="E348" s="495">
        <v>1939.9</v>
      </c>
      <c r="F348" s="495">
        <v>1907.95</v>
      </c>
      <c r="G348" s="495">
        <v>1855.9</v>
      </c>
      <c r="H348" s="495">
        <v>2023.9</v>
      </c>
      <c r="I348" s="495">
        <v>2075.9499999999998</v>
      </c>
      <c r="J348" s="495">
        <v>2107.9</v>
      </c>
      <c r="K348" s="494">
        <v>2044</v>
      </c>
      <c r="L348" s="494">
        <v>1960</v>
      </c>
      <c r="M348" s="494">
        <v>0.35535</v>
      </c>
    </row>
    <row r="349" spans="1:13">
      <c r="A349" s="254">
        <v>339</v>
      </c>
      <c r="B349" s="497" t="s">
        <v>790</v>
      </c>
      <c r="C349" s="494">
        <v>335.55</v>
      </c>
      <c r="D349" s="495">
        <v>336.28333333333336</v>
      </c>
      <c r="E349" s="495">
        <v>329.4666666666667</v>
      </c>
      <c r="F349" s="495">
        <v>323.38333333333333</v>
      </c>
      <c r="G349" s="495">
        <v>316.56666666666666</v>
      </c>
      <c r="H349" s="495">
        <v>342.36666666666673</v>
      </c>
      <c r="I349" s="495">
        <v>349.18333333333345</v>
      </c>
      <c r="J349" s="495">
        <v>355.26666666666677</v>
      </c>
      <c r="K349" s="494">
        <v>343.1</v>
      </c>
      <c r="L349" s="494">
        <v>330.2</v>
      </c>
      <c r="M349" s="494">
        <v>5.3424500000000004</v>
      </c>
    </row>
    <row r="350" spans="1:13">
      <c r="A350" s="254">
        <v>340</v>
      </c>
      <c r="B350" s="497" t="s">
        <v>265</v>
      </c>
      <c r="C350" s="494">
        <v>572.6</v>
      </c>
      <c r="D350" s="495">
        <v>568.5333333333333</v>
      </c>
      <c r="E350" s="495">
        <v>557.06666666666661</v>
      </c>
      <c r="F350" s="495">
        <v>541.5333333333333</v>
      </c>
      <c r="G350" s="495">
        <v>530.06666666666661</v>
      </c>
      <c r="H350" s="495">
        <v>584.06666666666661</v>
      </c>
      <c r="I350" s="495">
        <v>595.5333333333333</v>
      </c>
      <c r="J350" s="495">
        <v>611.06666666666661</v>
      </c>
      <c r="K350" s="494">
        <v>580</v>
      </c>
      <c r="L350" s="494">
        <v>553</v>
      </c>
      <c r="M350" s="494">
        <v>1.10856</v>
      </c>
    </row>
    <row r="351" spans="1:13">
      <c r="A351" s="254">
        <v>341</v>
      </c>
      <c r="B351" s="497" t="s">
        <v>155</v>
      </c>
      <c r="C351" s="494">
        <v>103.45</v>
      </c>
      <c r="D351" s="495">
        <v>102.45</v>
      </c>
      <c r="E351" s="495">
        <v>100.4</v>
      </c>
      <c r="F351" s="495">
        <v>97.350000000000009</v>
      </c>
      <c r="G351" s="495">
        <v>95.300000000000011</v>
      </c>
      <c r="H351" s="495">
        <v>105.5</v>
      </c>
      <c r="I351" s="495">
        <v>107.54999999999998</v>
      </c>
      <c r="J351" s="495">
        <v>110.6</v>
      </c>
      <c r="K351" s="494">
        <v>104.5</v>
      </c>
      <c r="L351" s="494">
        <v>99.4</v>
      </c>
      <c r="M351" s="494">
        <v>248.78515999999999</v>
      </c>
    </row>
    <row r="352" spans="1:13">
      <c r="A352" s="254">
        <v>342</v>
      </c>
      <c r="B352" s="497" t="s">
        <v>154</v>
      </c>
      <c r="C352" s="494">
        <v>122.35</v>
      </c>
      <c r="D352" s="495">
        <v>122.33333333333333</v>
      </c>
      <c r="E352" s="495">
        <v>120.66666666666666</v>
      </c>
      <c r="F352" s="495">
        <v>118.98333333333333</v>
      </c>
      <c r="G352" s="495">
        <v>117.31666666666666</v>
      </c>
      <c r="H352" s="495">
        <v>124.01666666666665</v>
      </c>
      <c r="I352" s="495">
        <v>125.68333333333331</v>
      </c>
      <c r="J352" s="495">
        <v>127.36666666666665</v>
      </c>
      <c r="K352" s="494">
        <v>124</v>
      </c>
      <c r="L352" s="494">
        <v>120.65</v>
      </c>
      <c r="M352" s="494">
        <v>7.9893099999999997</v>
      </c>
    </row>
    <row r="353" spans="1:13">
      <c r="A353" s="254">
        <v>343</v>
      </c>
      <c r="B353" s="497" t="s">
        <v>452</v>
      </c>
      <c r="C353" s="494">
        <v>67.599999999999994</v>
      </c>
      <c r="D353" s="495">
        <v>67.916666666666671</v>
      </c>
      <c r="E353" s="495">
        <v>66.433333333333337</v>
      </c>
      <c r="F353" s="495">
        <v>65.266666666666666</v>
      </c>
      <c r="G353" s="495">
        <v>63.783333333333331</v>
      </c>
      <c r="H353" s="495">
        <v>69.083333333333343</v>
      </c>
      <c r="I353" s="495">
        <v>70.566666666666663</v>
      </c>
      <c r="J353" s="495">
        <v>71.733333333333348</v>
      </c>
      <c r="K353" s="494">
        <v>69.400000000000006</v>
      </c>
      <c r="L353" s="494">
        <v>66.75</v>
      </c>
      <c r="M353" s="494">
        <v>0.77390999999999999</v>
      </c>
    </row>
    <row r="354" spans="1:13">
      <c r="A354" s="254">
        <v>344</v>
      </c>
      <c r="B354" s="497" t="s">
        <v>266</v>
      </c>
      <c r="C354" s="494">
        <v>3196.1</v>
      </c>
      <c r="D354" s="495">
        <v>3202.85</v>
      </c>
      <c r="E354" s="495">
        <v>3165.7</v>
      </c>
      <c r="F354" s="495">
        <v>3135.2999999999997</v>
      </c>
      <c r="G354" s="495">
        <v>3098.1499999999996</v>
      </c>
      <c r="H354" s="495">
        <v>3233.25</v>
      </c>
      <c r="I354" s="495">
        <v>3270.4000000000005</v>
      </c>
      <c r="J354" s="495">
        <v>3300.8</v>
      </c>
      <c r="K354" s="494">
        <v>3240</v>
      </c>
      <c r="L354" s="494">
        <v>3172.45</v>
      </c>
      <c r="M354" s="494">
        <v>1.0339799999999999</v>
      </c>
    </row>
    <row r="355" spans="1:13">
      <c r="A355" s="254">
        <v>345</v>
      </c>
      <c r="B355" s="497" t="s">
        <v>453</v>
      </c>
      <c r="C355" s="494">
        <v>98.9</v>
      </c>
      <c r="D355" s="495">
        <v>99.399999999999991</v>
      </c>
      <c r="E355" s="495">
        <v>95.999999999999986</v>
      </c>
      <c r="F355" s="495">
        <v>93.1</v>
      </c>
      <c r="G355" s="495">
        <v>89.699999999999989</v>
      </c>
      <c r="H355" s="495">
        <v>102.29999999999998</v>
      </c>
      <c r="I355" s="495">
        <v>105.69999999999999</v>
      </c>
      <c r="J355" s="495">
        <v>108.59999999999998</v>
      </c>
      <c r="K355" s="494">
        <v>102.8</v>
      </c>
      <c r="L355" s="494">
        <v>96.5</v>
      </c>
      <c r="M355" s="494">
        <v>8.0817300000000003</v>
      </c>
    </row>
    <row r="356" spans="1:13">
      <c r="A356" s="254">
        <v>346</v>
      </c>
      <c r="B356" s="497" t="s">
        <v>454</v>
      </c>
      <c r="C356" s="494">
        <v>309.39999999999998</v>
      </c>
      <c r="D356" s="495">
        <v>310.76666666666665</v>
      </c>
      <c r="E356" s="495">
        <v>304.5333333333333</v>
      </c>
      <c r="F356" s="495">
        <v>299.66666666666663</v>
      </c>
      <c r="G356" s="495">
        <v>293.43333333333328</v>
      </c>
      <c r="H356" s="495">
        <v>315.63333333333333</v>
      </c>
      <c r="I356" s="495">
        <v>321.86666666666667</v>
      </c>
      <c r="J356" s="495">
        <v>326.73333333333335</v>
      </c>
      <c r="K356" s="494">
        <v>317</v>
      </c>
      <c r="L356" s="494">
        <v>305.89999999999998</v>
      </c>
      <c r="M356" s="494">
        <v>2.2828499999999998</v>
      </c>
    </row>
    <row r="357" spans="1:13">
      <c r="A357" s="254">
        <v>347</v>
      </c>
      <c r="B357" s="497" t="s">
        <v>455</v>
      </c>
      <c r="C357" s="494">
        <v>239.7</v>
      </c>
      <c r="D357" s="495">
        <v>235.96666666666667</v>
      </c>
      <c r="E357" s="495">
        <v>229.93333333333334</v>
      </c>
      <c r="F357" s="495">
        <v>220.16666666666666</v>
      </c>
      <c r="G357" s="495">
        <v>214.13333333333333</v>
      </c>
      <c r="H357" s="495">
        <v>245.73333333333335</v>
      </c>
      <c r="I357" s="495">
        <v>251.76666666666671</v>
      </c>
      <c r="J357" s="495">
        <v>261.53333333333336</v>
      </c>
      <c r="K357" s="494">
        <v>242</v>
      </c>
      <c r="L357" s="494">
        <v>226.2</v>
      </c>
      <c r="M357" s="494">
        <v>1.4616499999999999</v>
      </c>
    </row>
    <row r="358" spans="1:13">
      <c r="A358" s="254">
        <v>348</v>
      </c>
      <c r="B358" s="497" t="s">
        <v>267</v>
      </c>
      <c r="C358" s="494">
        <v>2211.4499999999998</v>
      </c>
      <c r="D358" s="495">
        <v>2224.2000000000003</v>
      </c>
      <c r="E358" s="495">
        <v>2192.8500000000004</v>
      </c>
      <c r="F358" s="495">
        <v>2174.25</v>
      </c>
      <c r="G358" s="495">
        <v>2142.9</v>
      </c>
      <c r="H358" s="495">
        <v>2242.8000000000006</v>
      </c>
      <c r="I358" s="495">
        <v>2274.15</v>
      </c>
      <c r="J358" s="495">
        <v>2292.7500000000009</v>
      </c>
      <c r="K358" s="494">
        <v>2255.5500000000002</v>
      </c>
      <c r="L358" s="494">
        <v>2205.6</v>
      </c>
      <c r="M358" s="494">
        <v>1.29132</v>
      </c>
    </row>
    <row r="359" spans="1:13">
      <c r="A359" s="254">
        <v>349</v>
      </c>
      <c r="B359" s="497" t="s">
        <v>268</v>
      </c>
      <c r="C359" s="494">
        <v>379.7</v>
      </c>
      <c r="D359" s="495">
        <v>382.65000000000003</v>
      </c>
      <c r="E359" s="495">
        <v>371.30000000000007</v>
      </c>
      <c r="F359" s="495">
        <v>362.90000000000003</v>
      </c>
      <c r="G359" s="495">
        <v>351.55000000000007</v>
      </c>
      <c r="H359" s="495">
        <v>391.05000000000007</v>
      </c>
      <c r="I359" s="495">
        <v>402.40000000000009</v>
      </c>
      <c r="J359" s="495">
        <v>410.80000000000007</v>
      </c>
      <c r="K359" s="494">
        <v>394</v>
      </c>
      <c r="L359" s="494">
        <v>374.25</v>
      </c>
      <c r="M359" s="494">
        <v>1.7092099999999999</v>
      </c>
    </row>
    <row r="360" spans="1:13">
      <c r="A360" s="254">
        <v>350</v>
      </c>
      <c r="B360" s="497" t="s">
        <v>456</v>
      </c>
      <c r="C360" s="494">
        <v>256.2</v>
      </c>
      <c r="D360" s="495">
        <v>257.26666666666671</v>
      </c>
      <c r="E360" s="495">
        <v>251.53333333333342</v>
      </c>
      <c r="F360" s="495">
        <v>246.8666666666667</v>
      </c>
      <c r="G360" s="495">
        <v>241.13333333333341</v>
      </c>
      <c r="H360" s="495">
        <v>261.93333333333339</v>
      </c>
      <c r="I360" s="495">
        <v>267.66666666666663</v>
      </c>
      <c r="J360" s="495">
        <v>272.33333333333343</v>
      </c>
      <c r="K360" s="494">
        <v>263</v>
      </c>
      <c r="L360" s="494">
        <v>252.6</v>
      </c>
      <c r="M360" s="494">
        <v>4.3328800000000003</v>
      </c>
    </row>
    <row r="361" spans="1:13">
      <c r="A361" s="254">
        <v>351</v>
      </c>
      <c r="B361" s="497" t="s">
        <v>758</v>
      </c>
      <c r="C361" s="494">
        <v>464.7</v>
      </c>
      <c r="D361" s="495">
        <v>464.59999999999997</v>
      </c>
      <c r="E361" s="495">
        <v>460.59999999999991</v>
      </c>
      <c r="F361" s="495">
        <v>456.49999999999994</v>
      </c>
      <c r="G361" s="495">
        <v>452.49999999999989</v>
      </c>
      <c r="H361" s="495">
        <v>468.69999999999993</v>
      </c>
      <c r="I361" s="495">
        <v>472.70000000000005</v>
      </c>
      <c r="J361" s="495">
        <v>476.79999999999995</v>
      </c>
      <c r="K361" s="494">
        <v>468.6</v>
      </c>
      <c r="L361" s="494">
        <v>460.5</v>
      </c>
      <c r="M361" s="494">
        <v>0.22764999999999999</v>
      </c>
    </row>
    <row r="362" spans="1:13">
      <c r="A362" s="254">
        <v>352</v>
      </c>
      <c r="B362" s="497" t="s">
        <v>457</v>
      </c>
      <c r="C362" s="494">
        <v>81.150000000000006</v>
      </c>
      <c r="D362" s="495">
        <v>80.333333333333329</v>
      </c>
      <c r="E362" s="495">
        <v>78.766666666666652</v>
      </c>
      <c r="F362" s="495">
        <v>76.383333333333326</v>
      </c>
      <c r="G362" s="495">
        <v>74.816666666666649</v>
      </c>
      <c r="H362" s="495">
        <v>82.716666666666654</v>
      </c>
      <c r="I362" s="495">
        <v>84.283333333333346</v>
      </c>
      <c r="J362" s="495">
        <v>86.666666666666657</v>
      </c>
      <c r="K362" s="494">
        <v>81.900000000000006</v>
      </c>
      <c r="L362" s="494">
        <v>77.95</v>
      </c>
      <c r="M362" s="494">
        <v>17.3413</v>
      </c>
    </row>
    <row r="363" spans="1:13">
      <c r="A363" s="254">
        <v>353</v>
      </c>
      <c r="B363" s="497" t="s">
        <v>163</v>
      </c>
      <c r="C363" s="494">
        <v>1178.1500000000001</v>
      </c>
      <c r="D363" s="495">
        <v>1168.0666666666668</v>
      </c>
      <c r="E363" s="495">
        <v>1140.1833333333336</v>
      </c>
      <c r="F363" s="495">
        <v>1102.2166666666667</v>
      </c>
      <c r="G363" s="495">
        <v>1074.3333333333335</v>
      </c>
      <c r="H363" s="495">
        <v>1206.0333333333338</v>
      </c>
      <c r="I363" s="495">
        <v>1233.916666666667</v>
      </c>
      <c r="J363" s="495">
        <v>1271.8833333333339</v>
      </c>
      <c r="K363" s="494">
        <v>1195.95</v>
      </c>
      <c r="L363" s="494">
        <v>1130.0999999999999</v>
      </c>
      <c r="M363" s="494">
        <v>34.027560000000001</v>
      </c>
    </row>
    <row r="364" spans="1:13">
      <c r="A364" s="254">
        <v>354</v>
      </c>
      <c r="B364" s="497" t="s">
        <v>156</v>
      </c>
      <c r="C364" s="494">
        <v>29679.15</v>
      </c>
      <c r="D364" s="495">
        <v>29790.05</v>
      </c>
      <c r="E364" s="495">
        <v>29200.1</v>
      </c>
      <c r="F364" s="495">
        <v>28721.05</v>
      </c>
      <c r="G364" s="495">
        <v>28131.1</v>
      </c>
      <c r="H364" s="495">
        <v>30269.1</v>
      </c>
      <c r="I364" s="495">
        <v>30859.050000000003</v>
      </c>
      <c r="J364" s="495">
        <v>31338.1</v>
      </c>
      <c r="K364" s="494">
        <v>30380</v>
      </c>
      <c r="L364" s="494">
        <v>29311</v>
      </c>
      <c r="M364" s="494">
        <v>0.27163999999999999</v>
      </c>
    </row>
    <row r="365" spans="1:13">
      <c r="A365" s="254">
        <v>355</v>
      </c>
      <c r="B365" s="497" t="s">
        <v>458</v>
      </c>
      <c r="C365" s="494">
        <v>1958.8</v>
      </c>
      <c r="D365" s="495">
        <v>1951.9666666666665</v>
      </c>
      <c r="E365" s="495">
        <v>1917.5333333333328</v>
      </c>
      <c r="F365" s="495">
        <v>1876.2666666666664</v>
      </c>
      <c r="G365" s="495">
        <v>1841.8333333333328</v>
      </c>
      <c r="H365" s="495">
        <v>1993.2333333333329</v>
      </c>
      <c r="I365" s="495">
        <v>2027.6666666666667</v>
      </c>
      <c r="J365" s="495">
        <v>2068.9333333333329</v>
      </c>
      <c r="K365" s="494">
        <v>1986.4</v>
      </c>
      <c r="L365" s="494">
        <v>1910.7</v>
      </c>
      <c r="M365" s="494">
        <v>1.55602</v>
      </c>
    </row>
    <row r="366" spans="1:13">
      <c r="A366" s="254">
        <v>356</v>
      </c>
      <c r="B366" s="497" t="s">
        <v>158</v>
      </c>
      <c r="C366" s="494">
        <v>227.4</v>
      </c>
      <c r="D366" s="495">
        <v>226.18333333333331</v>
      </c>
      <c r="E366" s="495">
        <v>223.86666666666662</v>
      </c>
      <c r="F366" s="495">
        <v>220.33333333333331</v>
      </c>
      <c r="G366" s="495">
        <v>218.01666666666662</v>
      </c>
      <c r="H366" s="495">
        <v>229.71666666666661</v>
      </c>
      <c r="I366" s="495">
        <v>232.03333333333327</v>
      </c>
      <c r="J366" s="495">
        <v>235.56666666666661</v>
      </c>
      <c r="K366" s="494">
        <v>228.5</v>
      </c>
      <c r="L366" s="494">
        <v>222.65</v>
      </c>
      <c r="M366" s="494">
        <v>32.225760000000001</v>
      </c>
    </row>
    <row r="367" spans="1:13">
      <c r="A367" s="254">
        <v>357</v>
      </c>
      <c r="B367" s="497" t="s">
        <v>269</v>
      </c>
      <c r="C367" s="494">
        <v>4601.8500000000004</v>
      </c>
      <c r="D367" s="495">
        <v>4595.1333333333341</v>
      </c>
      <c r="E367" s="495">
        <v>4560.2666666666682</v>
      </c>
      <c r="F367" s="495">
        <v>4518.6833333333343</v>
      </c>
      <c r="G367" s="495">
        <v>4483.8166666666684</v>
      </c>
      <c r="H367" s="495">
        <v>4636.7166666666681</v>
      </c>
      <c r="I367" s="495">
        <v>4671.5833333333348</v>
      </c>
      <c r="J367" s="495">
        <v>4713.1666666666679</v>
      </c>
      <c r="K367" s="494">
        <v>4630</v>
      </c>
      <c r="L367" s="494">
        <v>4553.55</v>
      </c>
      <c r="M367" s="494">
        <v>0.43024000000000001</v>
      </c>
    </row>
    <row r="368" spans="1:13">
      <c r="A368" s="254">
        <v>358</v>
      </c>
      <c r="B368" s="497" t="s">
        <v>459</v>
      </c>
      <c r="C368" s="494">
        <v>188.6</v>
      </c>
      <c r="D368" s="495">
        <v>191.01666666666665</v>
      </c>
      <c r="E368" s="495">
        <v>183.58333333333331</v>
      </c>
      <c r="F368" s="495">
        <v>178.56666666666666</v>
      </c>
      <c r="G368" s="495">
        <v>171.13333333333333</v>
      </c>
      <c r="H368" s="495">
        <v>196.0333333333333</v>
      </c>
      <c r="I368" s="495">
        <v>203.46666666666664</v>
      </c>
      <c r="J368" s="495">
        <v>208.48333333333329</v>
      </c>
      <c r="K368" s="494">
        <v>198.45</v>
      </c>
      <c r="L368" s="494">
        <v>186</v>
      </c>
      <c r="M368" s="494">
        <v>9.8117000000000001</v>
      </c>
    </row>
    <row r="369" spans="1:13">
      <c r="A369" s="254">
        <v>359</v>
      </c>
      <c r="B369" s="497" t="s">
        <v>460</v>
      </c>
      <c r="C369" s="494">
        <v>732.7</v>
      </c>
      <c r="D369" s="495">
        <v>732.33333333333337</v>
      </c>
      <c r="E369" s="495">
        <v>706.9666666666667</v>
      </c>
      <c r="F369" s="495">
        <v>681.23333333333335</v>
      </c>
      <c r="G369" s="495">
        <v>655.86666666666667</v>
      </c>
      <c r="H369" s="495">
        <v>758.06666666666672</v>
      </c>
      <c r="I369" s="495">
        <v>783.43333333333328</v>
      </c>
      <c r="J369" s="495">
        <v>809.16666666666674</v>
      </c>
      <c r="K369" s="494">
        <v>757.7</v>
      </c>
      <c r="L369" s="494">
        <v>706.6</v>
      </c>
      <c r="M369" s="494">
        <v>1.81212</v>
      </c>
    </row>
    <row r="370" spans="1:13">
      <c r="A370" s="254">
        <v>360</v>
      </c>
      <c r="B370" s="497" t="s">
        <v>160</v>
      </c>
      <c r="C370" s="494">
        <v>1799.5</v>
      </c>
      <c r="D370" s="495">
        <v>1809</v>
      </c>
      <c r="E370" s="495">
        <v>1777</v>
      </c>
      <c r="F370" s="495">
        <v>1754.5</v>
      </c>
      <c r="G370" s="495">
        <v>1722.5</v>
      </c>
      <c r="H370" s="495">
        <v>1831.5</v>
      </c>
      <c r="I370" s="495">
        <v>1863.5</v>
      </c>
      <c r="J370" s="495">
        <v>1886</v>
      </c>
      <c r="K370" s="494">
        <v>1841</v>
      </c>
      <c r="L370" s="494">
        <v>1786.5</v>
      </c>
      <c r="M370" s="494">
        <v>3.6350899999999999</v>
      </c>
    </row>
    <row r="371" spans="1:13">
      <c r="A371" s="254">
        <v>361</v>
      </c>
      <c r="B371" s="497" t="s">
        <v>157</v>
      </c>
      <c r="C371" s="494">
        <v>1744.05</v>
      </c>
      <c r="D371" s="495">
        <v>1743.6833333333334</v>
      </c>
      <c r="E371" s="495">
        <v>1690.3666666666668</v>
      </c>
      <c r="F371" s="495">
        <v>1636.6833333333334</v>
      </c>
      <c r="G371" s="495">
        <v>1583.3666666666668</v>
      </c>
      <c r="H371" s="495">
        <v>1797.3666666666668</v>
      </c>
      <c r="I371" s="495">
        <v>1850.6833333333334</v>
      </c>
      <c r="J371" s="495">
        <v>1904.3666666666668</v>
      </c>
      <c r="K371" s="494">
        <v>1797</v>
      </c>
      <c r="L371" s="494">
        <v>1690</v>
      </c>
      <c r="M371" s="494">
        <v>8.7869799999999998</v>
      </c>
    </row>
    <row r="372" spans="1:13">
      <c r="A372" s="254">
        <v>362</v>
      </c>
      <c r="B372" s="497" t="s">
        <v>756</v>
      </c>
      <c r="C372" s="494">
        <v>898.9</v>
      </c>
      <c r="D372" s="495">
        <v>881.98333333333323</v>
      </c>
      <c r="E372" s="495">
        <v>846.96666666666647</v>
      </c>
      <c r="F372" s="495">
        <v>795.03333333333319</v>
      </c>
      <c r="G372" s="495">
        <v>760.01666666666642</v>
      </c>
      <c r="H372" s="495">
        <v>933.91666666666652</v>
      </c>
      <c r="I372" s="495">
        <v>968.93333333333317</v>
      </c>
      <c r="J372" s="495">
        <v>1020.8666666666666</v>
      </c>
      <c r="K372" s="494">
        <v>917</v>
      </c>
      <c r="L372" s="494">
        <v>830.05</v>
      </c>
      <c r="M372" s="494">
        <v>2.82484</v>
      </c>
    </row>
    <row r="373" spans="1:13">
      <c r="A373" s="254">
        <v>363</v>
      </c>
      <c r="B373" s="497" t="s">
        <v>461</v>
      </c>
      <c r="C373" s="494">
        <v>1373.1</v>
      </c>
      <c r="D373" s="495">
        <v>1369.8</v>
      </c>
      <c r="E373" s="495">
        <v>1344.6</v>
      </c>
      <c r="F373" s="495">
        <v>1316.1</v>
      </c>
      <c r="G373" s="495">
        <v>1290.8999999999999</v>
      </c>
      <c r="H373" s="495">
        <v>1398.3</v>
      </c>
      <c r="I373" s="495">
        <v>1423.5000000000002</v>
      </c>
      <c r="J373" s="495">
        <v>1452</v>
      </c>
      <c r="K373" s="494">
        <v>1395</v>
      </c>
      <c r="L373" s="494">
        <v>1341.3</v>
      </c>
      <c r="M373" s="494">
        <v>2.4210199999999999</v>
      </c>
    </row>
    <row r="374" spans="1:13">
      <c r="A374" s="254">
        <v>364</v>
      </c>
      <c r="B374" s="497" t="s">
        <v>757</v>
      </c>
      <c r="C374" s="494">
        <v>847.2</v>
      </c>
      <c r="D374" s="495">
        <v>851.03333333333342</v>
      </c>
      <c r="E374" s="495">
        <v>833.36666666666679</v>
      </c>
      <c r="F374" s="495">
        <v>819.53333333333342</v>
      </c>
      <c r="G374" s="495">
        <v>801.86666666666679</v>
      </c>
      <c r="H374" s="495">
        <v>864.86666666666679</v>
      </c>
      <c r="I374" s="495">
        <v>882.53333333333353</v>
      </c>
      <c r="J374" s="495">
        <v>896.36666666666679</v>
      </c>
      <c r="K374" s="494">
        <v>868.7</v>
      </c>
      <c r="L374" s="494">
        <v>837.2</v>
      </c>
      <c r="M374" s="494">
        <v>0.27632000000000001</v>
      </c>
    </row>
    <row r="375" spans="1:13">
      <c r="A375" s="254">
        <v>365</v>
      </c>
      <c r="B375" s="497" t="s">
        <v>159</v>
      </c>
      <c r="C375" s="494">
        <v>111.45</v>
      </c>
      <c r="D375" s="495">
        <v>111.83333333333333</v>
      </c>
      <c r="E375" s="495">
        <v>109.31666666666666</v>
      </c>
      <c r="F375" s="495">
        <v>107.18333333333334</v>
      </c>
      <c r="G375" s="495">
        <v>104.66666666666667</v>
      </c>
      <c r="H375" s="495">
        <v>113.96666666666665</v>
      </c>
      <c r="I375" s="495">
        <v>116.48333333333333</v>
      </c>
      <c r="J375" s="495">
        <v>118.61666666666665</v>
      </c>
      <c r="K375" s="494">
        <v>114.35</v>
      </c>
      <c r="L375" s="494">
        <v>109.7</v>
      </c>
      <c r="M375" s="494">
        <v>104.98788</v>
      </c>
    </row>
    <row r="376" spans="1:13">
      <c r="A376" s="254">
        <v>366</v>
      </c>
      <c r="B376" s="497" t="s">
        <v>162</v>
      </c>
      <c r="C376" s="494">
        <v>214.15</v>
      </c>
      <c r="D376" s="495">
        <v>215.5</v>
      </c>
      <c r="E376" s="495">
        <v>212</v>
      </c>
      <c r="F376" s="495">
        <v>209.85</v>
      </c>
      <c r="G376" s="495">
        <v>206.35</v>
      </c>
      <c r="H376" s="495">
        <v>217.65</v>
      </c>
      <c r="I376" s="495">
        <v>221.15</v>
      </c>
      <c r="J376" s="495">
        <v>223.3</v>
      </c>
      <c r="K376" s="494">
        <v>219</v>
      </c>
      <c r="L376" s="494">
        <v>213.35</v>
      </c>
      <c r="M376" s="494">
        <v>81.477630000000005</v>
      </c>
    </row>
    <row r="377" spans="1:13">
      <c r="A377" s="254">
        <v>367</v>
      </c>
      <c r="B377" s="497" t="s">
        <v>462</v>
      </c>
      <c r="C377" s="494">
        <v>185.7</v>
      </c>
      <c r="D377" s="495">
        <v>186.93333333333331</v>
      </c>
      <c r="E377" s="495">
        <v>180.96666666666661</v>
      </c>
      <c r="F377" s="495">
        <v>176.23333333333329</v>
      </c>
      <c r="G377" s="495">
        <v>170.26666666666659</v>
      </c>
      <c r="H377" s="495">
        <v>191.66666666666663</v>
      </c>
      <c r="I377" s="495">
        <v>197.63333333333333</v>
      </c>
      <c r="J377" s="495">
        <v>202.36666666666665</v>
      </c>
      <c r="K377" s="494">
        <v>192.9</v>
      </c>
      <c r="L377" s="494">
        <v>182.2</v>
      </c>
      <c r="M377" s="494">
        <v>12.700290000000001</v>
      </c>
    </row>
    <row r="378" spans="1:13">
      <c r="A378" s="254">
        <v>368</v>
      </c>
      <c r="B378" s="497" t="s">
        <v>270</v>
      </c>
      <c r="C378" s="494">
        <v>299.45</v>
      </c>
      <c r="D378" s="495">
        <v>299.8</v>
      </c>
      <c r="E378" s="495">
        <v>292.5</v>
      </c>
      <c r="F378" s="495">
        <v>285.55</v>
      </c>
      <c r="G378" s="495">
        <v>278.25</v>
      </c>
      <c r="H378" s="495">
        <v>306.75</v>
      </c>
      <c r="I378" s="495">
        <v>314.05000000000007</v>
      </c>
      <c r="J378" s="495">
        <v>321</v>
      </c>
      <c r="K378" s="494">
        <v>307.10000000000002</v>
      </c>
      <c r="L378" s="494">
        <v>292.85000000000002</v>
      </c>
      <c r="M378" s="494">
        <v>2.7061700000000002</v>
      </c>
    </row>
    <row r="379" spans="1:13">
      <c r="A379" s="254">
        <v>369</v>
      </c>
      <c r="B379" s="497" t="s">
        <v>463</v>
      </c>
      <c r="C379" s="494">
        <v>131.44999999999999</v>
      </c>
      <c r="D379" s="495">
        <v>130.15</v>
      </c>
      <c r="E379" s="495">
        <v>124.30000000000001</v>
      </c>
      <c r="F379" s="495">
        <v>117.15</v>
      </c>
      <c r="G379" s="495">
        <v>111.30000000000001</v>
      </c>
      <c r="H379" s="495">
        <v>137.30000000000001</v>
      </c>
      <c r="I379" s="495">
        <v>143.14999999999998</v>
      </c>
      <c r="J379" s="495">
        <v>150.30000000000001</v>
      </c>
      <c r="K379" s="494">
        <v>136</v>
      </c>
      <c r="L379" s="494">
        <v>123</v>
      </c>
      <c r="M379" s="494">
        <v>4.7574199999999998</v>
      </c>
    </row>
    <row r="380" spans="1:13">
      <c r="A380" s="254">
        <v>370</v>
      </c>
      <c r="B380" s="497" t="s">
        <v>464</v>
      </c>
      <c r="C380" s="494">
        <v>6183</v>
      </c>
      <c r="D380" s="495">
        <v>6156.6166666666659</v>
      </c>
      <c r="E380" s="495">
        <v>6108.4833333333318</v>
      </c>
      <c r="F380" s="495">
        <v>6033.9666666666662</v>
      </c>
      <c r="G380" s="495">
        <v>5985.8333333333321</v>
      </c>
      <c r="H380" s="495">
        <v>6231.1333333333314</v>
      </c>
      <c r="I380" s="495">
        <v>6279.2666666666646</v>
      </c>
      <c r="J380" s="495">
        <v>6353.783333333331</v>
      </c>
      <c r="K380" s="494">
        <v>6204.75</v>
      </c>
      <c r="L380" s="494">
        <v>6082.1</v>
      </c>
      <c r="M380" s="494">
        <v>6.9610000000000005E-2</v>
      </c>
    </row>
    <row r="381" spans="1:13">
      <c r="A381" s="254">
        <v>371</v>
      </c>
      <c r="B381" s="497" t="s">
        <v>271</v>
      </c>
      <c r="C381" s="494">
        <v>12533.65</v>
      </c>
      <c r="D381" s="495">
        <v>12454.066666666666</v>
      </c>
      <c r="E381" s="495">
        <v>12330.833333333332</v>
      </c>
      <c r="F381" s="495">
        <v>12128.016666666666</v>
      </c>
      <c r="G381" s="495">
        <v>12004.783333333333</v>
      </c>
      <c r="H381" s="495">
        <v>12656.883333333331</v>
      </c>
      <c r="I381" s="495">
        <v>12780.116666666665</v>
      </c>
      <c r="J381" s="495">
        <v>12982.933333333331</v>
      </c>
      <c r="K381" s="494">
        <v>12577.3</v>
      </c>
      <c r="L381" s="494">
        <v>12251.25</v>
      </c>
      <c r="M381" s="494">
        <v>3.6339999999999997E-2</v>
      </c>
    </row>
    <row r="382" spans="1:13">
      <c r="A382" s="254">
        <v>372</v>
      </c>
      <c r="B382" s="497" t="s">
        <v>161</v>
      </c>
      <c r="C382" s="494">
        <v>36.950000000000003</v>
      </c>
      <c r="D382" s="495">
        <v>37.233333333333334</v>
      </c>
      <c r="E382" s="495">
        <v>35.916666666666671</v>
      </c>
      <c r="F382" s="495">
        <v>34.88333333333334</v>
      </c>
      <c r="G382" s="495">
        <v>33.566666666666677</v>
      </c>
      <c r="H382" s="495">
        <v>38.266666666666666</v>
      </c>
      <c r="I382" s="495">
        <v>39.583333333333329</v>
      </c>
      <c r="J382" s="495">
        <v>40.61666666666666</v>
      </c>
      <c r="K382" s="494">
        <v>38.549999999999997</v>
      </c>
      <c r="L382" s="494">
        <v>36.200000000000003</v>
      </c>
      <c r="M382" s="494">
        <v>1039.41329</v>
      </c>
    </row>
    <row r="383" spans="1:13">
      <c r="A383" s="254">
        <v>373</v>
      </c>
      <c r="B383" s="497" t="s">
        <v>272</v>
      </c>
      <c r="C383" s="494">
        <v>653.79999999999995</v>
      </c>
      <c r="D383" s="495">
        <v>663.83333333333337</v>
      </c>
      <c r="E383" s="495">
        <v>640.9666666666667</v>
      </c>
      <c r="F383" s="495">
        <v>628.13333333333333</v>
      </c>
      <c r="G383" s="495">
        <v>605.26666666666665</v>
      </c>
      <c r="H383" s="495">
        <v>676.66666666666674</v>
      </c>
      <c r="I383" s="495">
        <v>699.5333333333333</v>
      </c>
      <c r="J383" s="495">
        <v>712.36666666666679</v>
      </c>
      <c r="K383" s="494">
        <v>686.7</v>
      </c>
      <c r="L383" s="494">
        <v>651</v>
      </c>
      <c r="M383" s="494">
        <v>1.5203</v>
      </c>
    </row>
    <row r="384" spans="1:13">
      <c r="A384" s="254">
        <v>374</v>
      </c>
      <c r="B384" s="497" t="s">
        <v>165</v>
      </c>
      <c r="C384" s="494">
        <v>206.25</v>
      </c>
      <c r="D384" s="495">
        <v>208.08333333333334</v>
      </c>
      <c r="E384" s="495">
        <v>201.16666666666669</v>
      </c>
      <c r="F384" s="495">
        <v>196.08333333333334</v>
      </c>
      <c r="G384" s="495">
        <v>189.16666666666669</v>
      </c>
      <c r="H384" s="495">
        <v>213.16666666666669</v>
      </c>
      <c r="I384" s="495">
        <v>220.08333333333337</v>
      </c>
      <c r="J384" s="495">
        <v>225.16666666666669</v>
      </c>
      <c r="K384" s="494">
        <v>215</v>
      </c>
      <c r="L384" s="494">
        <v>203</v>
      </c>
      <c r="M384" s="494">
        <v>134.62129999999999</v>
      </c>
    </row>
    <row r="385" spans="1:13">
      <c r="A385" s="254">
        <v>375</v>
      </c>
      <c r="B385" s="497" t="s">
        <v>166</v>
      </c>
      <c r="C385" s="494">
        <v>130.19999999999999</v>
      </c>
      <c r="D385" s="495">
        <v>130.41666666666666</v>
      </c>
      <c r="E385" s="495">
        <v>127.98333333333332</v>
      </c>
      <c r="F385" s="495">
        <v>125.76666666666665</v>
      </c>
      <c r="G385" s="495">
        <v>123.33333333333331</v>
      </c>
      <c r="H385" s="495">
        <v>132.63333333333333</v>
      </c>
      <c r="I385" s="495">
        <v>135.06666666666666</v>
      </c>
      <c r="J385" s="495">
        <v>137.28333333333333</v>
      </c>
      <c r="K385" s="494">
        <v>132.85</v>
      </c>
      <c r="L385" s="494">
        <v>128.19999999999999</v>
      </c>
      <c r="M385" s="494">
        <v>46.806249999999999</v>
      </c>
    </row>
    <row r="386" spans="1:13">
      <c r="A386" s="254">
        <v>376</v>
      </c>
      <c r="B386" s="497" t="s">
        <v>465</v>
      </c>
      <c r="C386" s="494">
        <v>243.8</v>
      </c>
      <c r="D386" s="495">
        <v>243.61666666666667</v>
      </c>
      <c r="E386" s="495">
        <v>240.68333333333334</v>
      </c>
      <c r="F386" s="495">
        <v>237.56666666666666</v>
      </c>
      <c r="G386" s="495">
        <v>234.63333333333333</v>
      </c>
      <c r="H386" s="495">
        <v>246.73333333333335</v>
      </c>
      <c r="I386" s="495">
        <v>249.66666666666669</v>
      </c>
      <c r="J386" s="495">
        <v>252.78333333333336</v>
      </c>
      <c r="K386" s="494">
        <v>246.55</v>
      </c>
      <c r="L386" s="494">
        <v>240.5</v>
      </c>
      <c r="M386" s="494">
        <v>1.8821000000000001</v>
      </c>
    </row>
    <row r="387" spans="1:13">
      <c r="A387" s="254">
        <v>377</v>
      </c>
      <c r="B387" s="497" t="s">
        <v>466</v>
      </c>
      <c r="C387" s="494">
        <v>548.4</v>
      </c>
      <c r="D387" s="495">
        <v>552.48333333333335</v>
      </c>
      <c r="E387" s="495">
        <v>539.9666666666667</v>
      </c>
      <c r="F387" s="495">
        <v>531.5333333333333</v>
      </c>
      <c r="G387" s="495">
        <v>519.01666666666665</v>
      </c>
      <c r="H387" s="495">
        <v>560.91666666666674</v>
      </c>
      <c r="I387" s="495">
        <v>573.43333333333339</v>
      </c>
      <c r="J387" s="495">
        <v>581.86666666666679</v>
      </c>
      <c r="K387" s="494">
        <v>565</v>
      </c>
      <c r="L387" s="494">
        <v>544.04999999999995</v>
      </c>
      <c r="M387" s="494">
        <v>1.54023</v>
      </c>
    </row>
    <row r="388" spans="1:13">
      <c r="A388" s="254">
        <v>378</v>
      </c>
      <c r="B388" s="497" t="s">
        <v>467</v>
      </c>
      <c r="C388" s="494">
        <v>29.5</v>
      </c>
      <c r="D388" s="495">
        <v>29.5</v>
      </c>
      <c r="E388" s="495">
        <v>28.8</v>
      </c>
      <c r="F388" s="495">
        <v>28.1</v>
      </c>
      <c r="G388" s="495">
        <v>27.400000000000002</v>
      </c>
      <c r="H388" s="495">
        <v>30.2</v>
      </c>
      <c r="I388" s="495">
        <v>30.900000000000002</v>
      </c>
      <c r="J388" s="495">
        <v>31.599999999999998</v>
      </c>
      <c r="K388" s="494">
        <v>30.2</v>
      </c>
      <c r="L388" s="494">
        <v>28.8</v>
      </c>
      <c r="M388" s="494">
        <v>100.08653</v>
      </c>
    </row>
    <row r="389" spans="1:13">
      <c r="A389" s="254">
        <v>379</v>
      </c>
      <c r="B389" s="497" t="s">
        <v>468</v>
      </c>
      <c r="C389" s="494">
        <v>147.19999999999999</v>
      </c>
      <c r="D389" s="495">
        <v>148.70000000000002</v>
      </c>
      <c r="E389" s="495">
        <v>143.90000000000003</v>
      </c>
      <c r="F389" s="495">
        <v>140.60000000000002</v>
      </c>
      <c r="G389" s="495">
        <v>135.80000000000004</v>
      </c>
      <c r="H389" s="495">
        <v>152.00000000000003</v>
      </c>
      <c r="I389" s="495">
        <v>156.80000000000004</v>
      </c>
      <c r="J389" s="495">
        <v>160.10000000000002</v>
      </c>
      <c r="K389" s="494">
        <v>153.5</v>
      </c>
      <c r="L389" s="494">
        <v>145.4</v>
      </c>
      <c r="M389" s="494">
        <v>22.587720000000001</v>
      </c>
    </row>
    <row r="390" spans="1:13">
      <c r="A390" s="254">
        <v>380</v>
      </c>
      <c r="B390" s="497" t="s">
        <v>273</v>
      </c>
      <c r="C390" s="494">
        <v>482.1</v>
      </c>
      <c r="D390" s="495">
        <v>483.18333333333334</v>
      </c>
      <c r="E390" s="495">
        <v>476.41666666666669</v>
      </c>
      <c r="F390" s="495">
        <v>470.73333333333335</v>
      </c>
      <c r="G390" s="495">
        <v>463.9666666666667</v>
      </c>
      <c r="H390" s="495">
        <v>488.86666666666667</v>
      </c>
      <c r="I390" s="495">
        <v>495.63333333333333</v>
      </c>
      <c r="J390" s="495">
        <v>501.31666666666666</v>
      </c>
      <c r="K390" s="494">
        <v>489.95</v>
      </c>
      <c r="L390" s="494">
        <v>477.5</v>
      </c>
      <c r="M390" s="494">
        <v>0.55754000000000004</v>
      </c>
    </row>
    <row r="391" spans="1:13">
      <c r="A391" s="254">
        <v>381</v>
      </c>
      <c r="B391" s="497" t="s">
        <v>469</v>
      </c>
      <c r="C391" s="494">
        <v>257.05</v>
      </c>
      <c r="D391" s="495">
        <v>256.40000000000003</v>
      </c>
      <c r="E391" s="495">
        <v>252.85000000000008</v>
      </c>
      <c r="F391" s="495">
        <v>248.65000000000003</v>
      </c>
      <c r="G391" s="495">
        <v>245.10000000000008</v>
      </c>
      <c r="H391" s="495">
        <v>260.60000000000008</v>
      </c>
      <c r="I391" s="495">
        <v>264.15000000000003</v>
      </c>
      <c r="J391" s="495">
        <v>268.35000000000008</v>
      </c>
      <c r="K391" s="494">
        <v>259.95</v>
      </c>
      <c r="L391" s="494">
        <v>252.2</v>
      </c>
      <c r="M391" s="494">
        <v>2.2801</v>
      </c>
    </row>
    <row r="392" spans="1:13">
      <c r="A392" s="254">
        <v>382</v>
      </c>
      <c r="B392" s="497" t="s">
        <v>470</v>
      </c>
      <c r="C392" s="494">
        <v>74.75</v>
      </c>
      <c r="D392" s="495">
        <v>75.833333333333329</v>
      </c>
      <c r="E392" s="495">
        <v>72.766666666666652</v>
      </c>
      <c r="F392" s="495">
        <v>70.783333333333317</v>
      </c>
      <c r="G392" s="495">
        <v>67.71666666666664</v>
      </c>
      <c r="H392" s="495">
        <v>77.816666666666663</v>
      </c>
      <c r="I392" s="495">
        <v>80.883333333333354</v>
      </c>
      <c r="J392" s="495">
        <v>82.866666666666674</v>
      </c>
      <c r="K392" s="494">
        <v>78.900000000000006</v>
      </c>
      <c r="L392" s="494">
        <v>73.849999999999994</v>
      </c>
      <c r="M392" s="494">
        <v>28.748550000000002</v>
      </c>
    </row>
    <row r="393" spans="1:13">
      <c r="A393" s="254">
        <v>383</v>
      </c>
      <c r="B393" s="497" t="s">
        <v>471</v>
      </c>
      <c r="C393" s="494">
        <v>2019.25</v>
      </c>
      <c r="D393" s="495">
        <v>2029.75</v>
      </c>
      <c r="E393" s="495">
        <v>1969.5</v>
      </c>
      <c r="F393" s="495">
        <v>1919.75</v>
      </c>
      <c r="G393" s="495">
        <v>1859.5</v>
      </c>
      <c r="H393" s="495">
        <v>2079.5</v>
      </c>
      <c r="I393" s="495">
        <v>2139.75</v>
      </c>
      <c r="J393" s="495">
        <v>2189.5</v>
      </c>
      <c r="K393" s="494">
        <v>2090</v>
      </c>
      <c r="L393" s="494">
        <v>1980</v>
      </c>
      <c r="M393" s="494">
        <v>0.35611999999999999</v>
      </c>
    </row>
    <row r="394" spans="1:13">
      <c r="A394" s="254">
        <v>384</v>
      </c>
      <c r="B394" s="497" t="s">
        <v>472</v>
      </c>
      <c r="C394" s="494">
        <v>350.75</v>
      </c>
      <c r="D394" s="495">
        <v>354.7166666666667</v>
      </c>
      <c r="E394" s="495">
        <v>343.43333333333339</v>
      </c>
      <c r="F394" s="495">
        <v>336.11666666666667</v>
      </c>
      <c r="G394" s="495">
        <v>324.83333333333337</v>
      </c>
      <c r="H394" s="495">
        <v>362.03333333333342</v>
      </c>
      <c r="I394" s="495">
        <v>373.31666666666672</v>
      </c>
      <c r="J394" s="495">
        <v>380.63333333333344</v>
      </c>
      <c r="K394" s="494">
        <v>366</v>
      </c>
      <c r="L394" s="494">
        <v>347.4</v>
      </c>
      <c r="M394" s="494">
        <v>6.82796</v>
      </c>
    </row>
    <row r="395" spans="1:13">
      <c r="A395" s="254">
        <v>385</v>
      </c>
      <c r="B395" s="497" t="s">
        <v>473</v>
      </c>
      <c r="C395" s="494">
        <v>176.35</v>
      </c>
      <c r="D395" s="495">
        <v>179.6</v>
      </c>
      <c r="E395" s="495">
        <v>171.5</v>
      </c>
      <c r="F395" s="495">
        <v>166.65</v>
      </c>
      <c r="G395" s="495">
        <v>158.55000000000001</v>
      </c>
      <c r="H395" s="495">
        <v>184.45</v>
      </c>
      <c r="I395" s="495">
        <v>192.54999999999995</v>
      </c>
      <c r="J395" s="495">
        <v>197.39999999999998</v>
      </c>
      <c r="K395" s="494">
        <v>187.7</v>
      </c>
      <c r="L395" s="494">
        <v>174.75</v>
      </c>
      <c r="M395" s="494">
        <v>3.88612</v>
      </c>
    </row>
    <row r="396" spans="1:13">
      <c r="A396" s="254">
        <v>386</v>
      </c>
      <c r="B396" s="497" t="s">
        <v>474</v>
      </c>
      <c r="C396" s="494">
        <v>914</v>
      </c>
      <c r="D396" s="495">
        <v>910.08333333333337</v>
      </c>
      <c r="E396" s="495">
        <v>900.06666666666672</v>
      </c>
      <c r="F396" s="495">
        <v>886.13333333333333</v>
      </c>
      <c r="G396" s="495">
        <v>876.11666666666667</v>
      </c>
      <c r="H396" s="495">
        <v>924.01666666666677</v>
      </c>
      <c r="I396" s="495">
        <v>934.03333333333342</v>
      </c>
      <c r="J396" s="495">
        <v>947.96666666666681</v>
      </c>
      <c r="K396" s="494">
        <v>920.1</v>
      </c>
      <c r="L396" s="494">
        <v>896.15</v>
      </c>
      <c r="M396" s="494">
        <v>2.7189700000000001</v>
      </c>
    </row>
    <row r="397" spans="1:13">
      <c r="A397" s="254">
        <v>387</v>
      </c>
      <c r="B397" s="497" t="s">
        <v>167</v>
      </c>
      <c r="C397" s="494">
        <v>1992.6</v>
      </c>
      <c r="D397" s="495">
        <v>1993.2333333333333</v>
      </c>
      <c r="E397" s="495">
        <v>1961.4666666666667</v>
      </c>
      <c r="F397" s="495">
        <v>1930.3333333333333</v>
      </c>
      <c r="G397" s="495">
        <v>1898.5666666666666</v>
      </c>
      <c r="H397" s="495">
        <v>2024.3666666666668</v>
      </c>
      <c r="I397" s="495">
        <v>2056.1333333333337</v>
      </c>
      <c r="J397" s="495">
        <v>2087.2666666666669</v>
      </c>
      <c r="K397" s="494">
        <v>2025</v>
      </c>
      <c r="L397" s="494">
        <v>1962.1</v>
      </c>
      <c r="M397" s="494">
        <v>68.648560000000003</v>
      </c>
    </row>
    <row r="398" spans="1:13">
      <c r="A398" s="254">
        <v>388</v>
      </c>
      <c r="B398" s="497" t="s">
        <v>815</v>
      </c>
      <c r="C398" s="494">
        <v>941.35</v>
      </c>
      <c r="D398" s="495">
        <v>944.18333333333339</v>
      </c>
      <c r="E398" s="495">
        <v>909.36666666666679</v>
      </c>
      <c r="F398" s="495">
        <v>877.38333333333344</v>
      </c>
      <c r="G398" s="495">
        <v>842.56666666666683</v>
      </c>
      <c r="H398" s="495">
        <v>976.16666666666674</v>
      </c>
      <c r="I398" s="495">
        <v>1010.9833333333333</v>
      </c>
      <c r="J398" s="495">
        <v>1042.9666666666667</v>
      </c>
      <c r="K398" s="494">
        <v>979</v>
      </c>
      <c r="L398" s="494">
        <v>912.2</v>
      </c>
      <c r="M398" s="494">
        <v>21.678840000000001</v>
      </c>
    </row>
    <row r="399" spans="1:13">
      <c r="A399" s="254">
        <v>389</v>
      </c>
      <c r="B399" s="497" t="s">
        <v>274</v>
      </c>
      <c r="C399" s="494">
        <v>872.55</v>
      </c>
      <c r="D399" s="495">
        <v>874.7833333333333</v>
      </c>
      <c r="E399" s="495">
        <v>862.56666666666661</v>
      </c>
      <c r="F399" s="495">
        <v>852.58333333333326</v>
      </c>
      <c r="G399" s="495">
        <v>840.36666666666656</v>
      </c>
      <c r="H399" s="495">
        <v>884.76666666666665</v>
      </c>
      <c r="I399" s="495">
        <v>896.98333333333335</v>
      </c>
      <c r="J399" s="495">
        <v>906.9666666666667</v>
      </c>
      <c r="K399" s="494">
        <v>887</v>
      </c>
      <c r="L399" s="494">
        <v>864.8</v>
      </c>
      <c r="M399" s="494">
        <v>10.910019999999999</v>
      </c>
    </row>
    <row r="400" spans="1:13">
      <c r="A400" s="254">
        <v>390</v>
      </c>
      <c r="B400" s="497" t="s">
        <v>476</v>
      </c>
      <c r="C400" s="494">
        <v>25.8</v>
      </c>
      <c r="D400" s="495">
        <v>25.850000000000005</v>
      </c>
      <c r="E400" s="495">
        <v>25.600000000000009</v>
      </c>
      <c r="F400" s="495">
        <v>25.400000000000002</v>
      </c>
      <c r="G400" s="495">
        <v>25.150000000000006</v>
      </c>
      <c r="H400" s="495">
        <v>26.050000000000011</v>
      </c>
      <c r="I400" s="495">
        <v>26.300000000000004</v>
      </c>
      <c r="J400" s="495">
        <v>26.500000000000014</v>
      </c>
      <c r="K400" s="494">
        <v>26.1</v>
      </c>
      <c r="L400" s="494">
        <v>25.65</v>
      </c>
      <c r="M400" s="494">
        <v>12.473240000000001</v>
      </c>
    </row>
    <row r="401" spans="1:13">
      <c r="A401" s="254">
        <v>391</v>
      </c>
      <c r="B401" s="497" t="s">
        <v>477</v>
      </c>
      <c r="C401" s="494">
        <v>2177.5</v>
      </c>
      <c r="D401" s="495">
        <v>2191.4833333333331</v>
      </c>
      <c r="E401" s="495">
        <v>2146.0166666666664</v>
      </c>
      <c r="F401" s="495">
        <v>2114.5333333333333</v>
      </c>
      <c r="G401" s="495">
        <v>2069.0666666666666</v>
      </c>
      <c r="H401" s="495">
        <v>2222.9666666666662</v>
      </c>
      <c r="I401" s="495">
        <v>2268.4333333333325</v>
      </c>
      <c r="J401" s="495">
        <v>2299.9166666666661</v>
      </c>
      <c r="K401" s="494">
        <v>2236.9499999999998</v>
      </c>
      <c r="L401" s="494">
        <v>2160</v>
      </c>
      <c r="M401" s="494">
        <v>0.16488</v>
      </c>
    </row>
    <row r="402" spans="1:13">
      <c r="A402" s="254">
        <v>392</v>
      </c>
      <c r="B402" s="497" t="s">
        <v>172</v>
      </c>
      <c r="C402" s="494">
        <v>5652.2</v>
      </c>
      <c r="D402" s="495">
        <v>5667.4000000000005</v>
      </c>
      <c r="E402" s="495">
        <v>5564.8000000000011</v>
      </c>
      <c r="F402" s="495">
        <v>5477.4000000000005</v>
      </c>
      <c r="G402" s="495">
        <v>5374.8000000000011</v>
      </c>
      <c r="H402" s="495">
        <v>5754.8000000000011</v>
      </c>
      <c r="I402" s="495">
        <v>5857.4000000000015</v>
      </c>
      <c r="J402" s="495">
        <v>5944.8000000000011</v>
      </c>
      <c r="K402" s="494">
        <v>5770</v>
      </c>
      <c r="L402" s="494">
        <v>5580</v>
      </c>
      <c r="M402" s="494">
        <v>1.43188</v>
      </c>
    </row>
    <row r="403" spans="1:13">
      <c r="A403" s="254">
        <v>393</v>
      </c>
      <c r="B403" s="497" t="s">
        <v>478</v>
      </c>
      <c r="C403" s="494">
        <v>7998.45</v>
      </c>
      <c r="D403" s="495">
        <v>8020.7</v>
      </c>
      <c r="E403" s="495">
        <v>7962.75</v>
      </c>
      <c r="F403" s="495">
        <v>7927.05</v>
      </c>
      <c r="G403" s="495">
        <v>7869.1</v>
      </c>
      <c r="H403" s="495">
        <v>8056.4</v>
      </c>
      <c r="I403" s="495">
        <v>8114.3499999999985</v>
      </c>
      <c r="J403" s="495">
        <v>8150.0499999999993</v>
      </c>
      <c r="K403" s="494">
        <v>8078.65</v>
      </c>
      <c r="L403" s="494">
        <v>7985</v>
      </c>
      <c r="M403" s="494">
        <v>0.44212000000000001</v>
      </c>
    </row>
    <row r="404" spans="1:13">
      <c r="A404" s="254">
        <v>394</v>
      </c>
      <c r="B404" s="497" t="s">
        <v>479</v>
      </c>
      <c r="C404" s="494">
        <v>5355</v>
      </c>
      <c r="D404" s="495">
        <v>5390.3499999999995</v>
      </c>
      <c r="E404" s="495">
        <v>5289.6999999999989</v>
      </c>
      <c r="F404" s="495">
        <v>5224.3999999999996</v>
      </c>
      <c r="G404" s="495">
        <v>5123.7499999999991</v>
      </c>
      <c r="H404" s="495">
        <v>5455.6499999999987</v>
      </c>
      <c r="I404" s="495">
        <v>5556.2999999999984</v>
      </c>
      <c r="J404" s="495">
        <v>5621.5999999999985</v>
      </c>
      <c r="K404" s="494">
        <v>5491</v>
      </c>
      <c r="L404" s="494">
        <v>5325.05</v>
      </c>
      <c r="M404" s="494">
        <v>3.1019999999999999E-2</v>
      </c>
    </row>
    <row r="405" spans="1:13">
      <c r="A405" s="254">
        <v>395</v>
      </c>
      <c r="B405" s="497" t="s">
        <v>759</v>
      </c>
      <c r="C405" s="494">
        <v>94.05</v>
      </c>
      <c r="D405" s="495">
        <v>94.916666666666671</v>
      </c>
      <c r="E405" s="495">
        <v>92.183333333333337</v>
      </c>
      <c r="F405" s="495">
        <v>90.316666666666663</v>
      </c>
      <c r="G405" s="495">
        <v>87.583333333333329</v>
      </c>
      <c r="H405" s="495">
        <v>96.783333333333346</v>
      </c>
      <c r="I405" s="495">
        <v>99.516666666666666</v>
      </c>
      <c r="J405" s="495">
        <v>101.38333333333335</v>
      </c>
      <c r="K405" s="494">
        <v>97.65</v>
      </c>
      <c r="L405" s="494">
        <v>93.05</v>
      </c>
      <c r="M405" s="494">
        <v>3.4706299999999999</v>
      </c>
    </row>
    <row r="406" spans="1:13">
      <c r="A406" s="254">
        <v>396</v>
      </c>
      <c r="B406" s="497" t="s">
        <v>480</v>
      </c>
      <c r="C406" s="494">
        <v>402</v>
      </c>
      <c r="D406" s="495">
        <v>405.3</v>
      </c>
      <c r="E406" s="495">
        <v>396.8</v>
      </c>
      <c r="F406" s="495">
        <v>391.6</v>
      </c>
      <c r="G406" s="495">
        <v>383.1</v>
      </c>
      <c r="H406" s="495">
        <v>410.5</v>
      </c>
      <c r="I406" s="495">
        <v>419</v>
      </c>
      <c r="J406" s="495">
        <v>424.2</v>
      </c>
      <c r="K406" s="494">
        <v>413.8</v>
      </c>
      <c r="L406" s="494">
        <v>400.1</v>
      </c>
      <c r="M406" s="494">
        <v>1.81131</v>
      </c>
    </row>
    <row r="407" spans="1:13">
      <c r="A407" s="254">
        <v>397</v>
      </c>
      <c r="B407" s="497" t="s">
        <v>761</v>
      </c>
      <c r="C407" s="494">
        <v>241.6</v>
      </c>
      <c r="D407" s="495">
        <v>241.93333333333331</v>
      </c>
      <c r="E407" s="495">
        <v>235.16666666666663</v>
      </c>
      <c r="F407" s="495">
        <v>228.73333333333332</v>
      </c>
      <c r="G407" s="495">
        <v>221.96666666666664</v>
      </c>
      <c r="H407" s="495">
        <v>248.36666666666662</v>
      </c>
      <c r="I407" s="495">
        <v>255.13333333333333</v>
      </c>
      <c r="J407" s="495">
        <v>261.56666666666661</v>
      </c>
      <c r="K407" s="494">
        <v>248.7</v>
      </c>
      <c r="L407" s="494">
        <v>235.5</v>
      </c>
      <c r="M407" s="494">
        <v>3.0142600000000002</v>
      </c>
    </row>
    <row r="408" spans="1:13">
      <c r="A408" s="254">
        <v>398</v>
      </c>
      <c r="B408" s="497" t="s">
        <v>481</v>
      </c>
      <c r="C408" s="494">
        <v>2106.4499999999998</v>
      </c>
      <c r="D408" s="495">
        <v>2070.6833333333334</v>
      </c>
      <c r="E408" s="495">
        <v>1987.4666666666667</v>
      </c>
      <c r="F408" s="495">
        <v>1868.4833333333333</v>
      </c>
      <c r="G408" s="495">
        <v>1785.2666666666667</v>
      </c>
      <c r="H408" s="495">
        <v>2189.666666666667</v>
      </c>
      <c r="I408" s="495">
        <v>2272.8833333333341</v>
      </c>
      <c r="J408" s="495">
        <v>2391.8666666666668</v>
      </c>
      <c r="K408" s="494">
        <v>2153.9</v>
      </c>
      <c r="L408" s="494">
        <v>1951.7</v>
      </c>
      <c r="M408" s="494">
        <v>0.62326000000000004</v>
      </c>
    </row>
    <row r="409" spans="1:13">
      <c r="A409" s="254">
        <v>399</v>
      </c>
      <c r="B409" s="497" t="s">
        <v>482</v>
      </c>
      <c r="C409" s="494">
        <v>345</v>
      </c>
      <c r="D409" s="495">
        <v>346.8</v>
      </c>
      <c r="E409" s="495">
        <v>338.90000000000003</v>
      </c>
      <c r="F409" s="495">
        <v>332.8</v>
      </c>
      <c r="G409" s="495">
        <v>324.90000000000003</v>
      </c>
      <c r="H409" s="495">
        <v>352.90000000000003</v>
      </c>
      <c r="I409" s="495">
        <v>360.8</v>
      </c>
      <c r="J409" s="495">
        <v>366.90000000000003</v>
      </c>
      <c r="K409" s="494">
        <v>354.7</v>
      </c>
      <c r="L409" s="494">
        <v>340.7</v>
      </c>
      <c r="M409" s="494">
        <v>0.93594999999999995</v>
      </c>
    </row>
    <row r="410" spans="1:13">
      <c r="A410" s="254">
        <v>400</v>
      </c>
      <c r="B410" s="497" t="s">
        <v>760</v>
      </c>
      <c r="C410" s="494">
        <v>110.25</v>
      </c>
      <c r="D410" s="495">
        <v>110.88333333333333</v>
      </c>
      <c r="E410" s="495">
        <v>108.46666666666665</v>
      </c>
      <c r="F410" s="495">
        <v>106.68333333333332</v>
      </c>
      <c r="G410" s="495">
        <v>104.26666666666665</v>
      </c>
      <c r="H410" s="495">
        <v>112.66666666666666</v>
      </c>
      <c r="I410" s="495">
        <v>115.08333333333334</v>
      </c>
      <c r="J410" s="495">
        <v>116.86666666666666</v>
      </c>
      <c r="K410" s="494">
        <v>113.3</v>
      </c>
      <c r="L410" s="494">
        <v>109.1</v>
      </c>
      <c r="M410" s="494">
        <v>17.95797</v>
      </c>
    </row>
    <row r="411" spans="1:13">
      <c r="A411" s="254">
        <v>401</v>
      </c>
      <c r="B411" s="497" t="s">
        <v>483</v>
      </c>
      <c r="C411" s="494">
        <v>203.75</v>
      </c>
      <c r="D411" s="495">
        <v>206.95000000000002</v>
      </c>
      <c r="E411" s="495">
        <v>198.30000000000004</v>
      </c>
      <c r="F411" s="495">
        <v>192.85000000000002</v>
      </c>
      <c r="G411" s="495">
        <v>184.20000000000005</v>
      </c>
      <c r="H411" s="495">
        <v>212.40000000000003</v>
      </c>
      <c r="I411" s="495">
        <v>221.05</v>
      </c>
      <c r="J411" s="495">
        <v>226.50000000000003</v>
      </c>
      <c r="K411" s="494">
        <v>215.6</v>
      </c>
      <c r="L411" s="494">
        <v>201.5</v>
      </c>
      <c r="M411" s="494">
        <v>1.8534200000000001</v>
      </c>
    </row>
    <row r="412" spans="1:13">
      <c r="A412" s="254">
        <v>402</v>
      </c>
      <c r="B412" s="497" t="s">
        <v>170</v>
      </c>
      <c r="C412" s="494">
        <v>30358.25</v>
      </c>
      <c r="D412" s="495">
        <v>30212.216666666664</v>
      </c>
      <c r="E412" s="495">
        <v>29796.033333333326</v>
      </c>
      <c r="F412" s="495">
        <v>29233.816666666662</v>
      </c>
      <c r="G412" s="495">
        <v>28817.633333333324</v>
      </c>
      <c r="H412" s="495">
        <v>30774.433333333327</v>
      </c>
      <c r="I412" s="495">
        <v>31190.616666666669</v>
      </c>
      <c r="J412" s="495">
        <v>31752.833333333328</v>
      </c>
      <c r="K412" s="494">
        <v>30628.400000000001</v>
      </c>
      <c r="L412" s="494">
        <v>29650</v>
      </c>
      <c r="M412" s="494">
        <v>1.2439199999999999</v>
      </c>
    </row>
    <row r="413" spans="1:13">
      <c r="A413" s="254">
        <v>403</v>
      </c>
      <c r="B413" s="497" t="s">
        <v>484</v>
      </c>
      <c r="C413" s="494">
        <v>1440.3</v>
      </c>
      <c r="D413" s="495">
        <v>1453.55</v>
      </c>
      <c r="E413" s="495">
        <v>1413.6</v>
      </c>
      <c r="F413" s="495">
        <v>1386.8999999999999</v>
      </c>
      <c r="G413" s="495">
        <v>1346.9499999999998</v>
      </c>
      <c r="H413" s="495">
        <v>1480.25</v>
      </c>
      <c r="I413" s="495">
        <v>1520.2000000000003</v>
      </c>
      <c r="J413" s="495">
        <v>1546.9</v>
      </c>
      <c r="K413" s="494">
        <v>1493.5</v>
      </c>
      <c r="L413" s="494">
        <v>1426.85</v>
      </c>
      <c r="M413" s="494">
        <v>0.41171000000000002</v>
      </c>
    </row>
    <row r="414" spans="1:13">
      <c r="A414" s="254">
        <v>404</v>
      </c>
      <c r="B414" s="497" t="s">
        <v>173</v>
      </c>
      <c r="C414" s="494">
        <v>1420.15</v>
      </c>
      <c r="D414" s="495">
        <v>1429.6666666666667</v>
      </c>
      <c r="E414" s="495">
        <v>1381.0333333333335</v>
      </c>
      <c r="F414" s="495">
        <v>1341.9166666666667</v>
      </c>
      <c r="G414" s="495">
        <v>1293.2833333333335</v>
      </c>
      <c r="H414" s="495">
        <v>1468.7833333333335</v>
      </c>
      <c r="I414" s="495">
        <v>1517.4166666666667</v>
      </c>
      <c r="J414" s="495">
        <v>1556.5333333333335</v>
      </c>
      <c r="K414" s="494">
        <v>1478.3</v>
      </c>
      <c r="L414" s="494">
        <v>1390.55</v>
      </c>
      <c r="M414" s="494">
        <v>21.730889999999999</v>
      </c>
    </row>
    <row r="415" spans="1:13">
      <c r="A415" s="254">
        <v>405</v>
      </c>
      <c r="B415" s="497" t="s">
        <v>171</v>
      </c>
      <c r="C415" s="494">
        <v>1824.4</v>
      </c>
      <c r="D415" s="495">
        <v>1831.2</v>
      </c>
      <c r="E415" s="495">
        <v>1799.4</v>
      </c>
      <c r="F415" s="495">
        <v>1774.4</v>
      </c>
      <c r="G415" s="495">
        <v>1742.6000000000001</v>
      </c>
      <c r="H415" s="495">
        <v>1856.2</v>
      </c>
      <c r="I415" s="495">
        <v>1887.9999999999998</v>
      </c>
      <c r="J415" s="495">
        <v>1913</v>
      </c>
      <c r="K415" s="494">
        <v>1863</v>
      </c>
      <c r="L415" s="494">
        <v>1806.2</v>
      </c>
      <c r="M415" s="494">
        <v>1.51339</v>
      </c>
    </row>
    <row r="416" spans="1:13">
      <c r="A416" s="254">
        <v>406</v>
      </c>
      <c r="B416" s="497" t="s">
        <v>485</v>
      </c>
      <c r="C416" s="494">
        <v>431.3</v>
      </c>
      <c r="D416" s="495">
        <v>432.58333333333331</v>
      </c>
      <c r="E416" s="495">
        <v>418.16666666666663</v>
      </c>
      <c r="F416" s="495">
        <v>405.0333333333333</v>
      </c>
      <c r="G416" s="495">
        <v>390.61666666666662</v>
      </c>
      <c r="H416" s="495">
        <v>445.71666666666664</v>
      </c>
      <c r="I416" s="495">
        <v>460.13333333333327</v>
      </c>
      <c r="J416" s="495">
        <v>473.26666666666665</v>
      </c>
      <c r="K416" s="494">
        <v>447</v>
      </c>
      <c r="L416" s="494">
        <v>419.45</v>
      </c>
      <c r="M416" s="494">
        <v>0.81379999999999997</v>
      </c>
    </row>
    <row r="417" spans="1:13">
      <c r="A417" s="254">
        <v>407</v>
      </c>
      <c r="B417" s="497" t="s">
        <v>486</v>
      </c>
      <c r="C417" s="494">
        <v>1247.7</v>
      </c>
      <c r="D417" s="495">
        <v>1260.05</v>
      </c>
      <c r="E417" s="495">
        <v>1227.5999999999999</v>
      </c>
      <c r="F417" s="495">
        <v>1207.5</v>
      </c>
      <c r="G417" s="495">
        <v>1175.05</v>
      </c>
      <c r="H417" s="495">
        <v>1280.1499999999999</v>
      </c>
      <c r="I417" s="495">
        <v>1312.6000000000001</v>
      </c>
      <c r="J417" s="495">
        <v>1332.6999999999998</v>
      </c>
      <c r="K417" s="494">
        <v>1292.5</v>
      </c>
      <c r="L417" s="494">
        <v>1239.95</v>
      </c>
      <c r="M417" s="494">
        <v>0.11706</v>
      </c>
    </row>
    <row r="418" spans="1:13">
      <c r="A418" s="254">
        <v>408</v>
      </c>
      <c r="B418" s="497" t="s">
        <v>762</v>
      </c>
      <c r="C418" s="494">
        <v>1345</v>
      </c>
      <c r="D418" s="495">
        <v>1363.1000000000001</v>
      </c>
      <c r="E418" s="495">
        <v>1316.2000000000003</v>
      </c>
      <c r="F418" s="495">
        <v>1287.4000000000001</v>
      </c>
      <c r="G418" s="495">
        <v>1240.5000000000002</v>
      </c>
      <c r="H418" s="495">
        <v>1391.9000000000003</v>
      </c>
      <c r="I418" s="495">
        <v>1438.8000000000004</v>
      </c>
      <c r="J418" s="495">
        <v>1467.6000000000004</v>
      </c>
      <c r="K418" s="494">
        <v>1410</v>
      </c>
      <c r="L418" s="494">
        <v>1334.3</v>
      </c>
      <c r="M418" s="494">
        <v>0.62753000000000003</v>
      </c>
    </row>
    <row r="419" spans="1:13">
      <c r="A419" s="254">
        <v>409</v>
      </c>
      <c r="B419" s="497" t="s">
        <v>487</v>
      </c>
      <c r="C419" s="494">
        <v>522.25</v>
      </c>
      <c r="D419" s="495">
        <v>524.5333333333333</v>
      </c>
      <c r="E419" s="495">
        <v>511.21666666666658</v>
      </c>
      <c r="F419" s="495">
        <v>500.18333333333328</v>
      </c>
      <c r="G419" s="495">
        <v>486.86666666666656</v>
      </c>
      <c r="H419" s="495">
        <v>535.56666666666661</v>
      </c>
      <c r="I419" s="495">
        <v>548.88333333333321</v>
      </c>
      <c r="J419" s="495">
        <v>559.91666666666663</v>
      </c>
      <c r="K419" s="494">
        <v>537.85</v>
      </c>
      <c r="L419" s="494">
        <v>513.5</v>
      </c>
      <c r="M419" s="494">
        <v>4.5373799999999997</v>
      </c>
    </row>
    <row r="420" spans="1:13">
      <c r="A420" s="254">
        <v>410</v>
      </c>
      <c r="B420" s="497" t="s">
        <v>488</v>
      </c>
      <c r="C420" s="494">
        <v>8.4</v>
      </c>
      <c r="D420" s="495">
        <v>8.4833333333333343</v>
      </c>
      <c r="E420" s="495">
        <v>8.2666666666666693</v>
      </c>
      <c r="F420" s="495">
        <v>8.1333333333333346</v>
      </c>
      <c r="G420" s="495">
        <v>7.9166666666666696</v>
      </c>
      <c r="H420" s="495">
        <v>8.6166666666666689</v>
      </c>
      <c r="I420" s="495">
        <v>8.8333333333333339</v>
      </c>
      <c r="J420" s="495">
        <v>8.9666666666666686</v>
      </c>
      <c r="K420" s="494">
        <v>8.6999999999999993</v>
      </c>
      <c r="L420" s="494">
        <v>8.35</v>
      </c>
      <c r="M420" s="494">
        <v>96.012320000000003</v>
      </c>
    </row>
    <row r="421" spans="1:13">
      <c r="A421" s="254">
        <v>411</v>
      </c>
      <c r="B421" s="497" t="s">
        <v>763</v>
      </c>
      <c r="C421" s="494">
        <v>68.75</v>
      </c>
      <c r="D421" s="495">
        <v>69.316666666666663</v>
      </c>
      <c r="E421" s="495">
        <v>67.433333333333323</v>
      </c>
      <c r="F421" s="495">
        <v>66.11666666666666</v>
      </c>
      <c r="G421" s="495">
        <v>64.23333333333332</v>
      </c>
      <c r="H421" s="495">
        <v>70.633333333333326</v>
      </c>
      <c r="I421" s="495">
        <v>72.516666666666652</v>
      </c>
      <c r="J421" s="495">
        <v>73.833333333333329</v>
      </c>
      <c r="K421" s="494">
        <v>71.2</v>
      </c>
      <c r="L421" s="494">
        <v>68</v>
      </c>
      <c r="M421" s="494">
        <v>37.247250000000001</v>
      </c>
    </row>
    <row r="422" spans="1:13">
      <c r="A422" s="254">
        <v>412</v>
      </c>
      <c r="B422" s="497" t="s">
        <v>489</v>
      </c>
      <c r="C422" s="494">
        <v>96.75</v>
      </c>
      <c r="D422" s="495">
        <v>96.7</v>
      </c>
      <c r="E422" s="495">
        <v>94.4</v>
      </c>
      <c r="F422" s="495">
        <v>92.05</v>
      </c>
      <c r="G422" s="495">
        <v>89.75</v>
      </c>
      <c r="H422" s="495">
        <v>99.050000000000011</v>
      </c>
      <c r="I422" s="495">
        <v>101.35</v>
      </c>
      <c r="J422" s="495">
        <v>103.70000000000002</v>
      </c>
      <c r="K422" s="494">
        <v>99</v>
      </c>
      <c r="L422" s="494">
        <v>94.35</v>
      </c>
      <c r="M422" s="494">
        <v>2.88984</v>
      </c>
    </row>
    <row r="423" spans="1:13">
      <c r="A423" s="254">
        <v>413</v>
      </c>
      <c r="B423" s="497" t="s">
        <v>169</v>
      </c>
      <c r="C423" s="494">
        <v>353.55</v>
      </c>
      <c r="D423" s="495">
        <v>357.26666666666665</v>
      </c>
      <c r="E423" s="495">
        <v>345.33333333333331</v>
      </c>
      <c r="F423" s="495">
        <v>337.11666666666667</v>
      </c>
      <c r="G423" s="495">
        <v>325.18333333333334</v>
      </c>
      <c r="H423" s="495">
        <v>365.48333333333329</v>
      </c>
      <c r="I423" s="495">
        <v>377.41666666666669</v>
      </c>
      <c r="J423" s="495">
        <v>385.63333333333327</v>
      </c>
      <c r="K423" s="494">
        <v>369.2</v>
      </c>
      <c r="L423" s="494">
        <v>349.05</v>
      </c>
      <c r="M423" s="494">
        <v>517.43980999999997</v>
      </c>
    </row>
    <row r="424" spans="1:13">
      <c r="A424" s="254">
        <v>414</v>
      </c>
      <c r="B424" s="497" t="s">
        <v>168</v>
      </c>
      <c r="C424" s="494">
        <v>89.65</v>
      </c>
      <c r="D424" s="495">
        <v>87.733333333333334</v>
      </c>
      <c r="E424" s="495">
        <v>85.466666666666669</v>
      </c>
      <c r="F424" s="495">
        <v>81.283333333333331</v>
      </c>
      <c r="G424" s="495">
        <v>79.016666666666666</v>
      </c>
      <c r="H424" s="495">
        <v>91.916666666666671</v>
      </c>
      <c r="I424" s="495">
        <v>94.183333333333351</v>
      </c>
      <c r="J424" s="495">
        <v>98.366666666666674</v>
      </c>
      <c r="K424" s="494">
        <v>90</v>
      </c>
      <c r="L424" s="494">
        <v>83.55</v>
      </c>
      <c r="M424" s="494">
        <v>1499.12383</v>
      </c>
    </row>
    <row r="425" spans="1:13">
      <c r="A425" s="254">
        <v>415</v>
      </c>
      <c r="B425" s="497" t="s">
        <v>766</v>
      </c>
      <c r="C425" s="494">
        <v>282.10000000000002</v>
      </c>
      <c r="D425" s="495">
        <v>279.91666666666669</v>
      </c>
      <c r="E425" s="495">
        <v>272.78333333333336</v>
      </c>
      <c r="F425" s="495">
        <v>263.4666666666667</v>
      </c>
      <c r="G425" s="495">
        <v>256.33333333333337</v>
      </c>
      <c r="H425" s="495">
        <v>289.23333333333335</v>
      </c>
      <c r="I425" s="495">
        <v>296.36666666666667</v>
      </c>
      <c r="J425" s="495">
        <v>305.68333333333334</v>
      </c>
      <c r="K425" s="494">
        <v>287.05</v>
      </c>
      <c r="L425" s="494">
        <v>270.60000000000002</v>
      </c>
      <c r="M425" s="494">
        <v>23.41394</v>
      </c>
    </row>
    <row r="426" spans="1:13">
      <c r="A426" s="254">
        <v>416</v>
      </c>
      <c r="B426" s="497" t="s">
        <v>836</v>
      </c>
      <c r="C426" s="494">
        <v>207</v>
      </c>
      <c r="D426" s="495">
        <v>206.33333333333334</v>
      </c>
      <c r="E426" s="495">
        <v>201.7166666666667</v>
      </c>
      <c r="F426" s="495">
        <v>196.43333333333337</v>
      </c>
      <c r="G426" s="495">
        <v>191.81666666666672</v>
      </c>
      <c r="H426" s="495">
        <v>211.61666666666667</v>
      </c>
      <c r="I426" s="495">
        <v>216.23333333333329</v>
      </c>
      <c r="J426" s="495">
        <v>221.51666666666665</v>
      </c>
      <c r="K426" s="494">
        <v>210.95</v>
      </c>
      <c r="L426" s="494">
        <v>201.05</v>
      </c>
      <c r="M426" s="494">
        <v>5.4543900000000001</v>
      </c>
    </row>
    <row r="427" spans="1:13">
      <c r="A427" s="254">
        <v>417</v>
      </c>
      <c r="B427" s="497" t="s">
        <v>174</v>
      </c>
      <c r="C427" s="494">
        <v>836.85</v>
      </c>
      <c r="D427" s="495">
        <v>838.20000000000016</v>
      </c>
      <c r="E427" s="495">
        <v>822.70000000000027</v>
      </c>
      <c r="F427" s="495">
        <v>808.55000000000007</v>
      </c>
      <c r="G427" s="495">
        <v>793.05000000000018</v>
      </c>
      <c r="H427" s="495">
        <v>852.35000000000036</v>
      </c>
      <c r="I427" s="495">
        <v>867.85000000000014</v>
      </c>
      <c r="J427" s="495">
        <v>882.00000000000045</v>
      </c>
      <c r="K427" s="494">
        <v>853.7</v>
      </c>
      <c r="L427" s="494">
        <v>824.05</v>
      </c>
      <c r="M427" s="494">
        <v>2.9297900000000001</v>
      </c>
    </row>
    <row r="428" spans="1:13">
      <c r="A428" s="254">
        <v>418</v>
      </c>
      <c r="B428" s="497" t="s">
        <v>490</v>
      </c>
      <c r="C428" s="494">
        <v>515.25</v>
      </c>
      <c r="D428" s="495">
        <v>517.1</v>
      </c>
      <c r="E428" s="495">
        <v>508.45000000000005</v>
      </c>
      <c r="F428" s="495">
        <v>501.65000000000003</v>
      </c>
      <c r="G428" s="495">
        <v>493.00000000000006</v>
      </c>
      <c r="H428" s="495">
        <v>523.90000000000009</v>
      </c>
      <c r="I428" s="495">
        <v>532.54999999999995</v>
      </c>
      <c r="J428" s="495">
        <v>539.35</v>
      </c>
      <c r="K428" s="494">
        <v>525.75</v>
      </c>
      <c r="L428" s="494">
        <v>510.3</v>
      </c>
      <c r="M428" s="494">
        <v>0.48154999999999998</v>
      </c>
    </row>
    <row r="429" spans="1:13">
      <c r="A429" s="254">
        <v>419</v>
      </c>
      <c r="B429" s="497" t="s">
        <v>793</v>
      </c>
      <c r="C429" s="494">
        <v>282.05</v>
      </c>
      <c r="D429" s="495">
        <v>283.55</v>
      </c>
      <c r="E429" s="495">
        <v>278.8</v>
      </c>
      <c r="F429" s="495">
        <v>275.55</v>
      </c>
      <c r="G429" s="495">
        <v>270.8</v>
      </c>
      <c r="H429" s="495">
        <v>286.8</v>
      </c>
      <c r="I429" s="495">
        <v>291.55</v>
      </c>
      <c r="J429" s="495">
        <v>294.8</v>
      </c>
      <c r="K429" s="494">
        <v>288.3</v>
      </c>
      <c r="L429" s="494">
        <v>280.3</v>
      </c>
      <c r="M429" s="494">
        <v>2.5214400000000001</v>
      </c>
    </row>
    <row r="430" spans="1:13">
      <c r="A430" s="254">
        <v>420</v>
      </c>
      <c r="B430" s="497" t="s">
        <v>491</v>
      </c>
      <c r="C430" s="494">
        <v>158.6</v>
      </c>
      <c r="D430" s="495">
        <v>155.15</v>
      </c>
      <c r="E430" s="495">
        <v>150.80000000000001</v>
      </c>
      <c r="F430" s="495">
        <v>143</v>
      </c>
      <c r="G430" s="495">
        <v>138.65</v>
      </c>
      <c r="H430" s="495">
        <v>162.95000000000002</v>
      </c>
      <c r="I430" s="495">
        <v>167.29999999999998</v>
      </c>
      <c r="J430" s="495">
        <v>175.10000000000002</v>
      </c>
      <c r="K430" s="494">
        <v>159.5</v>
      </c>
      <c r="L430" s="494">
        <v>147.35</v>
      </c>
      <c r="M430" s="494">
        <v>9.5139700000000005</v>
      </c>
    </row>
    <row r="431" spans="1:13">
      <c r="A431" s="254">
        <v>421</v>
      </c>
      <c r="B431" s="497" t="s">
        <v>175</v>
      </c>
      <c r="C431" s="494">
        <v>608.79999999999995</v>
      </c>
      <c r="D431" s="495">
        <v>604.5</v>
      </c>
      <c r="E431" s="495">
        <v>597.04999999999995</v>
      </c>
      <c r="F431" s="495">
        <v>585.29999999999995</v>
      </c>
      <c r="G431" s="495">
        <v>577.84999999999991</v>
      </c>
      <c r="H431" s="495">
        <v>616.25</v>
      </c>
      <c r="I431" s="495">
        <v>623.70000000000005</v>
      </c>
      <c r="J431" s="495">
        <v>635.45000000000005</v>
      </c>
      <c r="K431" s="494">
        <v>611.95000000000005</v>
      </c>
      <c r="L431" s="494">
        <v>592.75</v>
      </c>
      <c r="M431" s="494">
        <v>53.539870000000001</v>
      </c>
    </row>
    <row r="432" spans="1:13">
      <c r="A432" s="254">
        <v>422</v>
      </c>
      <c r="B432" s="497" t="s">
        <v>176</v>
      </c>
      <c r="C432" s="494">
        <v>469.15</v>
      </c>
      <c r="D432" s="495">
        <v>469.4666666666667</v>
      </c>
      <c r="E432" s="495">
        <v>459.93333333333339</v>
      </c>
      <c r="F432" s="495">
        <v>450.7166666666667</v>
      </c>
      <c r="G432" s="495">
        <v>441.18333333333339</v>
      </c>
      <c r="H432" s="495">
        <v>478.68333333333339</v>
      </c>
      <c r="I432" s="495">
        <v>488.2166666666667</v>
      </c>
      <c r="J432" s="495">
        <v>497.43333333333339</v>
      </c>
      <c r="K432" s="494">
        <v>479</v>
      </c>
      <c r="L432" s="494">
        <v>460.25</v>
      </c>
      <c r="M432" s="494">
        <v>13.472580000000001</v>
      </c>
    </row>
    <row r="433" spans="1:13">
      <c r="A433" s="254">
        <v>423</v>
      </c>
      <c r="B433" s="497" t="s">
        <v>492</v>
      </c>
      <c r="C433" s="494">
        <v>2577.6999999999998</v>
      </c>
      <c r="D433" s="495">
        <v>2589.5666666666666</v>
      </c>
      <c r="E433" s="495">
        <v>2549.1333333333332</v>
      </c>
      <c r="F433" s="495">
        <v>2520.5666666666666</v>
      </c>
      <c r="G433" s="495">
        <v>2480.1333333333332</v>
      </c>
      <c r="H433" s="495">
        <v>2618.1333333333332</v>
      </c>
      <c r="I433" s="495">
        <v>2658.5666666666666</v>
      </c>
      <c r="J433" s="495">
        <v>2687.1333333333332</v>
      </c>
      <c r="K433" s="494">
        <v>2630</v>
      </c>
      <c r="L433" s="494">
        <v>2561</v>
      </c>
      <c r="M433" s="494">
        <v>0.1057</v>
      </c>
    </row>
    <row r="434" spans="1:13">
      <c r="A434" s="254">
        <v>424</v>
      </c>
      <c r="B434" s="497" t="s">
        <v>493</v>
      </c>
      <c r="C434" s="494">
        <v>761.35</v>
      </c>
      <c r="D434" s="495">
        <v>774.08333333333337</v>
      </c>
      <c r="E434" s="495">
        <v>741.26666666666677</v>
      </c>
      <c r="F434" s="495">
        <v>721.18333333333339</v>
      </c>
      <c r="G434" s="495">
        <v>688.36666666666679</v>
      </c>
      <c r="H434" s="495">
        <v>794.16666666666674</v>
      </c>
      <c r="I434" s="495">
        <v>826.98333333333335</v>
      </c>
      <c r="J434" s="495">
        <v>847.06666666666672</v>
      </c>
      <c r="K434" s="494">
        <v>806.9</v>
      </c>
      <c r="L434" s="494">
        <v>754</v>
      </c>
      <c r="M434" s="494">
        <v>1.0214099999999999</v>
      </c>
    </row>
    <row r="435" spans="1:13">
      <c r="A435" s="254">
        <v>425</v>
      </c>
      <c r="B435" s="497" t="s">
        <v>494</v>
      </c>
      <c r="C435" s="494">
        <v>275.64999999999998</v>
      </c>
      <c r="D435" s="495">
        <v>276.03333333333336</v>
      </c>
      <c r="E435" s="495">
        <v>269.7166666666667</v>
      </c>
      <c r="F435" s="495">
        <v>263.78333333333336</v>
      </c>
      <c r="G435" s="495">
        <v>257.4666666666667</v>
      </c>
      <c r="H435" s="495">
        <v>281.9666666666667</v>
      </c>
      <c r="I435" s="495">
        <v>288.28333333333342</v>
      </c>
      <c r="J435" s="495">
        <v>294.2166666666667</v>
      </c>
      <c r="K435" s="494">
        <v>282.35000000000002</v>
      </c>
      <c r="L435" s="494">
        <v>270.10000000000002</v>
      </c>
      <c r="M435" s="494">
        <v>1.95885</v>
      </c>
    </row>
    <row r="436" spans="1:13">
      <c r="A436" s="254">
        <v>426</v>
      </c>
      <c r="B436" s="497" t="s">
        <v>495</v>
      </c>
      <c r="C436" s="494">
        <v>283.75</v>
      </c>
      <c r="D436" s="495">
        <v>285.13333333333338</v>
      </c>
      <c r="E436" s="495">
        <v>278.56666666666678</v>
      </c>
      <c r="F436" s="495">
        <v>273.38333333333338</v>
      </c>
      <c r="G436" s="495">
        <v>266.81666666666678</v>
      </c>
      <c r="H436" s="495">
        <v>290.31666666666678</v>
      </c>
      <c r="I436" s="495">
        <v>296.88333333333338</v>
      </c>
      <c r="J436" s="495">
        <v>302.06666666666678</v>
      </c>
      <c r="K436" s="494">
        <v>291.7</v>
      </c>
      <c r="L436" s="494">
        <v>279.95</v>
      </c>
      <c r="M436" s="494">
        <v>0.85757000000000005</v>
      </c>
    </row>
    <row r="437" spans="1:13">
      <c r="A437" s="254">
        <v>427</v>
      </c>
      <c r="B437" s="497" t="s">
        <v>496</v>
      </c>
      <c r="C437" s="494">
        <v>2009.05</v>
      </c>
      <c r="D437" s="495">
        <v>2002.0166666666667</v>
      </c>
      <c r="E437" s="495">
        <v>1982.0333333333333</v>
      </c>
      <c r="F437" s="495">
        <v>1955.0166666666667</v>
      </c>
      <c r="G437" s="495">
        <v>1935.0333333333333</v>
      </c>
      <c r="H437" s="495">
        <v>2029.0333333333333</v>
      </c>
      <c r="I437" s="495">
        <v>2049.0166666666664</v>
      </c>
      <c r="J437" s="495">
        <v>2076.0333333333333</v>
      </c>
      <c r="K437" s="494">
        <v>2022</v>
      </c>
      <c r="L437" s="494">
        <v>1975</v>
      </c>
      <c r="M437" s="494">
        <v>0.22228000000000001</v>
      </c>
    </row>
    <row r="438" spans="1:13">
      <c r="A438" s="254">
        <v>428</v>
      </c>
      <c r="B438" s="497" t="s">
        <v>764</v>
      </c>
      <c r="C438" s="494">
        <v>423.75</v>
      </c>
      <c r="D438" s="495">
        <v>421.83333333333331</v>
      </c>
      <c r="E438" s="495">
        <v>414.66666666666663</v>
      </c>
      <c r="F438" s="495">
        <v>405.58333333333331</v>
      </c>
      <c r="G438" s="495">
        <v>398.41666666666663</v>
      </c>
      <c r="H438" s="495">
        <v>430.91666666666663</v>
      </c>
      <c r="I438" s="495">
        <v>438.08333333333326</v>
      </c>
      <c r="J438" s="495">
        <v>447.16666666666663</v>
      </c>
      <c r="K438" s="494">
        <v>429</v>
      </c>
      <c r="L438" s="494">
        <v>412.75</v>
      </c>
      <c r="M438" s="494">
        <v>0.41574</v>
      </c>
    </row>
    <row r="439" spans="1:13">
      <c r="A439" s="254">
        <v>429</v>
      </c>
      <c r="B439" s="497" t="s">
        <v>814</v>
      </c>
      <c r="C439" s="494">
        <v>477.6</v>
      </c>
      <c r="D439" s="495">
        <v>481.2166666666667</v>
      </c>
      <c r="E439" s="495">
        <v>471.43333333333339</v>
      </c>
      <c r="F439" s="495">
        <v>465.26666666666671</v>
      </c>
      <c r="G439" s="495">
        <v>455.48333333333341</v>
      </c>
      <c r="H439" s="495">
        <v>487.38333333333338</v>
      </c>
      <c r="I439" s="495">
        <v>497.16666666666669</v>
      </c>
      <c r="J439" s="495">
        <v>503.33333333333337</v>
      </c>
      <c r="K439" s="494">
        <v>491</v>
      </c>
      <c r="L439" s="494">
        <v>475.05</v>
      </c>
      <c r="M439" s="494">
        <v>1.34741</v>
      </c>
    </row>
    <row r="440" spans="1:13">
      <c r="A440" s="254">
        <v>430</v>
      </c>
      <c r="B440" s="497" t="s">
        <v>497</v>
      </c>
      <c r="C440" s="494">
        <v>4.95</v>
      </c>
      <c r="D440" s="495">
        <v>4.9666666666666668</v>
      </c>
      <c r="E440" s="495">
        <v>4.8333333333333339</v>
      </c>
      <c r="F440" s="495">
        <v>4.7166666666666668</v>
      </c>
      <c r="G440" s="495">
        <v>4.5833333333333339</v>
      </c>
      <c r="H440" s="495">
        <v>5.0833333333333339</v>
      </c>
      <c r="I440" s="495">
        <v>5.2166666666666668</v>
      </c>
      <c r="J440" s="495">
        <v>5.3333333333333339</v>
      </c>
      <c r="K440" s="494">
        <v>5.0999999999999996</v>
      </c>
      <c r="L440" s="494">
        <v>4.8499999999999996</v>
      </c>
      <c r="M440" s="494">
        <v>203.14684</v>
      </c>
    </row>
    <row r="441" spans="1:13">
      <c r="A441" s="254">
        <v>431</v>
      </c>
      <c r="B441" s="497" t="s">
        <v>498</v>
      </c>
      <c r="C441" s="494">
        <v>136.9</v>
      </c>
      <c r="D441" s="495">
        <v>136.08333333333334</v>
      </c>
      <c r="E441" s="495">
        <v>133.91666666666669</v>
      </c>
      <c r="F441" s="495">
        <v>130.93333333333334</v>
      </c>
      <c r="G441" s="495">
        <v>128.76666666666668</v>
      </c>
      <c r="H441" s="495">
        <v>139.06666666666669</v>
      </c>
      <c r="I441" s="495">
        <v>141.23333333333338</v>
      </c>
      <c r="J441" s="495">
        <v>144.2166666666667</v>
      </c>
      <c r="K441" s="494">
        <v>138.25</v>
      </c>
      <c r="L441" s="494">
        <v>133.1</v>
      </c>
      <c r="M441" s="494">
        <v>1.3147500000000001</v>
      </c>
    </row>
    <row r="442" spans="1:13">
      <c r="A442" s="254">
        <v>432</v>
      </c>
      <c r="B442" s="497" t="s">
        <v>765</v>
      </c>
      <c r="C442" s="494">
        <v>1313.75</v>
      </c>
      <c r="D442" s="495">
        <v>1321.5833333333333</v>
      </c>
      <c r="E442" s="495">
        <v>1300.1666666666665</v>
      </c>
      <c r="F442" s="495">
        <v>1286.5833333333333</v>
      </c>
      <c r="G442" s="495">
        <v>1265.1666666666665</v>
      </c>
      <c r="H442" s="495">
        <v>1335.1666666666665</v>
      </c>
      <c r="I442" s="495">
        <v>1356.583333333333</v>
      </c>
      <c r="J442" s="495">
        <v>1370.1666666666665</v>
      </c>
      <c r="K442" s="494">
        <v>1343</v>
      </c>
      <c r="L442" s="494">
        <v>1308</v>
      </c>
      <c r="M442" s="494">
        <v>5.629E-2</v>
      </c>
    </row>
    <row r="443" spans="1:13">
      <c r="A443" s="254">
        <v>433</v>
      </c>
      <c r="B443" s="497" t="s">
        <v>499</v>
      </c>
      <c r="C443" s="494">
        <v>1275.5999999999999</v>
      </c>
      <c r="D443" s="495">
        <v>1283.9666666666665</v>
      </c>
      <c r="E443" s="495">
        <v>1248.133333333333</v>
      </c>
      <c r="F443" s="495">
        <v>1220.6666666666665</v>
      </c>
      <c r="G443" s="495">
        <v>1184.833333333333</v>
      </c>
      <c r="H443" s="495">
        <v>1311.4333333333329</v>
      </c>
      <c r="I443" s="495">
        <v>1347.2666666666664</v>
      </c>
      <c r="J443" s="495">
        <v>1374.7333333333329</v>
      </c>
      <c r="K443" s="494">
        <v>1319.8</v>
      </c>
      <c r="L443" s="494">
        <v>1256.5</v>
      </c>
      <c r="M443" s="494">
        <v>0.53486999999999996</v>
      </c>
    </row>
    <row r="444" spans="1:13">
      <c r="A444" s="254">
        <v>434</v>
      </c>
      <c r="B444" s="497" t="s">
        <v>275</v>
      </c>
      <c r="C444" s="494">
        <v>564.95000000000005</v>
      </c>
      <c r="D444" s="495">
        <v>560.79999999999995</v>
      </c>
      <c r="E444" s="495">
        <v>552.19999999999993</v>
      </c>
      <c r="F444" s="495">
        <v>539.44999999999993</v>
      </c>
      <c r="G444" s="495">
        <v>530.84999999999991</v>
      </c>
      <c r="H444" s="495">
        <v>573.54999999999995</v>
      </c>
      <c r="I444" s="495">
        <v>582.14999999999986</v>
      </c>
      <c r="J444" s="495">
        <v>594.9</v>
      </c>
      <c r="K444" s="494">
        <v>569.4</v>
      </c>
      <c r="L444" s="494">
        <v>548.04999999999995</v>
      </c>
      <c r="M444" s="494">
        <v>4.7127699999999999</v>
      </c>
    </row>
    <row r="445" spans="1:13">
      <c r="A445" s="254">
        <v>435</v>
      </c>
      <c r="B445" s="497" t="s">
        <v>500</v>
      </c>
      <c r="C445" s="494">
        <v>910</v>
      </c>
      <c r="D445" s="495">
        <v>920.83333333333337</v>
      </c>
      <c r="E445" s="495">
        <v>893.76666666666677</v>
      </c>
      <c r="F445" s="495">
        <v>877.53333333333342</v>
      </c>
      <c r="G445" s="495">
        <v>850.46666666666681</v>
      </c>
      <c r="H445" s="495">
        <v>937.06666666666672</v>
      </c>
      <c r="I445" s="495">
        <v>964.13333333333333</v>
      </c>
      <c r="J445" s="495">
        <v>980.36666666666667</v>
      </c>
      <c r="K445" s="494">
        <v>947.9</v>
      </c>
      <c r="L445" s="494">
        <v>904.6</v>
      </c>
      <c r="M445" s="494">
        <v>0.18754999999999999</v>
      </c>
    </row>
    <row r="446" spans="1:13">
      <c r="A446" s="254">
        <v>436</v>
      </c>
      <c r="B446" s="497" t="s">
        <v>501</v>
      </c>
      <c r="C446" s="494">
        <v>498.85</v>
      </c>
      <c r="D446" s="495">
        <v>511.2833333333333</v>
      </c>
      <c r="E446" s="495">
        <v>482.56666666666661</v>
      </c>
      <c r="F446" s="495">
        <v>466.2833333333333</v>
      </c>
      <c r="G446" s="495">
        <v>437.56666666666661</v>
      </c>
      <c r="H446" s="495">
        <v>527.56666666666661</v>
      </c>
      <c r="I446" s="495">
        <v>556.2833333333333</v>
      </c>
      <c r="J446" s="495">
        <v>572.56666666666661</v>
      </c>
      <c r="K446" s="494">
        <v>540</v>
      </c>
      <c r="L446" s="494">
        <v>495</v>
      </c>
      <c r="M446" s="494">
        <v>1.56863</v>
      </c>
    </row>
    <row r="447" spans="1:13">
      <c r="A447" s="254">
        <v>437</v>
      </c>
      <c r="B447" s="497" t="s">
        <v>502</v>
      </c>
      <c r="C447" s="494">
        <v>7294.15</v>
      </c>
      <c r="D447" s="495">
        <v>7252.6500000000005</v>
      </c>
      <c r="E447" s="495">
        <v>7156.5000000000009</v>
      </c>
      <c r="F447" s="495">
        <v>7018.85</v>
      </c>
      <c r="G447" s="495">
        <v>6922.7000000000007</v>
      </c>
      <c r="H447" s="495">
        <v>7390.3000000000011</v>
      </c>
      <c r="I447" s="495">
        <v>7486.4500000000007</v>
      </c>
      <c r="J447" s="495">
        <v>7624.1000000000013</v>
      </c>
      <c r="K447" s="494">
        <v>7348.8</v>
      </c>
      <c r="L447" s="494">
        <v>7115</v>
      </c>
      <c r="M447" s="494">
        <v>5.0540000000000002E-2</v>
      </c>
    </row>
    <row r="448" spans="1:13">
      <c r="A448" s="254">
        <v>438</v>
      </c>
      <c r="B448" s="497" t="s">
        <v>503</v>
      </c>
      <c r="C448" s="494">
        <v>279.35000000000002</v>
      </c>
      <c r="D448" s="495">
        <v>280.51666666666671</v>
      </c>
      <c r="E448" s="495">
        <v>266.93333333333339</v>
      </c>
      <c r="F448" s="495">
        <v>254.51666666666671</v>
      </c>
      <c r="G448" s="495">
        <v>240.93333333333339</v>
      </c>
      <c r="H448" s="495">
        <v>292.93333333333339</v>
      </c>
      <c r="I448" s="495">
        <v>306.51666666666677</v>
      </c>
      <c r="J448" s="495">
        <v>318.93333333333339</v>
      </c>
      <c r="K448" s="494">
        <v>294.10000000000002</v>
      </c>
      <c r="L448" s="494">
        <v>268.10000000000002</v>
      </c>
      <c r="M448" s="494">
        <v>1.60121</v>
      </c>
    </row>
    <row r="449" spans="1:13">
      <c r="A449" s="254">
        <v>439</v>
      </c>
      <c r="B449" s="497" t="s">
        <v>504</v>
      </c>
      <c r="C449" s="494">
        <v>28.3</v>
      </c>
      <c r="D449" s="495">
        <v>28.55</v>
      </c>
      <c r="E449" s="495">
        <v>27.85</v>
      </c>
      <c r="F449" s="495">
        <v>27.400000000000002</v>
      </c>
      <c r="G449" s="495">
        <v>26.700000000000003</v>
      </c>
      <c r="H449" s="495">
        <v>29</v>
      </c>
      <c r="I449" s="495">
        <v>29.699999999999996</v>
      </c>
      <c r="J449" s="495">
        <v>30.15</v>
      </c>
      <c r="K449" s="494">
        <v>29.25</v>
      </c>
      <c r="L449" s="494">
        <v>28.1</v>
      </c>
      <c r="M449" s="494">
        <v>71.30856</v>
      </c>
    </row>
    <row r="450" spans="1:13">
      <c r="A450" s="254">
        <v>440</v>
      </c>
      <c r="B450" s="497" t="s">
        <v>188</v>
      </c>
      <c r="C450" s="494">
        <v>584.25</v>
      </c>
      <c r="D450" s="495">
        <v>581.93333333333328</v>
      </c>
      <c r="E450" s="495">
        <v>570.81666666666661</v>
      </c>
      <c r="F450" s="495">
        <v>557.38333333333333</v>
      </c>
      <c r="G450" s="495">
        <v>546.26666666666665</v>
      </c>
      <c r="H450" s="495">
        <v>595.36666666666656</v>
      </c>
      <c r="I450" s="495">
        <v>606.48333333333312</v>
      </c>
      <c r="J450" s="495">
        <v>619.91666666666652</v>
      </c>
      <c r="K450" s="494">
        <v>593.04999999999995</v>
      </c>
      <c r="L450" s="494">
        <v>568.5</v>
      </c>
      <c r="M450" s="494">
        <v>17.82479</v>
      </c>
    </row>
    <row r="451" spans="1:13">
      <c r="A451" s="254">
        <v>441</v>
      </c>
      <c r="B451" s="497" t="s">
        <v>767</v>
      </c>
      <c r="C451" s="494">
        <v>14339.45</v>
      </c>
      <c r="D451" s="495">
        <v>14296.983333333332</v>
      </c>
      <c r="E451" s="495">
        <v>13994.966666666664</v>
      </c>
      <c r="F451" s="495">
        <v>13650.483333333332</v>
      </c>
      <c r="G451" s="495">
        <v>13348.466666666664</v>
      </c>
      <c r="H451" s="495">
        <v>14641.466666666664</v>
      </c>
      <c r="I451" s="495">
        <v>14943.48333333333</v>
      </c>
      <c r="J451" s="495">
        <v>15287.966666666664</v>
      </c>
      <c r="K451" s="494">
        <v>14599</v>
      </c>
      <c r="L451" s="494">
        <v>13952.5</v>
      </c>
      <c r="M451" s="494">
        <v>1.7649999999999999E-2</v>
      </c>
    </row>
    <row r="452" spans="1:13">
      <c r="A452" s="254">
        <v>442</v>
      </c>
      <c r="B452" s="497" t="s">
        <v>177</v>
      </c>
      <c r="C452" s="494">
        <v>761.75</v>
      </c>
      <c r="D452" s="495">
        <v>766.08333333333337</v>
      </c>
      <c r="E452" s="495">
        <v>744.16666666666674</v>
      </c>
      <c r="F452" s="495">
        <v>726.58333333333337</v>
      </c>
      <c r="G452" s="495">
        <v>704.66666666666674</v>
      </c>
      <c r="H452" s="495">
        <v>783.66666666666674</v>
      </c>
      <c r="I452" s="495">
        <v>805.58333333333348</v>
      </c>
      <c r="J452" s="495">
        <v>823.16666666666674</v>
      </c>
      <c r="K452" s="494">
        <v>788</v>
      </c>
      <c r="L452" s="494">
        <v>748.5</v>
      </c>
      <c r="M452" s="494">
        <v>52.607819999999997</v>
      </c>
    </row>
    <row r="453" spans="1:13">
      <c r="A453" s="254">
        <v>443</v>
      </c>
      <c r="B453" s="497" t="s">
        <v>768</v>
      </c>
      <c r="C453" s="494">
        <v>121.1</v>
      </c>
      <c r="D453" s="495">
        <v>120.48333333333333</v>
      </c>
      <c r="E453" s="495">
        <v>118.11666666666667</v>
      </c>
      <c r="F453" s="495">
        <v>115.13333333333334</v>
      </c>
      <c r="G453" s="495">
        <v>112.76666666666668</v>
      </c>
      <c r="H453" s="495">
        <v>123.46666666666667</v>
      </c>
      <c r="I453" s="495">
        <v>125.83333333333331</v>
      </c>
      <c r="J453" s="495">
        <v>128.81666666666666</v>
      </c>
      <c r="K453" s="494">
        <v>122.85</v>
      </c>
      <c r="L453" s="494">
        <v>117.5</v>
      </c>
      <c r="M453" s="494">
        <v>17.3584</v>
      </c>
    </row>
    <row r="454" spans="1:13">
      <c r="A454" s="254">
        <v>444</v>
      </c>
      <c r="B454" s="497" t="s">
        <v>769</v>
      </c>
      <c r="C454" s="494">
        <v>1112.55</v>
      </c>
      <c r="D454" s="495">
        <v>1108.5333333333331</v>
      </c>
      <c r="E454" s="495">
        <v>1084.2166666666662</v>
      </c>
      <c r="F454" s="495">
        <v>1055.8833333333332</v>
      </c>
      <c r="G454" s="495">
        <v>1031.5666666666664</v>
      </c>
      <c r="H454" s="495">
        <v>1136.8666666666661</v>
      </c>
      <c r="I454" s="495">
        <v>1161.1833333333332</v>
      </c>
      <c r="J454" s="495">
        <v>1189.516666666666</v>
      </c>
      <c r="K454" s="494">
        <v>1132.8499999999999</v>
      </c>
      <c r="L454" s="494">
        <v>1080.2</v>
      </c>
      <c r="M454" s="494">
        <v>11.665649999999999</v>
      </c>
    </row>
    <row r="455" spans="1:13">
      <c r="A455" s="254">
        <v>445</v>
      </c>
      <c r="B455" s="497" t="s">
        <v>183</v>
      </c>
      <c r="C455" s="494">
        <v>3238.9</v>
      </c>
      <c r="D455" s="495">
        <v>3217.6333333333332</v>
      </c>
      <c r="E455" s="495">
        <v>3172.2666666666664</v>
      </c>
      <c r="F455" s="495">
        <v>3105.6333333333332</v>
      </c>
      <c r="G455" s="495">
        <v>3060.2666666666664</v>
      </c>
      <c r="H455" s="495">
        <v>3284.2666666666664</v>
      </c>
      <c r="I455" s="495">
        <v>3329.6333333333332</v>
      </c>
      <c r="J455" s="495">
        <v>3396.2666666666664</v>
      </c>
      <c r="K455" s="494">
        <v>3263</v>
      </c>
      <c r="L455" s="494">
        <v>3151</v>
      </c>
      <c r="M455" s="494">
        <v>53.178620000000002</v>
      </c>
    </row>
    <row r="456" spans="1:13">
      <c r="A456" s="254">
        <v>446</v>
      </c>
      <c r="B456" s="497" t="s">
        <v>804</v>
      </c>
      <c r="C456" s="494">
        <v>644.95000000000005</v>
      </c>
      <c r="D456" s="495">
        <v>645.36666666666667</v>
      </c>
      <c r="E456" s="495">
        <v>638.7833333333333</v>
      </c>
      <c r="F456" s="495">
        <v>632.61666666666667</v>
      </c>
      <c r="G456" s="495">
        <v>626.0333333333333</v>
      </c>
      <c r="H456" s="495">
        <v>651.5333333333333</v>
      </c>
      <c r="I456" s="495">
        <v>658.11666666666656</v>
      </c>
      <c r="J456" s="495">
        <v>664.2833333333333</v>
      </c>
      <c r="K456" s="494">
        <v>651.95000000000005</v>
      </c>
      <c r="L456" s="494">
        <v>639.20000000000005</v>
      </c>
      <c r="M456" s="494">
        <v>35.688960000000002</v>
      </c>
    </row>
    <row r="457" spans="1:13">
      <c r="A457" s="254">
        <v>447</v>
      </c>
      <c r="B457" s="497" t="s">
        <v>178</v>
      </c>
      <c r="C457" s="494">
        <v>2855.8</v>
      </c>
      <c r="D457" s="495">
        <v>2827.6</v>
      </c>
      <c r="E457" s="495">
        <v>2783.2</v>
      </c>
      <c r="F457" s="495">
        <v>2710.6</v>
      </c>
      <c r="G457" s="495">
        <v>2666.2</v>
      </c>
      <c r="H457" s="495">
        <v>2900.2</v>
      </c>
      <c r="I457" s="495">
        <v>2944.6000000000004</v>
      </c>
      <c r="J457" s="495">
        <v>3017.2</v>
      </c>
      <c r="K457" s="494">
        <v>2872</v>
      </c>
      <c r="L457" s="494">
        <v>2755</v>
      </c>
      <c r="M457" s="494">
        <v>8.6289200000000008</v>
      </c>
    </row>
    <row r="458" spans="1:13">
      <c r="A458" s="254">
        <v>448</v>
      </c>
      <c r="B458" s="497" t="s">
        <v>505</v>
      </c>
      <c r="C458" s="494">
        <v>1025.25</v>
      </c>
      <c r="D458" s="495">
        <v>1023.3000000000001</v>
      </c>
      <c r="E458" s="495">
        <v>1003.6000000000001</v>
      </c>
      <c r="F458" s="495">
        <v>981.95</v>
      </c>
      <c r="G458" s="495">
        <v>962.25000000000011</v>
      </c>
      <c r="H458" s="495">
        <v>1044.9500000000003</v>
      </c>
      <c r="I458" s="495">
        <v>1064.6500000000001</v>
      </c>
      <c r="J458" s="495">
        <v>1086.3000000000002</v>
      </c>
      <c r="K458" s="494">
        <v>1043</v>
      </c>
      <c r="L458" s="494">
        <v>1001.65</v>
      </c>
      <c r="M458" s="494">
        <v>0.19208</v>
      </c>
    </row>
    <row r="459" spans="1:13">
      <c r="A459" s="254">
        <v>449</v>
      </c>
      <c r="B459" s="497" t="s">
        <v>180</v>
      </c>
      <c r="C459" s="494">
        <v>131.15</v>
      </c>
      <c r="D459" s="495">
        <v>130.43333333333334</v>
      </c>
      <c r="E459" s="495">
        <v>127.46666666666667</v>
      </c>
      <c r="F459" s="495">
        <v>123.78333333333333</v>
      </c>
      <c r="G459" s="495">
        <v>120.81666666666666</v>
      </c>
      <c r="H459" s="495">
        <v>134.11666666666667</v>
      </c>
      <c r="I459" s="495">
        <v>137.08333333333337</v>
      </c>
      <c r="J459" s="495">
        <v>140.76666666666668</v>
      </c>
      <c r="K459" s="494">
        <v>133.4</v>
      </c>
      <c r="L459" s="494">
        <v>126.75</v>
      </c>
      <c r="M459" s="494">
        <v>24.58671</v>
      </c>
    </row>
    <row r="460" spans="1:13">
      <c r="A460" s="254">
        <v>450</v>
      </c>
      <c r="B460" s="497" t="s">
        <v>179</v>
      </c>
      <c r="C460" s="494">
        <v>305.05</v>
      </c>
      <c r="D460" s="495">
        <v>304.65000000000003</v>
      </c>
      <c r="E460" s="495">
        <v>297.60000000000008</v>
      </c>
      <c r="F460" s="495">
        <v>290.15000000000003</v>
      </c>
      <c r="G460" s="495">
        <v>283.10000000000008</v>
      </c>
      <c r="H460" s="495">
        <v>312.10000000000008</v>
      </c>
      <c r="I460" s="495">
        <v>319.15000000000003</v>
      </c>
      <c r="J460" s="495">
        <v>326.60000000000008</v>
      </c>
      <c r="K460" s="494">
        <v>311.7</v>
      </c>
      <c r="L460" s="494">
        <v>297.2</v>
      </c>
      <c r="M460" s="494">
        <v>661.78755000000001</v>
      </c>
    </row>
    <row r="461" spans="1:13">
      <c r="A461" s="254">
        <v>451</v>
      </c>
      <c r="B461" s="497" t="s">
        <v>181</v>
      </c>
      <c r="C461" s="494">
        <v>103.35</v>
      </c>
      <c r="D461" s="495">
        <v>103.10000000000001</v>
      </c>
      <c r="E461" s="495">
        <v>100.70000000000002</v>
      </c>
      <c r="F461" s="495">
        <v>98.050000000000011</v>
      </c>
      <c r="G461" s="495">
        <v>95.65000000000002</v>
      </c>
      <c r="H461" s="495">
        <v>105.75000000000001</v>
      </c>
      <c r="I461" s="495">
        <v>108.15000000000002</v>
      </c>
      <c r="J461" s="495">
        <v>110.80000000000001</v>
      </c>
      <c r="K461" s="494">
        <v>105.5</v>
      </c>
      <c r="L461" s="494">
        <v>100.45</v>
      </c>
      <c r="M461" s="494">
        <v>483.40372000000002</v>
      </c>
    </row>
    <row r="462" spans="1:13">
      <c r="A462" s="254">
        <v>452</v>
      </c>
      <c r="B462" s="497" t="s">
        <v>770</v>
      </c>
      <c r="C462" s="494">
        <v>55.7</v>
      </c>
      <c r="D462" s="495">
        <v>55.333333333333336</v>
      </c>
      <c r="E462" s="495">
        <v>54.016666666666673</v>
      </c>
      <c r="F462" s="495">
        <v>52.333333333333336</v>
      </c>
      <c r="G462" s="495">
        <v>51.016666666666673</v>
      </c>
      <c r="H462" s="495">
        <v>57.016666666666673</v>
      </c>
      <c r="I462" s="495">
        <v>58.333333333333336</v>
      </c>
      <c r="J462" s="495">
        <v>60.016666666666673</v>
      </c>
      <c r="K462" s="494">
        <v>56.65</v>
      </c>
      <c r="L462" s="494">
        <v>53.65</v>
      </c>
      <c r="M462" s="494">
        <v>188.88011</v>
      </c>
    </row>
    <row r="463" spans="1:13">
      <c r="A463" s="254">
        <v>453</v>
      </c>
      <c r="B463" s="497" t="s">
        <v>182</v>
      </c>
      <c r="C463" s="494">
        <v>867.75</v>
      </c>
      <c r="D463" s="495">
        <v>860.91666666666663</v>
      </c>
      <c r="E463" s="495">
        <v>843.98333333333323</v>
      </c>
      <c r="F463" s="495">
        <v>820.21666666666658</v>
      </c>
      <c r="G463" s="495">
        <v>803.28333333333319</v>
      </c>
      <c r="H463" s="495">
        <v>884.68333333333328</v>
      </c>
      <c r="I463" s="495">
        <v>901.61666666666667</v>
      </c>
      <c r="J463" s="495">
        <v>925.38333333333333</v>
      </c>
      <c r="K463" s="494">
        <v>877.85</v>
      </c>
      <c r="L463" s="494">
        <v>837.15</v>
      </c>
      <c r="M463" s="494">
        <v>305.75986</v>
      </c>
    </row>
    <row r="464" spans="1:13">
      <c r="A464" s="254">
        <v>454</v>
      </c>
      <c r="B464" s="497" t="s">
        <v>506</v>
      </c>
      <c r="C464" s="494">
        <v>3680.4</v>
      </c>
      <c r="D464" s="495">
        <v>3710.1666666666665</v>
      </c>
      <c r="E464" s="495">
        <v>3595.3833333333332</v>
      </c>
      <c r="F464" s="495">
        <v>3510.3666666666668</v>
      </c>
      <c r="G464" s="495">
        <v>3395.5833333333335</v>
      </c>
      <c r="H464" s="495">
        <v>3795.1833333333329</v>
      </c>
      <c r="I464" s="495">
        <v>3909.9666666666667</v>
      </c>
      <c r="J464" s="495">
        <v>3994.9833333333327</v>
      </c>
      <c r="K464" s="494">
        <v>3824.95</v>
      </c>
      <c r="L464" s="494">
        <v>3625.15</v>
      </c>
      <c r="M464" s="494">
        <v>0.12623000000000001</v>
      </c>
    </row>
    <row r="465" spans="1:13">
      <c r="A465" s="254">
        <v>455</v>
      </c>
      <c r="B465" s="497" t="s">
        <v>184</v>
      </c>
      <c r="C465" s="494">
        <v>997.7</v>
      </c>
      <c r="D465" s="495">
        <v>994.36666666666679</v>
      </c>
      <c r="E465" s="495">
        <v>981.53333333333353</v>
      </c>
      <c r="F465" s="495">
        <v>965.36666666666679</v>
      </c>
      <c r="G465" s="495">
        <v>952.53333333333353</v>
      </c>
      <c r="H465" s="495">
        <v>1010.5333333333335</v>
      </c>
      <c r="I465" s="495">
        <v>1023.3666666666668</v>
      </c>
      <c r="J465" s="495">
        <v>1039.5333333333335</v>
      </c>
      <c r="K465" s="494">
        <v>1007.2</v>
      </c>
      <c r="L465" s="494">
        <v>978.2</v>
      </c>
      <c r="M465" s="494">
        <v>51.182720000000003</v>
      </c>
    </row>
    <row r="466" spans="1:13">
      <c r="A466" s="254">
        <v>456</v>
      </c>
      <c r="B466" s="497" t="s">
        <v>276</v>
      </c>
      <c r="C466" s="494">
        <v>152.65</v>
      </c>
      <c r="D466" s="495">
        <v>153.08333333333334</v>
      </c>
      <c r="E466" s="495">
        <v>150.4666666666667</v>
      </c>
      <c r="F466" s="495">
        <v>148.28333333333336</v>
      </c>
      <c r="G466" s="495">
        <v>145.66666666666671</v>
      </c>
      <c r="H466" s="495">
        <v>155.26666666666668</v>
      </c>
      <c r="I466" s="495">
        <v>157.8833333333333</v>
      </c>
      <c r="J466" s="495">
        <v>160.06666666666666</v>
      </c>
      <c r="K466" s="494">
        <v>155.69999999999999</v>
      </c>
      <c r="L466" s="494">
        <v>150.9</v>
      </c>
      <c r="M466" s="494">
        <v>3.57315</v>
      </c>
    </row>
    <row r="467" spans="1:13">
      <c r="A467" s="254">
        <v>457</v>
      </c>
      <c r="B467" s="497" t="s">
        <v>164</v>
      </c>
      <c r="C467" s="494">
        <v>1009.9</v>
      </c>
      <c r="D467" s="495">
        <v>1006.4833333333332</v>
      </c>
      <c r="E467" s="495">
        <v>985.96666666666647</v>
      </c>
      <c r="F467" s="495">
        <v>962.03333333333319</v>
      </c>
      <c r="G467" s="495">
        <v>941.51666666666642</v>
      </c>
      <c r="H467" s="495">
        <v>1030.4166666666665</v>
      </c>
      <c r="I467" s="495">
        <v>1050.9333333333332</v>
      </c>
      <c r="J467" s="495">
        <v>1074.8666666666666</v>
      </c>
      <c r="K467" s="494">
        <v>1027</v>
      </c>
      <c r="L467" s="494">
        <v>982.55</v>
      </c>
      <c r="M467" s="494">
        <v>4.5420299999999996</v>
      </c>
    </row>
    <row r="468" spans="1:13">
      <c r="A468" s="254">
        <v>458</v>
      </c>
      <c r="B468" s="497" t="s">
        <v>507</v>
      </c>
      <c r="C468" s="494">
        <v>1291</v>
      </c>
      <c r="D468" s="495">
        <v>1300.8500000000001</v>
      </c>
      <c r="E468" s="495">
        <v>1261.9500000000003</v>
      </c>
      <c r="F468" s="495">
        <v>1232.9000000000001</v>
      </c>
      <c r="G468" s="495">
        <v>1194.0000000000002</v>
      </c>
      <c r="H468" s="495">
        <v>1329.9000000000003</v>
      </c>
      <c r="I468" s="495">
        <v>1368.8000000000004</v>
      </c>
      <c r="J468" s="495">
        <v>1397.8500000000004</v>
      </c>
      <c r="K468" s="494">
        <v>1339.75</v>
      </c>
      <c r="L468" s="494">
        <v>1271.8</v>
      </c>
      <c r="M468" s="494">
        <v>0.32624999999999998</v>
      </c>
    </row>
    <row r="469" spans="1:13">
      <c r="A469" s="254">
        <v>459</v>
      </c>
      <c r="B469" s="497" t="s">
        <v>508</v>
      </c>
      <c r="C469" s="494">
        <v>1015.55</v>
      </c>
      <c r="D469" s="495">
        <v>999.18333333333339</v>
      </c>
      <c r="E469" s="495">
        <v>962.36666666666679</v>
      </c>
      <c r="F469" s="495">
        <v>909.18333333333339</v>
      </c>
      <c r="G469" s="495">
        <v>872.36666666666679</v>
      </c>
      <c r="H469" s="495">
        <v>1052.3666666666668</v>
      </c>
      <c r="I469" s="495">
        <v>1089.1833333333334</v>
      </c>
      <c r="J469" s="495">
        <v>1142.3666666666668</v>
      </c>
      <c r="K469" s="494">
        <v>1036</v>
      </c>
      <c r="L469" s="494">
        <v>946</v>
      </c>
      <c r="M469" s="494">
        <v>16.7804</v>
      </c>
    </row>
    <row r="470" spans="1:13">
      <c r="A470" s="254">
        <v>460</v>
      </c>
      <c r="B470" s="497" t="s">
        <v>509</v>
      </c>
      <c r="C470" s="494">
        <v>1299.95</v>
      </c>
      <c r="D470" s="495">
        <v>1306.3499999999999</v>
      </c>
      <c r="E470" s="495">
        <v>1275.6999999999998</v>
      </c>
      <c r="F470" s="495">
        <v>1251.4499999999998</v>
      </c>
      <c r="G470" s="495">
        <v>1220.7999999999997</v>
      </c>
      <c r="H470" s="495">
        <v>1330.6</v>
      </c>
      <c r="I470" s="495">
        <v>1361.25</v>
      </c>
      <c r="J470" s="495">
        <v>1385.5</v>
      </c>
      <c r="K470" s="494">
        <v>1337</v>
      </c>
      <c r="L470" s="494">
        <v>1282.0999999999999</v>
      </c>
      <c r="M470" s="494">
        <v>1.2097199999999999</v>
      </c>
    </row>
    <row r="471" spans="1:13">
      <c r="A471" s="254">
        <v>461</v>
      </c>
      <c r="B471" s="497" t="s">
        <v>185</v>
      </c>
      <c r="C471" s="494">
        <v>1535</v>
      </c>
      <c r="D471" s="495">
        <v>1531.3333333333333</v>
      </c>
      <c r="E471" s="495">
        <v>1503.6666666666665</v>
      </c>
      <c r="F471" s="495">
        <v>1472.3333333333333</v>
      </c>
      <c r="G471" s="495">
        <v>1444.6666666666665</v>
      </c>
      <c r="H471" s="495">
        <v>1562.6666666666665</v>
      </c>
      <c r="I471" s="495">
        <v>1590.333333333333</v>
      </c>
      <c r="J471" s="495">
        <v>1621.6666666666665</v>
      </c>
      <c r="K471" s="494">
        <v>1559</v>
      </c>
      <c r="L471" s="494">
        <v>1500</v>
      </c>
      <c r="M471" s="494">
        <v>13.76233</v>
      </c>
    </row>
    <row r="472" spans="1:13">
      <c r="A472" s="254">
        <v>462</v>
      </c>
      <c r="B472" s="497" t="s">
        <v>186</v>
      </c>
      <c r="C472" s="494">
        <v>2521.5500000000002</v>
      </c>
      <c r="D472" s="495">
        <v>2524.8666666666668</v>
      </c>
      <c r="E472" s="495">
        <v>2489.7333333333336</v>
      </c>
      <c r="F472" s="495">
        <v>2457.916666666667</v>
      </c>
      <c r="G472" s="495">
        <v>2422.7833333333338</v>
      </c>
      <c r="H472" s="495">
        <v>2556.6833333333334</v>
      </c>
      <c r="I472" s="495">
        <v>2591.8166666666666</v>
      </c>
      <c r="J472" s="495">
        <v>2623.6333333333332</v>
      </c>
      <c r="K472" s="494">
        <v>2560</v>
      </c>
      <c r="L472" s="494">
        <v>2493.0500000000002</v>
      </c>
      <c r="M472" s="494">
        <v>1.74977</v>
      </c>
    </row>
    <row r="473" spans="1:13">
      <c r="A473" s="254">
        <v>463</v>
      </c>
      <c r="B473" s="497" t="s">
        <v>187</v>
      </c>
      <c r="C473" s="494">
        <v>416.1</v>
      </c>
      <c r="D473" s="495">
        <v>418.7166666666667</v>
      </c>
      <c r="E473" s="495">
        <v>411.83333333333337</v>
      </c>
      <c r="F473" s="495">
        <v>407.56666666666666</v>
      </c>
      <c r="G473" s="495">
        <v>400.68333333333334</v>
      </c>
      <c r="H473" s="495">
        <v>422.98333333333341</v>
      </c>
      <c r="I473" s="495">
        <v>429.86666666666673</v>
      </c>
      <c r="J473" s="495">
        <v>434.13333333333344</v>
      </c>
      <c r="K473" s="494">
        <v>425.6</v>
      </c>
      <c r="L473" s="494">
        <v>414.45</v>
      </c>
      <c r="M473" s="494">
        <v>7.4289800000000001</v>
      </c>
    </row>
    <row r="474" spans="1:13">
      <c r="A474" s="254">
        <v>464</v>
      </c>
      <c r="B474" s="497" t="s">
        <v>510</v>
      </c>
      <c r="C474" s="494">
        <v>729.45</v>
      </c>
      <c r="D474" s="495">
        <v>733.19999999999993</v>
      </c>
      <c r="E474" s="495">
        <v>717.64999999999986</v>
      </c>
      <c r="F474" s="495">
        <v>705.84999999999991</v>
      </c>
      <c r="G474" s="495">
        <v>690.29999999999984</v>
      </c>
      <c r="H474" s="495">
        <v>744.99999999999989</v>
      </c>
      <c r="I474" s="495">
        <v>760.54999999999984</v>
      </c>
      <c r="J474" s="495">
        <v>772.34999999999991</v>
      </c>
      <c r="K474" s="494">
        <v>748.75</v>
      </c>
      <c r="L474" s="494">
        <v>721.4</v>
      </c>
      <c r="M474" s="494">
        <v>7.3883599999999996</v>
      </c>
    </row>
    <row r="475" spans="1:13">
      <c r="A475" s="254">
        <v>465</v>
      </c>
      <c r="B475" s="497" t="s">
        <v>511</v>
      </c>
      <c r="C475" s="494">
        <v>14</v>
      </c>
      <c r="D475" s="495">
        <v>13.966666666666667</v>
      </c>
      <c r="E475" s="495">
        <v>13.783333333333333</v>
      </c>
      <c r="F475" s="495">
        <v>13.566666666666666</v>
      </c>
      <c r="G475" s="495">
        <v>13.383333333333333</v>
      </c>
      <c r="H475" s="495">
        <v>14.183333333333334</v>
      </c>
      <c r="I475" s="495">
        <v>14.366666666666667</v>
      </c>
      <c r="J475" s="495">
        <v>14.583333333333334</v>
      </c>
      <c r="K475" s="494">
        <v>14.15</v>
      </c>
      <c r="L475" s="494">
        <v>13.75</v>
      </c>
      <c r="M475" s="494">
        <v>86.557509999999994</v>
      </c>
    </row>
    <row r="476" spans="1:13">
      <c r="A476" s="254">
        <v>466</v>
      </c>
      <c r="B476" s="497" t="s">
        <v>512</v>
      </c>
      <c r="C476" s="494">
        <v>1158.95</v>
      </c>
      <c r="D476" s="495">
        <v>1163.5833333333333</v>
      </c>
      <c r="E476" s="495">
        <v>1127.0666666666666</v>
      </c>
      <c r="F476" s="495">
        <v>1095.1833333333334</v>
      </c>
      <c r="G476" s="495">
        <v>1058.6666666666667</v>
      </c>
      <c r="H476" s="495">
        <v>1195.4666666666665</v>
      </c>
      <c r="I476" s="495">
        <v>1231.9833333333333</v>
      </c>
      <c r="J476" s="495">
        <v>1263.8666666666663</v>
      </c>
      <c r="K476" s="494">
        <v>1200.0999999999999</v>
      </c>
      <c r="L476" s="494">
        <v>1131.7</v>
      </c>
      <c r="M476" s="494">
        <v>0.64429999999999998</v>
      </c>
    </row>
    <row r="477" spans="1:13">
      <c r="A477" s="254">
        <v>467</v>
      </c>
      <c r="B477" s="497" t="s">
        <v>513</v>
      </c>
      <c r="C477" s="494">
        <v>11.2</v>
      </c>
      <c r="D477" s="495">
        <v>11.233333333333334</v>
      </c>
      <c r="E477" s="495">
        <v>10.966666666666669</v>
      </c>
      <c r="F477" s="495">
        <v>10.733333333333334</v>
      </c>
      <c r="G477" s="495">
        <v>10.466666666666669</v>
      </c>
      <c r="H477" s="495">
        <v>11.466666666666669</v>
      </c>
      <c r="I477" s="495">
        <v>11.733333333333334</v>
      </c>
      <c r="J477" s="495">
        <v>11.966666666666669</v>
      </c>
      <c r="K477" s="494">
        <v>11.5</v>
      </c>
      <c r="L477" s="494">
        <v>11</v>
      </c>
      <c r="M477" s="494">
        <v>63.144620000000003</v>
      </c>
    </row>
    <row r="478" spans="1:13">
      <c r="A478" s="254">
        <v>468</v>
      </c>
      <c r="B478" s="497" t="s">
        <v>514</v>
      </c>
      <c r="C478" s="494">
        <v>380.25</v>
      </c>
      <c r="D478" s="495">
        <v>380.84999999999997</v>
      </c>
      <c r="E478" s="495">
        <v>374.69999999999993</v>
      </c>
      <c r="F478" s="495">
        <v>369.15</v>
      </c>
      <c r="G478" s="495">
        <v>362.99999999999994</v>
      </c>
      <c r="H478" s="495">
        <v>386.39999999999992</v>
      </c>
      <c r="I478" s="495">
        <v>392.5499999999999</v>
      </c>
      <c r="J478" s="495">
        <v>398.09999999999991</v>
      </c>
      <c r="K478" s="494">
        <v>387</v>
      </c>
      <c r="L478" s="494">
        <v>375.3</v>
      </c>
      <c r="M478" s="494">
        <v>0.71731999999999996</v>
      </c>
    </row>
    <row r="479" spans="1:13">
      <c r="A479" s="254">
        <v>469</v>
      </c>
      <c r="B479" s="497" t="s">
        <v>193</v>
      </c>
      <c r="C479" s="494">
        <v>646.25</v>
      </c>
      <c r="D479" s="495">
        <v>647.5333333333333</v>
      </c>
      <c r="E479" s="495">
        <v>630.31666666666661</v>
      </c>
      <c r="F479" s="495">
        <v>614.38333333333333</v>
      </c>
      <c r="G479" s="495">
        <v>597.16666666666663</v>
      </c>
      <c r="H479" s="495">
        <v>663.46666666666658</v>
      </c>
      <c r="I479" s="495">
        <v>680.68333333333328</v>
      </c>
      <c r="J479" s="495">
        <v>696.61666666666656</v>
      </c>
      <c r="K479" s="494">
        <v>664.75</v>
      </c>
      <c r="L479" s="494">
        <v>631.6</v>
      </c>
      <c r="M479" s="494">
        <v>90.777240000000006</v>
      </c>
    </row>
    <row r="480" spans="1:13">
      <c r="A480" s="254">
        <v>470</v>
      </c>
      <c r="B480" s="497" t="s">
        <v>190</v>
      </c>
      <c r="C480" s="494">
        <v>214.6</v>
      </c>
      <c r="D480" s="495">
        <v>216.31666666666669</v>
      </c>
      <c r="E480" s="495">
        <v>207.13333333333338</v>
      </c>
      <c r="F480" s="495">
        <v>199.66666666666669</v>
      </c>
      <c r="G480" s="495">
        <v>190.48333333333338</v>
      </c>
      <c r="H480" s="495">
        <v>223.78333333333339</v>
      </c>
      <c r="I480" s="495">
        <v>232.96666666666673</v>
      </c>
      <c r="J480" s="495">
        <v>240.43333333333339</v>
      </c>
      <c r="K480" s="494">
        <v>225.5</v>
      </c>
      <c r="L480" s="494">
        <v>208.85</v>
      </c>
      <c r="M480" s="494">
        <v>10.91705</v>
      </c>
    </row>
    <row r="481" spans="1:13">
      <c r="A481" s="254">
        <v>471</v>
      </c>
      <c r="B481" s="497" t="s">
        <v>784</v>
      </c>
      <c r="C481" s="494">
        <v>31.05</v>
      </c>
      <c r="D481" s="495">
        <v>31.150000000000002</v>
      </c>
      <c r="E481" s="495">
        <v>30.400000000000006</v>
      </c>
      <c r="F481" s="495">
        <v>29.750000000000004</v>
      </c>
      <c r="G481" s="495">
        <v>29.000000000000007</v>
      </c>
      <c r="H481" s="495">
        <v>31.800000000000004</v>
      </c>
      <c r="I481" s="495">
        <v>32.549999999999997</v>
      </c>
      <c r="J481" s="495">
        <v>33.200000000000003</v>
      </c>
      <c r="K481" s="494">
        <v>31.9</v>
      </c>
      <c r="L481" s="494">
        <v>30.5</v>
      </c>
      <c r="M481" s="494">
        <v>17.887720000000002</v>
      </c>
    </row>
    <row r="482" spans="1:13">
      <c r="A482" s="254">
        <v>472</v>
      </c>
      <c r="B482" s="497" t="s">
        <v>191</v>
      </c>
      <c r="C482" s="494">
        <v>6795.8</v>
      </c>
      <c r="D482" s="495">
        <v>6841.5999999999995</v>
      </c>
      <c r="E482" s="495">
        <v>6689.1999999999989</v>
      </c>
      <c r="F482" s="495">
        <v>6582.5999999999995</v>
      </c>
      <c r="G482" s="495">
        <v>6430.1999999999989</v>
      </c>
      <c r="H482" s="495">
        <v>6948.1999999999989</v>
      </c>
      <c r="I482" s="495">
        <v>7100.5999999999985</v>
      </c>
      <c r="J482" s="495">
        <v>7207.1999999999989</v>
      </c>
      <c r="K482" s="494">
        <v>6994</v>
      </c>
      <c r="L482" s="494">
        <v>6735</v>
      </c>
      <c r="M482" s="494">
        <v>5.4095399999999998</v>
      </c>
    </row>
    <row r="483" spans="1:13">
      <c r="A483" s="254">
        <v>473</v>
      </c>
      <c r="B483" s="497" t="s">
        <v>192</v>
      </c>
      <c r="C483" s="494">
        <v>34.049999999999997</v>
      </c>
      <c r="D483" s="495">
        <v>34.18333333333333</v>
      </c>
      <c r="E483" s="495">
        <v>33.466666666666661</v>
      </c>
      <c r="F483" s="495">
        <v>32.883333333333333</v>
      </c>
      <c r="G483" s="495">
        <v>32.166666666666664</v>
      </c>
      <c r="H483" s="495">
        <v>34.766666666666659</v>
      </c>
      <c r="I483" s="495">
        <v>35.483333333333327</v>
      </c>
      <c r="J483" s="495">
        <v>36.066666666666656</v>
      </c>
      <c r="K483" s="494">
        <v>34.9</v>
      </c>
      <c r="L483" s="494">
        <v>33.6</v>
      </c>
      <c r="M483" s="494">
        <v>53.724649999999997</v>
      </c>
    </row>
    <row r="484" spans="1:13">
      <c r="A484" s="254">
        <v>474</v>
      </c>
      <c r="B484" s="497" t="s">
        <v>189</v>
      </c>
      <c r="C484" s="494">
        <v>1150.05</v>
      </c>
      <c r="D484" s="495">
        <v>1174.9000000000001</v>
      </c>
      <c r="E484" s="495">
        <v>1111.8000000000002</v>
      </c>
      <c r="F484" s="495">
        <v>1073.5500000000002</v>
      </c>
      <c r="G484" s="495">
        <v>1010.4500000000003</v>
      </c>
      <c r="H484" s="495">
        <v>1213.1500000000001</v>
      </c>
      <c r="I484" s="495">
        <v>1276.25</v>
      </c>
      <c r="J484" s="495">
        <v>1314.5</v>
      </c>
      <c r="K484" s="494">
        <v>1238</v>
      </c>
      <c r="L484" s="494">
        <v>1136.6500000000001</v>
      </c>
      <c r="M484" s="494">
        <v>13.852650000000001</v>
      </c>
    </row>
    <row r="485" spans="1:13">
      <c r="A485" s="254">
        <v>475</v>
      </c>
      <c r="B485" s="497" t="s">
        <v>141</v>
      </c>
      <c r="C485" s="494">
        <v>539.79999999999995</v>
      </c>
      <c r="D485" s="495">
        <v>542.05000000000007</v>
      </c>
      <c r="E485" s="495">
        <v>530.10000000000014</v>
      </c>
      <c r="F485" s="495">
        <v>520.40000000000009</v>
      </c>
      <c r="G485" s="495">
        <v>508.45000000000016</v>
      </c>
      <c r="H485" s="495">
        <v>551.75000000000011</v>
      </c>
      <c r="I485" s="495">
        <v>563.70000000000016</v>
      </c>
      <c r="J485" s="495">
        <v>573.40000000000009</v>
      </c>
      <c r="K485" s="494">
        <v>554</v>
      </c>
      <c r="L485" s="494">
        <v>532.35</v>
      </c>
      <c r="M485" s="494">
        <v>18.33323</v>
      </c>
    </row>
    <row r="486" spans="1:13">
      <c r="A486" s="254">
        <v>476</v>
      </c>
      <c r="B486" s="497" t="s">
        <v>277</v>
      </c>
      <c r="C486" s="494">
        <v>250.15</v>
      </c>
      <c r="D486" s="495">
        <v>246.75</v>
      </c>
      <c r="E486" s="495">
        <v>241.5</v>
      </c>
      <c r="F486" s="495">
        <v>232.85</v>
      </c>
      <c r="G486" s="495">
        <v>227.6</v>
      </c>
      <c r="H486" s="495">
        <v>255.4</v>
      </c>
      <c r="I486" s="495">
        <v>260.64999999999998</v>
      </c>
      <c r="J486" s="495">
        <v>269.3</v>
      </c>
      <c r="K486" s="494">
        <v>252</v>
      </c>
      <c r="L486" s="494">
        <v>238.1</v>
      </c>
      <c r="M486" s="494">
        <v>8.5495400000000004</v>
      </c>
    </row>
    <row r="487" spans="1:13">
      <c r="A487" s="254">
        <v>477</v>
      </c>
      <c r="B487" s="497" t="s">
        <v>515</v>
      </c>
      <c r="C487" s="494">
        <v>2794.8</v>
      </c>
      <c r="D487" s="495">
        <v>2812.1</v>
      </c>
      <c r="E487" s="495">
        <v>2756.2</v>
      </c>
      <c r="F487" s="495">
        <v>2717.6</v>
      </c>
      <c r="G487" s="495">
        <v>2661.7</v>
      </c>
      <c r="H487" s="495">
        <v>2850.7</v>
      </c>
      <c r="I487" s="495">
        <v>2906.6000000000004</v>
      </c>
      <c r="J487" s="495">
        <v>2945.2</v>
      </c>
      <c r="K487" s="494">
        <v>2868</v>
      </c>
      <c r="L487" s="494">
        <v>2773.5</v>
      </c>
      <c r="M487" s="494">
        <v>0.23064999999999999</v>
      </c>
    </row>
    <row r="488" spans="1:13">
      <c r="A488" s="254">
        <v>478</v>
      </c>
      <c r="B488" s="497" t="s">
        <v>516</v>
      </c>
      <c r="C488" s="494">
        <v>342.2</v>
      </c>
      <c r="D488" s="495">
        <v>345.2166666666667</v>
      </c>
      <c r="E488" s="495">
        <v>335.98333333333341</v>
      </c>
      <c r="F488" s="495">
        <v>329.76666666666671</v>
      </c>
      <c r="G488" s="495">
        <v>320.53333333333342</v>
      </c>
      <c r="H488" s="495">
        <v>351.43333333333339</v>
      </c>
      <c r="I488" s="495">
        <v>360.66666666666674</v>
      </c>
      <c r="J488" s="495">
        <v>366.88333333333338</v>
      </c>
      <c r="K488" s="494">
        <v>354.45</v>
      </c>
      <c r="L488" s="494">
        <v>339</v>
      </c>
      <c r="M488" s="494">
        <v>2.7597200000000002</v>
      </c>
    </row>
    <row r="489" spans="1:13">
      <c r="A489" s="254">
        <v>479</v>
      </c>
      <c r="B489" s="497" t="s">
        <v>517</v>
      </c>
      <c r="C489" s="494">
        <v>224.85</v>
      </c>
      <c r="D489" s="495">
        <v>227.61666666666667</v>
      </c>
      <c r="E489" s="495">
        <v>220.98333333333335</v>
      </c>
      <c r="F489" s="495">
        <v>217.11666666666667</v>
      </c>
      <c r="G489" s="495">
        <v>210.48333333333335</v>
      </c>
      <c r="H489" s="495">
        <v>231.48333333333335</v>
      </c>
      <c r="I489" s="495">
        <v>238.11666666666667</v>
      </c>
      <c r="J489" s="495">
        <v>241.98333333333335</v>
      </c>
      <c r="K489" s="494">
        <v>234.25</v>
      </c>
      <c r="L489" s="494">
        <v>223.75</v>
      </c>
      <c r="M489" s="494">
        <v>1.0912299999999999</v>
      </c>
    </row>
    <row r="490" spans="1:13">
      <c r="A490" s="254">
        <v>480</v>
      </c>
      <c r="B490" s="497" t="s">
        <v>518</v>
      </c>
      <c r="C490" s="494">
        <v>3297.15</v>
      </c>
      <c r="D490" s="495">
        <v>3323.65</v>
      </c>
      <c r="E490" s="495">
        <v>3253.7000000000003</v>
      </c>
      <c r="F490" s="495">
        <v>3210.25</v>
      </c>
      <c r="G490" s="495">
        <v>3140.3</v>
      </c>
      <c r="H490" s="495">
        <v>3367.1000000000004</v>
      </c>
      <c r="I490" s="495">
        <v>3437.05</v>
      </c>
      <c r="J490" s="495">
        <v>3480.5000000000005</v>
      </c>
      <c r="K490" s="494">
        <v>3393.6</v>
      </c>
      <c r="L490" s="494">
        <v>3280.2</v>
      </c>
      <c r="M490" s="494">
        <v>6.4680000000000001E-2</v>
      </c>
    </row>
    <row r="491" spans="1:13">
      <c r="A491" s="254">
        <v>481</v>
      </c>
      <c r="B491" s="497" t="s">
        <v>519</v>
      </c>
      <c r="C491" s="494">
        <v>4020.3</v>
      </c>
      <c r="D491" s="495">
        <v>3989.7666666666664</v>
      </c>
      <c r="E491" s="495">
        <v>3888.4333333333329</v>
      </c>
      <c r="F491" s="495">
        <v>3756.5666666666666</v>
      </c>
      <c r="G491" s="495">
        <v>3655.2333333333331</v>
      </c>
      <c r="H491" s="495">
        <v>4121.6333333333332</v>
      </c>
      <c r="I491" s="495">
        <v>4222.9666666666672</v>
      </c>
      <c r="J491" s="495">
        <v>4354.8333333333321</v>
      </c>
      <c r="K491" s="494">
        <v>4091.1</v>
      </c>
      <c r="L491" s="494">
        <v>3857.9</v>
      </c>
      <c r="M491" s="494">
        <v>0.31697999999999998</v>
      </c>
    </row>
    <row r="492" spans="1:13">
      <c r="A492" s="254">
        <v>482</v>
      </c>
      <c r="B492" s="497" t="s">
        <v>520</v>
      </c>
      <c r="C492" s="494">
        <v>59.9</v>
      </c>
      <c r="D492" s="495">
        <v>59.316666666666663</v>
      </c>
      <c r="E492" s="495">
        <v>58.233333333333327</v>
      </c>
      <c r="F492" s="495">
        <v>56.566666666666663</v>
      </c>
      <c r="G492" s="495">
        <v>55.483333333333327</v>
      </c>
      <c r="H492" s="495">
        <v>60.983333333333327</v>
      </c>
      <c r="I492" s="495">
        <v>62.06666666666667</v>
      </c>
      <c r="J492" s="495">
        <v>63.733333333333327</v>
      </c>
      <c r="K492" s="494">
        <v>60.4</v>
      </c>
      <c r="L492" s="494">
        <v>57.65</v>
      </c>
      <c r="M492" s="494">
        <v>35.073189999999997</v>
      </c>
    </row>
    <row r="493" spans="1:13">
      <c r="A493" s="254">
        <v>483</v>
      </c>
      <c r="B493" s="497" t="s">
        <v>521</v>
      </c>
      <c r="C493" s="494">
        <v>1196.5</v>
      </c>
      <c r="D493" s="495">
        <v>1221.95</v>
      </c>
      <c r="E493" s="495">
        <v>1164.5500000000002</v>
      </c>
      <c r="F493" s="495">
        <v>1132.6000000000001</v>
      </c>
      <c r="G493" s="495">
        <v>1075.2000000000003</v>
      </c>
      <c r="H493" s="495">
        <v>1253.9000000000001</v>
      </c>
      <c r="I493" s="495">
        <v>1311.3000000000002</v>
      </c>
      <c r="J493" s="495">
        <v>1343.25</v>
      </c>
      <c r="K493" s="494">
        <v>1279.3499999999999</v>
      </c>
      <c r="L493" s="494">
        <v>1190</v>
      </c>
      <c r="M493" s="494">
        <v>0.35811999999999999</v>
      </c>
    </row>
    <row r="494" spans="1:13">
      <c r="A494" s="254">
        <v>484</v>
      </c>
      <c r="B494" s="497" t="s">
        <v>278</v>
      </c>
      <c r="C494" s="494">
        <v>379.05</v>
      </c>
      <c r="D494" s="495">
        <v>377.59999999999997</v>
      </c>
      <c r="E494" s="495">
        <v>371.44999999999993</v>
      </c>
      <c r="F494" s="495">
        <v>363.84999999999997</v>
      </c>
      <c r="G494" s="495">
        <v>357.69999999999993</v>
      </c>
      <c r="H494" s="495">
        <v>385.19999999999993</v>
      </c>
      <c r="I494" s="495">
        <v>391.34999999999991</v>
      </c>
      <c r="J494" s="495">
        <v>398.94999999999993</v>
      </c>
      <c r="K494" s="494">
        <v>383.75</v>
      </c>
      <c r="L494" s="494">
        <v>370</v>
      </c>
      <c r="M494" s="494">
        <v>0.88551000000000002</v>
      </c>
    </row>
    <row r="495" spans="1:13">
      <c r="A495" s="254">
        <v>485</v>
      </c>
      <c r="B495" s="497" t="s">
        <v>522</v>
      </c>
      <c r="C495" s="494">
        <v>975.45</v>
      </c>
      <c r="D495" s="495">
        <v>985.4</v>
      </c>
      <c r="E495" s="495">
        <v>961.05</v>
      </c>
      <c r="F495" s="495">
        <v>946.65</v>
      </c>
      <c r="G495" s="495">
        <v>922.3</v>
      </c>
      <c r="H495" s="495">
        <v>999.8</v>
      </c>
      <c r="I495" s="495">
        <v>1024.1500000000001</v>
      </c>
      <c r="J495" s="495">
        <v>1038.55</v>
      </c>
      <c r="K495" s="494">
        <v>1009.75</v>
      </c>
      <c r="L495" s="494">
        <v>971</v>
      </c>
      <c r="M495" s="494">
        <v>1.2215499999999999</v>
      </c>
    </row>
    <row r="496" spans="1:13">
      <c r="A496" s="254">
        <v>486</v>
      </c>
      <c r="B496" s="497" t="s">
        <v>523</v>
      </c>
      <c r="C496" s="494">
        <v>1565.45</v>
      </c>
      <c r="D496" s="495">
        <v>1564.7166666666665</v>
      </c>
      <c r="E496" s="495">
        <v>1542.9333333333329</v>
      </c>
      <c r="F496" s="495">
        <v>1520.4166666666665</v>
      </c>
      <c r="G496" s="495">
        <v>1498.633333333333</v>
      </c>
      <c r="H496" s="495">
        <v>1587.2333333333329</v>
      </c>
      <c r="I496" s="495">
        <v>1609.0166666666662</v>
      </c>
      <c r="J496" s="495">
        <v>1631.5333333333328</v>
      </c>
      <c r="K496" s="494">
        <v>1586.5</v>
      </c>
      <c r="L496" s="494">
        <v>1542.2</v>
      </c>
      <c r="M496" s="494">
        <v>0.64107000000000003</v>
      </c>
    </row>
    <row r="497" spans="1:13">
      <c r="A497" s="254">
        <v>487</v>
      </c>
      <c r="B497" s="497" t="s">
        <v>524</v>
      </c>
      <c r="C497" s="494">
        <v>1388.95</v>
      </c>
      <c r="D497" s="495">
        <v>1393.6333333333332</v>
      </c>
      <c r="E497" s="495">
        <v>1368.3166666666664</v>
      </c>
      <c r="F497" s="495">
        <v>1347.6833333333332</v>
      </c>
      <c r="G497" s="495">
        <v>1322.3666666666663</v>
      </c>
      <c r="H497" s="495">
        <v>1414.2666666666664</v>
      </c>
      <c r="I497" s="495">
        <v>1439.583333333333</v>
      </c>
      <c r="J497" s="495">
        <v>1460.2166666666665</v>
      </c>
      <c r="K497" s="494">
        <v>1418.95</v>
      </c>
      <c r="L497" s="494">
        <v>1373</v>
      </c>
      <c r="M497" s="494">
        <v>1.45069</v>
      </c>
    </row>
    <row r="498" spans="1:13">
      <c r="A498" s="254">
        <v>488</v>
      </c>
      <c r="B498" s="497" t="s">
        <v>118</v>
      </c>
      <c r="C498" s="494">
        <v>9.5500000000000007</v>
      </c>
      <c r="D498" s="495">
        <v>9.6</v>
      </c>
      <c r="E498" s="495">
        <v>9.1999999999999993</v>
      </c>
      <c r="F498" s="495">
        <v>8.85</v>
      </c>
      <c r="G498" s="495">
        <v>8.4499999999999993</v>
      </c>
      <c r="H498" s="495">
        <v>9.9499999999999993</v>
      </c>
      <c r="I498" s="495">
        <v>10.350000000000001</v>
      </c>
      <c r="J498" s="495">
        <v>10.7</v>
      </c>
      <c r="K498" s="494">
        <v>10</v>
      </c>
      <c r="L498" s="494">
        <v>9.25</v>
      </c>
      <c r="M498" s="494">
        <v>1775.8865599999999</v>
      </c>
    </row>
    <row r="499" spans="1:13">
      <c r="A499" s="254">
        <v>489</v>
      </c>
      <c r="B499" s="497" t="s">
        <v>195</v>
      </c>
      <c r="C499" s="494">
        <v>976.7</v>
      </c>
      <c r="D499" s="495">
        <v>981.73333333333323</v>
      </c>
      <c r="E499" s="495">
        <v>955.56666666666649</v>
      </c>
      <c r="F499" s="495">
        <v>934.43333333333328</v>
      </c>
      <c r="G499" s="495">
        <v>908.26666666666654</v>
      </c>
      <c r="H499" s="495">
        <v>1002.8666666666664</v>
      </c>
      <c r="I499" s="495">
        <v>1029.0333333333333</v>
      </c>
      <c r="J499" s="495">
        <v>1050.1666666666665</v>
      </c>
      <c r="K499" s="494">
        <v>1007.9</v>
      </c>
      <c r="L499" s="494">
        <v>960.6</v>
      </c>
      <c r="M499" s="494">
        <v>15.677</v>
      </c>
    </row>
    <row r="500" spans="1:13">
      <c r="A500" s="254">
        <v>490</v>
      </c>
      <c r="B500" s="497" t="s">
        <v>525</v>
      </c>
      <c r="C500" s="494">
        <v>6324.5</v>
      </c>
      <c r="D500" s="495">
        <v>6306.3833333333341</v>
      </c>
      <c r="E500" s="495">
        <v>6193.0666666666684</v>
      </c>
      <c r="F500" s="495">
        <v>6061.6333333333341</v>
      </c>
      <c r="G500" s="495">
        <v>5948.3166666666684</v>
      </c>
      <c r="H500" s="495">
        <v>6437.8166666666684</v>
      </c>
      <c r="I500" s="495">
        <v>6551.1333333333341</v>
      </c>
      <c r="J500" s="495">
        <v>6682.5666666666684</v>
      </c>
      <c r="K500" s="494">
        <v>6419.7</v>
      </c>
      <c r="L500" s="494">
        <v>6174.95</v>
      </c>
      <c r="M500" s="494">
        <v>0.14610000000000001</v>
      </c>
    </row>
    <row r="501" spans="1:13">
      <c r="A501" s="254">
        <v>491</v>
      </c>
      <c r="B501" s="497" t="s">
        <v>526</v>
      </c>
      <c r="C501" s="494">
        <v>138.6</v>
      </c>
      <c r="D501" s="495">
        <v>141.28333333333333</v>
      </c>
      <c r="E501" s="495">
        <v>134.01666666666665</v>
      </c>
      <c r="F501" s="495">
        <v>129.43333333333331</v>
      </c>
      <c r="G501" s="495">
        <v>122.16666666666663</v>
      </c>
      <c r="H501" s="495">
        <v>145.86666666666667</v>
      </c>
      <c r="I501" s="495">
        <v>153.13333333333338</v>
      </c>
      <c r="J501" s="495">
        <v>157.7166666666667</v>
      </c>
      <c r="K501" s="494">
        <v>148.55000000000001</v>
      </c>
      <c r="L501" s="494">
        <v>136.69999999999999</v>
      </c>
      <c r="M501" s="494">
        <v>22.563770000000002</v>
      </c>
    </row>
    <row r="502" spans="1:13">
      <c r="A502" s="254">
        <v>492</v>
      </c>
      <c r="B502" s="497" t="s">
        <v>527</v>
      </c>
      <c r="C502" s="494">
        <v>83.15</v>
      </c>
      <c r="D502" s="495">
        <v>82.983333333333334</v>
      </c>
      <c r="E502" s="495">
        <v>80.566666666666663</v>
      </c>
      <c r="F502" s="495">
        <v>77.983333333333334</v>
      </c>
      <c r="G502" s="495">
        <v>75.566666666666663</v>
      </c>
      <c r="H502" s="495">
        <v>85.566666666666663</v>
      </c>
      <c r="I502" s="495">
        <v>87.98333333333332</v>
      </c>
      <c r="J502" s="495">
        <v>90.566666666666663</v>
      </c>
      <c r="K502" s="494">
        <v>85.4</v>
      </c>
      <c r="L502" s="494">
        <v>80.400000000000006</v>
      </c>
      <c r="M502" s="494">
        <v>10.496650000000001</v>
      </c>
    </row>
    <row r="503" spans="1:13">
      <c r="A503" s="254">
        <v>493</v>
      </c>
      <c r="B503" s="497" t="s">
        <v>771</v>
      </c>
      <c r="C503" s="494">
        <v>439.7</v>
      </c>
      <c r="D503" s="495">
        <v>444.45</v>
      </c>
      <c r="E503" s="495">
        <v>433.45</v>
      </c>
      <c r="F503" s="495">
        <v>427.2</v>
      </c>
      <c r="G503" s="495">
        <v>416.2</v>
      </c>
      <c r="H503" s="495">
        <v>450.7</v>
      </c>
      <c r="I503" s="495">
        <v>461.7</v>
      </c>
      <c r="J503" s="495">
        <v>467.95</v>
      </c>
      <c r="K503" s="494">
        <v>455.45</v>
      </c>
      <c r="L503" s="494">
        <v>438.2</v>
      </c>
      <c r="M503" s="494">
        <v>1.91666</v>
      </c>
    </row>
    <row r="504" spans="1:13">
      <c r="A504" s="254">
        <v>494</v>
      </c>
      <c r="B504" s="497" t="s">
        <v>528</v>
      </c>
      <c r="C504" s="494">
        <v>2189.5</v>
      </c>
      <c r="D504" s="495">
        <v>2197.15</v>
      </c>
      <c r="E504" s="495">
        <v>2165.3000000000002</v>
      </c>
      <c r="F504" s="495">
        <v>2141.1</v>
      </c>
      <c r="G504" s="495">
        <v>2109.25</v>
      </c>
      <c r="H504" s="495">
        <v>2221.3500000000004</v>
      </c>
      <c r="I504" s="495">
        <v>2253.1999999999998</v>
      </c>
      <c r="J504" s="495">
        <v>2277.4000000000005</v>
      </c>
      <c r="K504" s="494">
        <v>2229</v>
      </c>
      <c r="L504" s="494">
        <v>2172.9499999999998</v>
      </c>
      <c r="M504" s="494">
        <v>0.54403999999999997</v>
      </c>
    </row>
    <row r="505" spans="1:13">
      <c r="A505" s="254">
        <v>495</v>
      </c>
      <c r="B505" s="497" t="s">
        <v>196</v>
      </c>
      <c r="C505" s="494">
        <v>425.45</v>
      </c>
      <c r="D505" s="495">
        <v>423.18333333333334</v>
      </c>
      <c r="E505" s="495">
        <v>418.4666666666667</v>
      </c>
      <c r="F505" s="495">
        <v>411.48333333333335</v>
      </c>
      <c r="G505" s="495">
        <v>406.76666666666671</v>
      </c>
      <c r="H505" s="495">
        <v>430.16666666666669</v>
      </c>
      <c r="I505" s="495">
        <v>434.88333333333327</v>
      </c>
      <c r="J505" s="495">
        <v>441.86666666666667</v>
      </c>
      <c r="K505" s="494">
        <v>427.9</v>
      </c>
      <c r="L505" s="494">
        <v>416.2</v>
      </c>
      <c r="M505" s="494">
        <v>212.16395</v>
      </c>
    </row>
    <row r="506" spans="1:13">
      <c r="A506" s="254">
        <v>496</v>
      </c>
      <c r="B506" s="497" t="s">
        <v>529</v>
      </c>
      <c r="C506" s="494">
        <v>438.1</v>
      </c>
      <c r="D506" s="495">
        <v>435.38333333333338</v>
      </c>
      <c r="E506" s="495">
        <v>427.76666666666677</v>
      </c>
      <c r="F506" s="495">
        <v>417.43333333333339</v>
      </c>
      <c r="G506" s="495">
        <v>409.81666666666678</v>
      </c>
      <c r="H506" s="495">
        <v>445.71666666666675</v>
      </c>
      <c r="I506" s="495">
        <v>453.33333333333343</v>
      </c>
      <c r="J506" s="495">
        <v>463.66666666666674</v>
      </c>
      <c r="K506" s="494">
        <v>443</v>
      </c>
      <c r="L506" s="494">
        <v>425.05</v>
      </c>
      <c r="M506" s="494">
        <v>6.6567800000000004</v>
      </c>
    </row>
    <row r="507" spans="1:13">
      <c r="A507" s="254">
        <v>497</v>
      </c>
      <c r="B507" s="497" t="s">
        <v>197</v>
      </c>
      <c r="C507" s="494">
        <v>15.5</v>
      </c>
      <c r="D507" s="495">
        <v>15.549999999999999</v>
      </c>
      <c r="E507" s="495">
        <v>15.149999999999999</v>
      </c>
      <c r="F507" s="495">
        <v>14.799999999999999</v>
      </c>
      <c r="G507" s="495">
        <v>14.399999999999999</v>
      </c>
      <c r="H507" s="495">
        <v>15.899999999999999</v>
      </c>
      <c r="I507" s="495">
        <v>16.3</v>
      </c>
      <c r="J507" s="495">
        <v>16.649999999999999</v>
      </c>
      <c r="K507" s="494">
        <v>15.95</v>
      </c>
      <c r="L507" s="494">
        <v>15.2</v>
      </c>
      <c r="M507" s="494">
        <v>830.64017999999999</v>
      </c>
    </row>
    <row r="508" spans="1:13">
      <c r="A508" s="254">
        <v>498</v>
      </c>
      <c r="B508" s="497" t="s">
        <v>198</v>
      </c>
      <c r="C508" s="494">
        <v>202.15</v>
      </c>
      <c r="D508" s="495">
        <v>202.21666666666667</v>
      </c>
      <c r="E508" s="495">
        <v>195.43333333333334</v>
      </c>
      <c r="F508" s="495">
        <v>188.71666666666667</v>
      </c>
      <c r="G508" s="495">
        <v>181.93333333333334</v>
      </c>
      <c r="H508" s="495">
        <v>208.93333333333334</v>
      </c>
      <c r="I508" s="495">
        <v>215.7166666666667</v>
      </c>
      <c r="J508" s="495">
        <v>222.43333333333334</v>
      </c>
      <c r="K508" s="494">
        <v>209</v>
      </c>
      <c r="L508" s="494">
        <v>195.5</v>
      </c>
      <c r="M508" s="494">
        <v>143.87268</v>
      </c>
    </row>
    <row r="509" spans="1:13">
      <c r="A509" s="254">
        <v>499</v>
      </c>
      <c r="B509" s="497" t="s">
        <v>530</v>
      </c>
      <c r="C509" s="494">
        <v>273.95</v>
      </c>
      <c r="D509" s="495">
        <v>273.36666666666667</v>
      </c>
      <c r="E509" s="495">
        <v>266.73333333333335</v>
      </c>
      <c r="F509" s="495">
        <v>259.51666666666665</v>
      </c>
      <c r="G509" s="495">
        <v>252.88333333333333</v>
      </c>
      <c r="H509" s="495">
        <v>280.58333333333337</v>
      </c>
      <c r="I509" s="495">
        <v>287.2166666666667</v>
      </c>
      <c r="J509" s="495">
        <v>294.43333333333339</v>
      </c>
      <c r="K509" s="494">
        <v>280</v>
      </c>
      <c r="L509" s="494">
        <v>266.14999999999998</v>
      </c>
      <c r="M509" s="494">
        <v>1.8932100000000001</v>
      </c>
    </row>
    <row r="510" spans="1:13">
      <c r="A510" s="254">
        <v>500</v>
      </c>
      <c r="B510" s="497" t="s">
        <v>531</v>
      </c>
      <c r="C510" s="494">
        <v>2011.2</v>
      </c>
      <c r="D510" s="495">
        <v>2021.3</v>
      </c>
      <c r="E510" s="495">
        <v>1947.6</v>
      </c>
      <c r="F510" s="495">
        <v>1884</v>
      </c>
      <c r="G510" s="495">
        <v>1810.3</v>
      </c>
      <c r="H510" s="495">
        <v>2084.8999999999996</v>
      </c>
      <c r="I510" s="495">
        <v>2158.6000000000004</v>
      </c>
      <c r="J510" s="495">
        <v>2222.1999999999998</v>
      </c>
      <c r="K510" s="494">
        <v>2095</v>
      </c>
      <c r="L510" s="494">
        <v>1957.7</v>
      </c>
      <c r="M510" s="494">
        <v>0.79120999999999997</v>
      </c>
    </row>
    <row r="511" spans="1:13">
      <c r="A511" s="254">
        <v>501</v>
      </c>
      <c r="B511" s="497" t="s">
        <v>741</v>
      </c>
      <c r="C511" s="494">
        <v>1120.95</v>
      </c>
      <c r="D511" s="495">
        <v>1121.8166666666666</v>
      </c>
      <c r="E511" s="495">
        <v>1093.6333333333332</v>
      </c>
      <c r="F511" s="495">
        <v>1066.3166666666666</v>
      </c>
      <c r="G511" s="495">
        <v>1038.1333333333332</v>
      </c>
      <c r="H511" s="495">
        <v>1149.1333333333332</v>
      </c>
      <c r="I511" s="495">
        <v>1177.3166666666666</v>
      </c>
      <c r="J511" s="495">
        <v>1204.6333333333332</v>
      </c>
      <c r="K511" s="494">
        <v>1150</v>
      </c>
      <c r="L511" s="494">
        <v>1094.5</v>
      </c>
      <c r="M511" s="494">
        <v>0.87729999999999997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I10" sqref="I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2"/>
      <c r="B5" s="542"/>
      <c r="C5" s="543"/>
      <c r="D5" s="543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4" t="s">
        <v>533</v>
      </c>
      <c r="C7" s="544"/>
      <c r="D7" s="248">
        <f>Main!B10</f>
        <v>44292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44291</v>
      </c>
      <c r="B10" s="253">
        <v>540190</v>
      </c>
      <c r="C10" s="254" t="s">
        <v>913</v>
      </c>
      <c r="D10" s="254" t="s">
        <v>914</v>
      </c>
      <c r="E10" s="254" t="s">
        <v>543</v>
      </c>
      <c r="F10" s="356">
        <v>19050</v>
      </c>
      <c r="G10" s="253">
        <v>13.68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44291</v>
      </c>
      <c r="B11" s="253">
        <v>542666</v>
      </c>
      <c r="C11" s="254" t="s">
        <v>915</v>
      </c>
      <c r="D11" s="254" t="s">
        <v>916</v>
      </c>
      <c r="E11" s="254" t="s">
        <v>543</v>
      </c>
      <c r="F11" s="356">
        <v>48000</v>
      </c>
      <c r="G11" s="253">
        <v>26.5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44291</v>
      </c>
      <c r="B12" s="253">
        <v>542666</v>
      </c>
      <c r="C12" s="254" t="s">
        <v>915</v>
      </c>
      <c r="D12" s="254" t="s">
        <v>917</v>
      </c>
      <c r="E12" s="254" t="s">
        <v>542</v>
      </c>
      <c r="F12" s="356">
        <v>96000</v>
      </c>
      <c r="G12" s="253">
        <v>26.03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44291</v>
      </c>
      <c r="B13" s="253">
        <v>531337</v>
      </c>
      <c r="C13" s="254" t="s">
        <v>874</v>
      </c>
      <c r="D13" s="254" t="s">
        <v>897</v>
      </c>
      <c r="E13" s="254" t="s">
        <v>543</v>
      </c>
      <c r="F13" s="356">
        <v>1000000</v>
      </c>
      <c r="G13" s="253">
        <v>9.36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44291</v>
      </c>
      <c r="B14" s="253">
        <v>531337</v>
      </c>
      <c r="C14" s="254" t="s">
        <v>874</v>
      </c>
      <c r="D14" s="254" t="s">
        <v>862</v>
      </c>
      <c r="E14" s="254" t="s">
        <v>542</v>
      </c>
      <c r="F14" s="356">
        <v>1000000</v>
      </c>
      <c r="G14" s="253">
        <v>9.36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44291</v>
      </c>
      <c r="B15" s="253">
        <v>531337</v>
      </c>
      <c r="C15" s="254" t="s">
        <v>874</v>
      </c>
      <c r="D15" s="254" t="s">
        <v>862</v>
      </c>
      <c r="E15" s="254" t="s">
        <v>543</v>
      </c>
      <c r="F15" s="356">
        <v>961</v>
      </c>
      <c r="G15" s="253">
        <v>9.36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44291</v>
      </c>
      <c r="B16" s="253">
        <v>540360</v>
      </c>
      <c r="C16" s="254" t="s">
        <v>891</v>
      </c>
      <c r="D16" s="254" t="s">
        <v>918</v>
      </c>
      <c r="E16" s="254" t="s">
        <v>543</v>
      </c>
      <c r="F16" s="356">
        <v>28000</v>
      </c>
      <c r="G16" s="253">
        <v>70.56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44291</v>
      </c>
      <c r="B17" s="253">
        <v>519455</v>
      </c>
      <c r="C17" s="254" t="s">
        <v>919</v>
      </c>
      <c r="D17" s="254" t="s">
        <v>920</v>
      </c>
      <c r="E17" s="254" t="s">
        <v>542</v>
      </c>
      <c r="F17" s="356">
        <v>100000</v>
      </c>
      <c r="G17" s="253">
        <v>25.7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44291</v>
      </c>
      <c r="B18" s="253">
        <v>519455</v>
      </c>
      <c r="C18" s="254" t="s">
        <v>919</v>
      </c>
      <c r="D18" s="254" t="s">
        <v>921</v>
      </c>
      <c r="E18" s="254" t="s">
        <v>543</v>
      </c>
      <c r="F18" s="356">
        <v>100000</v>
      </c>
      <c r="G18" s="253">
        <v>25.7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44291</v>
      </c>
      <c r="B19" s="253">
        <v>543282</v>
      </c>
      <c r="C19" s="254" t="s">
        <v>875</v>
      </c>
      <c r="D19" s="254" t="s">
        <v>873</v>
      </c>
      <c r="E19" s="254" t="s">
        <v>542</v>
      </c>
      <c r="F19" s="356">
        <v>13200</v>
      </c>
      <c r="G19" s="253">
        <v>204.88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44291</v>
      </c>
      <c r="B20" s="253">
        <v>543282</v>
      </c>
      <c r="C20" s="254" t="s">
        <v>875</v>
      </c>
      <c r="D20" s="254" t="s">
        <v>873</v>
      </c>
      <c r="E20" s="254" t="s">
        <v>543</v>
      </c>
      <c r="F20" s="356">
        <v>2400</v>
      </c>
      <c r="G20" s="253">
        <v>213.49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44291</v>
      </c>
      <c r="B21" s="253">
        <v>540198</v>
      </c>
      <c r="C21" s="254" t="s">
        <v>892</v>
      </c>
      <c r="D21" s="254" t="s">
        <v>922</v>
      </c>
      <c r="E21" s="254" t="s">
        <v>542</v>
      </c>
      <c r="F21" s="356">
        <v>49216</v>
      </c>
      <c r="G21" s="253">
        <v>22.94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44291</v>
      </c>
      <c r="B22" s="253">
        <v>540198</v>
      </c>
      <c r="C22" s="254" t="s">
        <v>892</v>
      </c>
      <c r="D22" s="254" t="s">
        <v>922</v>
      </c>
      <c r="E22" s="254" t="s">
        <v>543</v>
      </c>
      <c r="F22" s="356">
        <v>56603</v>
      </c>
      <c r="G22" s="253">
        <v>22.93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44291</v>
      </c>
      <c r="B23" s="253">
        <v>540198</v>
      </c>
      <c r="C23" s="254" t="s">
        <v>892</v>
      </c>
      <c r="D23" s="254" t="s">
        <v>923</v>
      </c>
      <c r="E23" s="254" t="s">
        <v>543</v>
      </c>
      <c r="F23" s="356">
        <v>38800</v>
      </c>
      <c r="G23" s="253">
        <v>22.34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44291</v>
      </c>
      <c r="B24" s="253">
        <v>539291</v>
      </c>
      <c r="C24" s="254" t="s">
        <v>924</v>
      </c>
      <c r="D24" s="254" t="s">
        <v>925</v>
      </c>
      <c r="E24" s="254" t="s">
        <v>542</v>
      </c>
      <c r="F24" s="356">
        <v>20959</v>
      </c>
      <c r="G24" s="253">
        <v>72.260000000000005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44291</v>
      </c>
      <c r="B25" s="253">
        <v>539291</v>
      </c>
      <c r="C25" s="254" t="s">
        <v>924</v>
      </c>
      <c r="D25" s="254" t="s">
        <v>925</v>
      </c>
      <c r="E25" s="254" t="s">
        <v>543</v>
      </c>
      <c r="F25" s="356">
        <v>11617</v>
      </c>
      <c r="G25" s="253">
        <v>71.8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44291</v>
      </c>
      <c r="B26" s="253">
        <v>540027</v>
      </c>
      <c r="C26" s="254" t="s">
        <v>926</v>
      </c>
      <c r="D26" s="254" t="s">
        <v>897</v>
      </c>
      <c r="E26" s="254" t="s">
        <v>542</v>
      </c>
      <c r="F26" s="356">
        <v>72301</v>
      </c>
      <c r="G26" s="253">
        <v>299.37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44291</v>
      </c>
      <c r="B27" s="253">
        <v>539561</v>
      </c>
      <c r="C27" s="254" t="s">
        <v>927</v>
      </c>
      <c r="D27" s="254" t="s">
        <v>928</v>
      </c>
      <c r="E27" s="254" t="s">
        <v>542</v>
      </c>
      <c r="F27" s="356">
        <v>20301</v>
      </c>
      <c r="G27" s="253">
        <v>40.090000000000003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44291</v>
      </c>
      <c r="B28" s="253">
        <v>540821</v>
      </c>
      <c r="C28" s="254" t="s">
        <v>929</v>
      </c>
      <c r="D28" s="254" t="s">
        <v>930</v>
      </c>
      <c r="E28" s="254" t="s">
        <v>542</v>
      </c>
      <c r="F28" s="356">
        <v>75000</v>
      </c>
      <c r="G28" s="253">
        <v>10.11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44291</v>
      </c>
      <c r="B29" s="253">
        <v>540821</v>
      </c>
      <c r="C29" s="254" t="s">
        <v>929</v>
      </c>
      <c r="D29" s="254" t="s">
        <v>931</v>
      </c>
      <c r="E29" s="254" t="s">
        <v>543</v>
      </c>
      <c r="F29" s="356">
        <v>75000</v>
      </c>
      <c r="G29" s="253">
        <v>10.1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44291</v>
      </c>
      <c r="B30" s="253" t="s">
        <v>932</v>
      </c>
      <c r="C30" s="254" t="s">
        <v>933</v>
      </c>
      <c r="D30" s="254" t="s">
        <v>934</v>
      </c>
      <c r="E30" s="254" t="s">
        <v>542</v>
      </c>
      <c r="F30" s="356">
        <v>544388</v>
      </c>
      <c r="G30" s="253">
        <v>203.05</v>
      </c>
      <c r="H30" s="325" t="s">
        <v>842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44291</v>
      </c>
      <c r="B31" s="253" t="s">
        <v>935</v>
      </c>
      <c r="C31" s="254" t="s">
        <v>936</v>
      </c>
      <c r="D31" s="254" t="s">
        <v>870</v>
      </c>
      <c r="E31" s="254" t="s">
        <v>542</v>
      </c>
      <c r="F31" s="356">
        <v>769051</v>
      </c>
      <c r="G31" s="253">
        <v>630.65</v>
      </c>
      <c r="H31" s="325" t="s">
        <v>842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44291</v>
      </c>
      <c r="B32" s="253" t="s">
        <v>895</v>
      </c>
      <c r="C32" s="254" t="s">
        <v>896</v>
      </c>
      <c r="D32" s="254" t="s">
        <v>937</v>
      </c>
      <c r="E32" s="254" t="s">
        <v>542</v>
      </c>
      <c r="F32" s="356">
        <v>38679</v>
      </c>
      <c r="G32" s="253">
        <v>123.98</v>
      </c>
      <c r="H32" s="325" t="s">
        <v>842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44291</v>
      </c>
      <c r="B33" s="253" t="s">
        <v>874</v>
      </c>
      <c r="C33" s="254" t="s">
        <v>876</v>
      </c>
      <c r="D33" s="254" t="s">
        <v>938</v>
      </c>
      <c r="E33" s="254" t="s">
        <v>542</v>
      </c>
      <c r="F33" s="356">
        <v>600000</v>
      </c>
      <c r="G33" s="253">
        <v>9.1</v>
      </c>
      <c r="H33" s="325" t="s">
        <v>842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44291</v>
      </c>
      <c r="B34" s="253" t="s">
        <v>874</v>
      </c>
      <c r="C34" s="254" t="s">
        <v>876</v>
      </c>
      <c r="D34" s="254" t="s">
        <v>862</v>
      </c>
      <c r="E34" s="254" t="s">
        <v>542</v>
      </c>
      <c r="F34" s="356">
        <v>950961</v>
      </c>
      <c r="G34" s="253">
        <v>9.1199999999999992</v>
      </c>
      <c r="H34" s="325" t="s">
        <v>842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44291</v>
      </c>
      <c r="B35" s="253" t="s">
        <v>939</v>
      </c>
      <c r="C35" s="254" t="s">
        <v>940</v>
      </c>
      <c r="D35" s="254" t="s">
        <v>862</v>
      </c>
      <c r="E35" s="254" t="s">
        <v>542</v>
      </c>
      <c r="F35" s="356">
        <v>169897</v>
      </c>
      <c r="G35" s="253">
        <v>24.19</v>
      </c>
      <c r="H35" s="325" t="s">
        <v>842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44291</v>
      </c>
      <c r="B36" s="253" t="s">
        <v>941</v>
      </c>
      <c r="C36" s="254" t="s">
        <v>942</v>
      </c>
      <c r="D36" s="254" t="s">
        <v>943</v>
      </c>
      <c r="E36" s="254" t="s">
        <v>542</v>
      </c>
      <c r="F36" s="356">
        <v>92697</v>
      </c>
      <c r="G36" s="253">
        <v>354.98</v>
      </c>
      <c r="H36" s="325" t="s">
        <v>842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44291</v>
      </c>
      <c r="B37" s="253" t="s">
        <v>163</v>
      </c>
      <c r="C37" s="254" t="s">
        <v>944</v>
      </c>
      <c r="D37" s="254" t="s">
        <v>945</v>
      </c>
      <c r="E37" s="254" t="s">
        <v>542</v>
      </c>
      <c r="F37" s="356">
        <v>331380</v>
      </c>
      <c r="G37" s="253">
        <v>1164.3399999999999</v>
      </c>
      <c r="H37" s="325" t="s">
        <v>842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44291</v>
      </c>
      <c r="B38" s="253" t="s">
        <v>946</v>
      </c>
      <c r="C38" s="254" t="s">
        <v>947</v>
      </c>
      <c r="D38" s="254" t="s">
        <v>948</v>
      </c>
      <c r="E38" s="254" t="s">
        <v>542</v>
      </c>
      <c r="F38" s="356">
        <v>112000</v>
      </c>
      <c r="G38" s="253">
        <v>20.399999999999999</v>
      </c>
      <c r="H38" s="325" t="s">
        <v>842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44291</v>
      </c>
      <c r="B39" s="253" t="s">
        <v>949</v>
      </c>
      <c r="C39" s="254" t="s">
        <v>950</v>
      </c>
      <c r="D39" s="254" t="s">
        <v>862</v>
      </c>
      <c r="E39" s="254" t="s">
        <v>542</v>
      </c>
      <c r="F39" s="356">
        <v>200</v>
      </c>
      <c r="G39" s="253">
        <v>2.4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44291</v>
      </c>
      <c r="B40" s="253" t="s">
        <v>932</v>
      </c>
      <c r="C40" s="254" t="s">
        <v>933</v>
      </c>
      <c r="D40" s="254" t="s">
        <v>934</v>
      </c>
      <c r="E40" s="254" t="s">
        <v>543</v>
      </c>
      <c r="F40" s="356">
        <v>418214</v>
      </c>
      <c r="G40" s="253">
        <v>199.39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44291</v>
      </c>
      <c r="B41" s="253" t="s">
        <v>893</v>
      </c>
      <c r="C41" s="254" t="s">
        <v>894</v>
      </c>
      <c r="D41" s="254" t="s">
        <v>951</v>
      </c>
      <c r="E41" s="254" t="s">
        <v>543</v>
      </c>
      <c r="F41" s="356">
        <v>32000</v>
      </c>
      <c r="G41" s="253">
        <v>43.68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44291</v>
      </c>
      <c r="B42" s="253" t="s">
        <v>935</v>
      </c>
      <c r="C42" s="254" t="s">
        <v>936</v>
      </c>
      <c r="D42" s="254" t="s">
        <v>870</v>
      </c>
      <c r="E42" s="254" t="s">
        <v>543</v>
      </c>
      <c r="F42" s="356">
        <v>769051</v>
      </c>
      <c r="G42" s="253">
        <v>631.36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44291</v>
      </c>
      <c r="B43" s="253" t="s">
        <v>895</v>
      </c>
      <c r="C43" s="254" t="s">
        <v>896</v>
      </c>
      <c r="D43" s="254" t="s">
        <v>937</v>
      </c>
      <c r="E43" s="254" t="s">
        <v>543</v>
      </c>
      <c r="F43" s="356">
        <v>38679</v>
      </c>
      <c r="G43" s="253">
        <v>122.83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44291</v>
      </c>
      <c r="B44" s="253" t="s">
        <v>874</v>
      </c>
      <c r="C44" s="254" t="s">
        <v>876</v>
      </c>
      <c r="D44" s="254" t="s">
        <v>897</v>
      </c>
      <c r="E44" s="254" t="s">
        <v>543</v>
      </c>
      <c r="F44" s="356">
        <v>900000</v>
      </c>
      <c r="G44" s="253">
        <v>9.06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44291</v>
      </c>
      <c r="B45" s="253" t="s">
        <v>939</v>
      </c>
      <c r="C45" s="254" t="s">
        <v>940</v>
      </c>
      <c r="D45" s="254" t="s">
        <v>862</v>
      </c>
      <c r="E45" s="254" t="s">
        <v>543</v>
      </c>
      <c r="F45" s="356">
        <v>150636</v>
      </c>
      <c r="G45" s="253">
        <v>24.41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44291</v>
      </c>
      <c r="B46" s="253" t="s">
        <v>941</v>
      </c>
      <c r="C46" s="254" t="s">
        <v>942</v>
      </c>
      <c r="D46" s="254" t="s">
        <v>943</v>
      </c>
      <c r="E46" s="254" t="s">
        <v>543</v>
      </c>
      <c r="F46" s="356">
        <v>117697</v>
      </c>
      <c r="G46" s="253">
        <v>340.43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44291</v>
      </c>
      <c r="B47" s="253" t="s">
        <v>163</v>
      </c>
      <c r="C47" s="254" t="s">
        <v>944</v>
      </c>
      <c r="D47" s="254" t="s">
        <v>945</v>
      </c>
      <c r="E47" s="254" t="s">
        <v>543</v>
      </c>
      <c r="F47" s="356">
        <v>336861</v>
      </c>
      <c r="G47" s="253">
        <v>1164.83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44291</v>
      </c>
      <c r="B48" s="253" t="s">
        <v>946</v>
      </c>
      <c r="C48" s="254" t="s">
        <v>947</v>
      </c>
      <c r="D48" s="254" t="s">
        <v>952</v>
      </c>
      <c r="E48" s="254" t="s">
        <v>543</v>
      </c>
      <c r="F48" s="356">
        <v>112000</v>
      </c>
      <c r="G48" s="253">
        <v>20.399999999999999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44291</v>
      </c>
      <c r="B49" s="253" t="s">
        <v>949</v>
      </c>
      <c r="C49" s="254" t="s">
        <v>950</v>
      </c>
      <c r="D49" s="254" t="s">
        <v>862</v>
      </c>
      <c r="E49" s="254" t="s">
        <v>543</v>
      </c>
      <c r="F49" s="356">
        <v>1532168</v>
      </c>
      <c r="G49" s="253">
        <v>2.2599999999999998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B50" s="253"/>
      <c r="C50" s="254"/>
      <c r="D50" s="254"/>
      <c r="E50" s="254"/>
      <c r="F50" s="356"/>
      <c r="G50" s="253"/>
      <c r="H50" s="325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B51" s="253"/>
      <c r="C51" s="254"/>
      <c r="D51" s="254"/>
      <c r="E51" s="254"/>
      <c r="F51" s="356"/>
      <c r="G51" s="253"/>
      <c r="H51" s="325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B52" s="253"/>
      <c r="C52" s="254"/>
      <c r="D52" s="254"/>
      <c r="E52" s="254"/>
      <c r="F52" s="356"/>
      <c r="G52" s="253"/>
      <c r="H52" s="325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B53" s="253"/>
      <c r="C53" s="254"/>
      <c r="D53" s="254"/>
      <c r="E53" s="254"/>
      <c r="F53" s="356"/>
      <c r="G53" s="253"/>
      <c r="H53" s="325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B54" s="253"/>
      <c r="C54" s="254"/>
      <c r="D54" s="254"/>
      <c r="E54" s="254"/>
      <c r="F54" s="356"/>
      <c r="G54" s="253"/>
      <c r="H54" s="325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B55" s="253"/>
      <c r="C55" s="254"/>
      <c r="D55" s="254"/>
      <c r="E55" s="254"/>
      <c r="F55" s="356"/>
      <c r="G55" s="253"/>
      <c r="H55" s="325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B56" s="253"/>
      <c r="C56" s="254"/>
      <c r="D56" s="254"/>
      <c r="E56" s="254"/>
      <c r="F56" s="356"/>
      <c r="G56" s="253"/>
      <c r="H56" s="325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B57" s="253"/>
      <c r="C57" s="254"/>
      <c r="D57" s="254"/>
      <c r="E57" s="254"/>
      <c r="F57" s="356"/>
      <c r="G57" s="253"/>
      <c r="H57" s="325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B58" s="253"/>
      <c r="C58" s="254"/>
      <c r="D58" s="254"/>
      <c r="E58" s="254"/>
      <c r="F58" s="356"/>
      <c r="G58" s="253"/>
      <c r="H58" s="325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B59" s="253"/>
      <c r="C59" s="254"/>
      <c r="D59" s="254"/>
      <c r="E59" s="254"/>
      <c r="F59" s="356"/>
      <c r="G59" s="253"/>
      <c r="H59" s="325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B60" s="253"/>
      <c r="C60" s="254"/>
      <c r="D60" s="254"/>
      <c r="E60" s="254"/>
      <c r="F60" s="356"/>
      <c r="G60" s="253"/>
      <c r="H60" s="325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B61" s="253"/>
      <c r="C61" s="254"/>
      <c r="D61" s="254"/>
      <c r="E61" s="254"/>
      <c r="F61" s="356"/>
      <c r="G61" s="253"/>
      <c r="H61" s="325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B62" s="253"/>
      <c r="C62" s="254"/>
      <c r="D62" s="254"/>
      <c r="E62" s="254"/>
      <c r="F62" s="356"/>
      <c r="G62" s="253"/>
      <c r="H62" s="325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B63" s="253"/>
      <c r="C63" s="254"/>
      <c r="D63" s="254"/>
      <c r="E63" s="254"/>
      <c r="F63" s="356"/>
      <c r="G63" s="253"/>
      <c r="H63" s="325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B64" s="253"/>
      <c r="C64" s="254"/>
      <c r="D64" s="254"/>
      <c r="E64" s="254"/>
      <c r="F64" s="356"/>
      <c r="G64" s="253"/>
      <c r="H64" s="325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2:35">
      <c r="B65" s="253"/>
      <c r="C65" s="254"/>
      <c r="D65" s="254"/>
      <c r="E65" s="254"/>
      <c r="F65" s="356"/>
      <c r="G65" s="253"/>
      <c r="H65" s="325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2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2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2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2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2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2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2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2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2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2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2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2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2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2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2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5"/>
  <sheetViews>
    <sheetView zoomScale="68" zoomScaleNormal="85" workbookViewId="0">
      <selection activeCell="H27" sqref="H27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44292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481">
        <v>1</v>
      </c>
      <c r="B10" s="482">
        <v>44253</v>
      </c>
      <c r="C10" s="483"/>
      <c r="D10" s="504" t="s">
        <v>125</v>
      </c>
      <c r="E10" s="485" t="s">
        <v>860</v>
      </c>
      <c r="F10" s="487">
        <v>95.5</v>
      </c>
      <c r="G10" s="487">
        <v>88.5</v>
      </c>
      <c r="H10" s="487">
        <v>100</v>
      </c>
      <c r="I10" s="488" t="s">
        <v>859</v>
      </c>
      <c r="J10" s="505" t="s">
        <v>844</v>
      </c>
      <c r="K10" s="505">
        <f t="shared" ref="K10" si="0">H10-F10</f>
        <v>4.5</v>
      </c>
      <c r="L10" s="506">
        <f t="shared" ref="L10" si="1">(F10*-0.8)/100</f>
        <v>-0.76400000000000001</v>
      </c>
      <c r="M10" s="491">
        <f t="shared" ref="M10:M11" si="2">(K10+L10)/F10</f>
        <v>3.912041884816754E-2</v>
      </c>
      <c r="N10" s="505" t="s">
        <v>556</v>
      </c>
      <c r="O10" s="493">
        <v>44257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877</v>
      </c>
      <c r="K11" s="445">
        <f t="shared" ref="K11" si="3">H11-F11</f>
        <v>38.75</v>
      </c>
      <c r="L11" s="503">
        <f t="shared" ref="L11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358">
        <v>3</v>
      </c>
      <c r="B12" s="418">
        <v>44274</v>
      </c>
      <c r="C12" s="374"/>
      <c r="D12" s="412" t="s">
        <v>248</v>
      </c>
      <c r="E12" s="378" t="s">
        <v>557</v>
      </c>
      <c r="F12" s="387" t="s">
        <v>847</v>
      </c>
      <c r="G12" s="383">
        <v>2650</v>
      </c>
      <c r="H12" s="378"/>
      <c r="I12" s="375" t="s">
        <v>848</v>
      </c>
      <c r="J12" s="380" t="s">
        <v>558</v>
      </c>
      <c r="K12" s="380"/>
      <c r="L12" s="388"/>
      <c r="M12" s="351"/>
      <c r="N12" s="361"/>
      <c r="O12" s="357"/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849</v>
      </c>
      <c r="J13" s="445" t="s">
        <v>879</v>
      </c>
      <c r="K13" s="445">
        <f t="shared" ref="K13" si="5">H13-F13</f>
        <v>450</v>
      </c>
      <c r="L13" s="503">
        <f t="shared" ref="L13" si="6">(F13*-0.8)/100</f>
        <v>-42.2</v>
      </c>
      <c r="M13" s="442">
        <f t="shared" ref="M13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358">
        <v>5</v>
      </c>
      <c r="B14" s="373">
        <v>44277</v>
      </c>
      <c r="C14" s="374"/>
      <c r="D14" s="412" t="s">
        <v>854</v>
      </c>
      <c r="E14" s="378" t="s">
        <v>557</v>
      </c>
      <c r="F14" s="383" t="s">
        <v>858</v>
      </c>
      <c r="G14" s="383">
        <v>1940</v>
      </c>
      <c r="H14" s="378"/>
      <c r="I14" s="375" t="s">
        <v>855</v>
      </c>
      <c r="J14" s="380" t="s">
        <v>558</v>
      </c>
      <c r="K14" s="380"/>
      <c r="L14" s="388"/>
      <c r="M14" s="351"/>
      <c r="N14" s="361"/>
      <c r="O14" s="357"/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81">
        <v>6</v>
      </c>
      <c r="B15" s="482">
        <v>44277</v>
      </c>
      <c r="C15" s="483"/>
      <c r="D15" s="504" t="s">
        <v>856</v>
      </c>
      <c r="E15" s="485" t="s">
        <v>557</v>
      </c>
      <c r="F15" s="487">
        <v>507</v>
      </c>
      <c r="G15" s="487">
        <v>478</v>
      </c>
      <c r="H15" s="487">
        <v>527.5</v>
      </c>
      <c r="I15" s="488" t="s">
        <v>857</v>
      </c>
      <c r="J15" s="505" t="s">
        <v>878</v>
      </c>
      <c r="K15" s="505">
        <f t="shared" ref="K15" si="8">H15-F15</f>
        <v>20.5</v>
      </c>
      <c r="L15" s="506">
        <f t="shared" ref="L15" si="9">(F15*-0.8)/100</f>
        <v>-4.056</v>
      </c>
      <c r="M15" s="491">
        <f t="shared" ref="M15" si="10">(K15+L15)/F15</f>
        <v>3.2433925049309663E-2</v>
      </c>
      <c r="N15" s="505" t="s">
        <v>556</v>
      </c>
      <c r="O15" s="493">
        <v>44287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358">
        <v>7</v>
      </c>
      <c r="B16" s="373">
        <v>44281</v>
      </c>
      <c r="C16" s="374"/>
      <c r="D16" s="412" t="s">
        <v>160</v>
      </c>
      <c r="E16" s="378" t="s">
        <v>557</v>
      </c>
      <c r="F16" s="387" t="s">
        <v>863</v>
      </c>
      <c r="G16" s="383">
        <v>1675</v>
      </c>
      <c r="H16" s="378"/>
      <c r="I16" s="375" t="s">
        <v>864</v>
      </c>
      <c r="J16" s="380" t="s">
        <v>558</v>
      </c>
      <c r="K16" s="380"/>
      <c r="L16" s="388"/>
      <c r="M16" s="351"/>
      <c r="N16" s="361"/>
      <c r="O16" s="357"/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358">
        <v>8</v>
      </c>
      <c r="B17" s="373">
        <v>44285</v>
      </c>
      <c r="C17" s="374"/>
      <c r="D17" s="412" t="s">
        <v>490</v>
      </c>
      <c r="E17" s="378" t="s">
        <v>557</v>
      </c>
      <c r="F17" s="387" t="s">
        <v>867</v>
      </c>
      <c r="G17" s="383">
        <v>477</v>
      </c>
      <c r="H17" s="378"/>
      <c r="I17" s="375" t="s">
        <v>868</v>
      </c>
      <c r="J17" s="380" t="s">
        <v>558</v>
      </c>
      <c r="K17" s="380"/>
      <c r="L17" s="388"/>
      <c r="M17" s="351"/>
      <c r="N17" s="361"/>
      <c r="O17" s="357"/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358">
        <v>9</v>
      </c>
      <c r="B18" s="373">
        <v>44287</v>
      </c>
      <c r="C18" s="374"/>
      <c r="D18" s="412" t="s">
        <v>96</v>
      </c>
      <c r="E18" s="378" t="s">
        <v>557</v>
      </c>
      <c r="F18" s="383" t="s">
        <v>888</v>
      </c>
      <c r="G18" s="383">
        <v>1195</v>
      </c>
      <c r="H18" s="378"/>
      <c r="I18" s="375" t="s">
        <v>889</v>
      </c>
      <c r="J18" s="380" t="s">
        <v>558</v>
      </c>
      <c r="K18" s="380"/>
      <c r="L18" s="388"/>
      <c r="M18" s="351"/>
      <c r="N18" s="361"/>
      <c r="O18" s="357"/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898</v>
      </c>
      <c r="G19" s="383">
        <v>1370</v>
      </c>
      <c r="H19" s="378"/>
      <c r="I19" s="375" t="s">
        <v>899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906</v>
      </c>
      <c r="E20" s="378" t="s">
        <v>557</v>
      </c>
      <c r="F20" s="387" t="s">
        <v>907</v>
      </c>
      <c r="G20" s="383">
        <v>174</v>
      </c>
      <c r="H20" s="378"/>
      <c r="I20" s="375" t="s">
        <v>908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/>
      <c r="B21" s="373"/>
      <c r="C21" s="374"/>
      <c r="D21" s="412"/>
      <c r="E21" s="378"/>
      <c r="F21" s="383"/>
      <c r="G21" s="383"/>
      <c r="H21" s="378"/>
      <c r="I21" s="375"/>
      <c r="J21" s="380"/>
      <c r="K21" s="380"/>
      <c r="L21" s="388"/>
      <c r="M21" s="351"/>
      <c r="N21" s="361"/>
      <c r="O21" s="357"/>
      <c r="P21" s="454"/>
      <c r="Q21" s="4"/>
      <c r="R21" s="455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/>
      <c r="B22" s="373"/>
      <c r="C22" s="374"/>
      <c r="D22" s="412"/>
      <c r="E22" s="378"/>
      <c r="F22" s="383"/>
      <c r="G22" s="383"/>
      <c r="H22" s="378"/>
      <c r="I22" s="375"/>
      <c r="J22" s="380"/>
      <c r="K22" s="380"/>
      <c r="L22" s="388"/>
      <c r="M22" s="351"/>
      <c r="N22" s="361"/>
      <c r="O22" s="357"/>
      <c r="P22" s="454"/>
      <c r="Q22" s="4"/>
      <c r="R22" s="455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358"/>
      <c r="B23" s="373"/>
      <c r="C23" s="374"/>
      <c r="D23" s="385"/>
      <c r="E23" s="378"/>
      <c r="F23" s="378"/>
      <c r="G23" s="383"/>
      <c r="H23" s="378"/>
      <c r="I23" s="375"/>
      <c r="J23" s="380"/>
      <c r="K23" s="380"/>
      <c r="L23" s="388"/>
      <c r="M23" s="351"/>
      <c r="N23" s="361"/>
      <c r="O23" s="357"/>
      <c r="P23" s="454"/>
      <c r="Q23" s="4"/>
      <c r="R23" s="455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433"/>
      <c r="B24" s="434"/>
      <c r="C24" s="435"/>
      <c r="D24" s="436"/>
      <c r="E24" s="437"/>
      <c r="F24" s="437"/>
      <c r="G24" s="400"/>
      <c r="H24" s="437"/>
      <c r="I24" s="438"/>
      <c r="J24" s="401"/>
      <c r="K24" s="401"/>
      <c r="L24" s="439"/>
      <c r="M24" s="76"/>
      <c r="N24" s="440"/>
      <c r="O24" s="441"/>
      <c r="P24" s="381"/>
      <c r="Q24" s="61"/>
      <c r="R24" s="32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4.25">
      <c r="A25" s="433"/>
      <c r="B25" s="434"/>
      <c r="C25" s="435"/>
      <c r="D25" s="436"/>
      <c r="E25" s="437"/>
      <c r="F25" s="437"/>
      <c r="G25" s="400"/>
      <c r="H25" s="437"/>
      <c r="I25" s="438"/>
      <c r="J25" s="401"/>
      <c r="K25" s="401"/>
      <c r="L25" s="439"/>
      <c r="M25" s="76"/>
      <c r="N25" s="440"/>
      <c r="O25" s="441"/>
      <c r="P25" s="381"/>
      <c r="Q25" s="61"/>
      <c r="R25" s="32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2" customHeight="1">
      <c r="A26" s="20" t="s">
        <v>560</v>
      </c>
      <c r="B26" s="21"/>
      <c r="C26" s="22"/>
      <c r="D26" s="23"/>
      <c r="E26" s="24"/>
      <c r="F26" s="25"/>
      <c r="G26" s="25"/>
      <c r="H26" s="25"/>
      <c r="I26" s="25"/>
      <c r="J26" s="62"/>
      <c r="K26" s="25"/>
      <c r="L26" s="389"/>
      <c r="M26" s="35"/>
      <c r="N26" s="62"/>
      <c r="O26" s="63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6" t="s">
        <v>561</v>
      </c>
      <c r="B27" s="20"/>
      <c r="C27" s="20"/>
      <c r="D27" s="20"/>
      <c r="F27" s="27" t="s">
        <v>562</v>
      </c>
      <c r="G27" s="14"/>
      <c r="H27" s="28"/>
      <c r="I27" s="33"/>
      <c r="J27" s="64"/>
      <c r="K27" s="65"/>
      <c r="L27" s="390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 t="s">
        <v>563</v>
      </c>
      <c r="B28" s="20"/>
      <c r="C28" s="20"/>
      <c r="D28" s="20"/>
      <c r="E28" s="29"/>
      <c r="F28" s="27" t="s">
        <v>564</v>
      </c>
      <c r="G28" s="14"/>
      <c r="H28" s="28"/>
      <c r="I28" s="33"/>
      <c r="J28" s="64"/>
      <c r="K28" s="65"/>
      <c r="L28" s="390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/>
      <c r="B29" s="20"/>
      <c r="C29" s="20"/>
      <c r="D29" s="20"/>
      <c r="E29" s="29"/>
      <c r="F29" s="14"/>
      <c r="G29" s="14"/>
      <c r="H29" s="28"/>
      <c r="I29" s="33"/>
      <c r="J29" s="68"/>
      <c r="K29" s="65"/>
      <c r="L29" s="390"/>
      <c r="M29" s="14"/>
      <c r="N29" s="69"/>
      <c r="O29" s="54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15">
      <c r="A30" s="8"/>
      <c r="B30" s="30" t="s">
        <v>565</v>
      </c>
      <c r="C30" s="30"/>
      <c r="D30" s="30"/>
      <c r="E30" s="30"/>
      <c r="F30" s="31"/>
      <c r="G30" s="29"/>
      <c r="H30" s="29"/>
      <c r="I30" s="70"/>
      <c r="J30" s="71"/>
      <c r="K30" s="72"/>
      <c r="L30" s="391"/>
      <c r="M30" s="9"/>
      <c r="N30" s="8"/>
      <c r="O30" s="50"/>
      <c r="P30" s="4"/>
      <c r="R30" s="79"/>
      <c r="S30" s="13"/>
      <c r="T30" s="13"/>
      <c r="U30" s="13"/>
      <c r="V30" s="13"/>
      <c r="W30" s="13"/>
      <c r="X30" s="13"/>
      <c r="Y30" s="13"/>
      <c r="Z30" s="13"/>
    </row>
    <row r="31" spans="1:38" s="3" customFormat="1" ht="38.25">
      <c r="A31" s="17" t="s">
        <v>16</v>
      </c>
      <c r="B31" s="18" t="s">
        <v>534</v>
      </c>
      <c r="C31" s="18"/>
      <c r="D31" s="19" t="s">
        <v>545</v>
      </c>
      <c r="E31" s="18" t="s">
        <v>546</v>
      </c>
      <c r="F31" s="18" t="s">
        <v>547</v>
      </c>
      <c r="G31" s="18" t="s">
        <v>566</v>
      </c>
      <c r="H31" s="18" t="s">
        <v>549</v>
      </c>
      <c r="I31" s="18" t="s">
        <v>550</v>
      </c>
      <c r="J31" s="18" t="s">
        <v>551</v>
      </c>
      <c r="K31" s="59" t="s">
        <v>567</v>
      </c>
      <c r="L31" s="392" t="s">
        <v>819</v>
      </c>
      <c r="M31" s="60" t="s">
        <v>818</v>
      </c>
      <c r="N31" s="18" t="s">
        <v>554</v>
      </c>
      <c r="O31" s="75" t="s">
        <v>555</v>
      </c>
      <c r="P31" s="4"/>
      <c r="Q31" s="37"/>
      <c r="R31" s="35"/>
      <c r="S31" s="35"/>
      <c r="T31" s="35"/>
    </row>
    <row r="32" spans="1:38" s="369" customFormat="1" ht="15" customHeight="1">
      <c r="A32" s="394">
        <v>1</v>
      </c>
      <c r="B32" s="418">
        <v>44277</v>
      </c>
      <c r="C32" s="421"/>
      <c r="D32" s="386" t="s">
        <v>851</v>
      </c>
      <c r="E32" s="387" t="s">
        <v>557</v>
      </c>
      <c r="F32" s="387" t="s">
        <v>852</v>
      </c>
      <c r="G32" s="387">
        <v>668</v>
      </c>
      <c r="H32" s="422"/>
      <c r="I32" s="387" t="s">
        <v>853</v>
      </c>
      <c r="J32" s="501" t="s">
        <v>558</v>
      </c>
      <c r="K32" s="352"/>
      <c r="L32" s="404"/>
      <c r="M32" s="402"/>
      <c r="N32" s="380"/>
      <c r="O32" s="393"/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468">
        <v>2</v>
      </c>
      <c r="B33" s="467">
        <v>44285</v>
      </c>
      <c r="C33" s="469"/>
      <c r="D33" s="470" t="s">
        <v>740</v>
      </c>
      <c r="E33" s="444" t="s">
        <v>557</v>
      </c>
      <c r="F33" s="444">
        <v>681</v>
      </c>
      <c r="G33" s="444">
        <v>660</v>
      </c>
      <c r="H33" s="471">
        <v>702.5</v>
      </c>
      <c r="I33" s="444" t="s">
        <v>869</v>
      </c>
      <c r="J33" s="445" t="s">
        <v>845</v>
      </c>
      <c r="K33" s="445">
        <f t="shared" ref="K33" si="11">H33-F33</f>
        <v>21.5</v>
      </c>
      <c r="L33" s="503">
        <f>(F33*-0.7)/100</f>
        <v>-4.7669999999999995</v>
      </c>
      <c r="M33" s="442">
        <f t="shared" ref="M33" si="12">(K33+L33)/F33</f>
        <v>2.4571218795888399E-2</v>
      </c>
      <c r="N33" s="445" t="s">
        <v>556</v>
      </c>
      <c r="O33" s="443">
        <v>44287</v>
      </c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468">
        <v>3</v>
      </c>
      <c r="B34" s="467">
        <v>44286</v>
      </c>
      <c r="C34" s="469"/>
      <c r="D34" s="470" t="s">
        <v>90</v>
      </c>
      <c r="E34" s="444" t="s">
        <v>557</v>
      </c>
      <c r="F34" s="444">
        <v>3685</v>
      </c>
      <c r="G34" s="444">
        <v>3490</v>
      </c>
      <c r="H34" s="471">
        <v>3775</v>
      </c>
      <c r="I34" s="444" t="s">
        <v>871</v>
      </c>
      <c r="J34" s="445" t="s">
        <v>910</v>
      </c>
      <c r="K34" s="445">
        <f t="shared" ref="K34" si="13">H34-F34</f>
        <v>90</v>
      </c>
      <c r="L34" s="503">
        <f>(F34*-0.7)/100</f>
        <v>-25.795000000000002</v>
      </c>
      <c r="M34" s="442">
        <f t="shared" ref="M34" si="14">(K34+L34)/F34</f>
        <v>1.7423337856173678E-2</v>
      </c>
      <c r="N34" s="445" t="s">
        <v>556</v>
      </c>
      <c r="O34" s="443">
        <v>44291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>
        <v>4</v>
      </c>
      <c r="B35" s="418">
        <v>44286</v>
      </c>
      <c r="C35" s="421"/>
      <c r="D35" s="515" t="s">
        <v>783</v>
      </c>
      <c r="E35" s="387" t="s">
        <v>557</v>
      </c>
      <c r="F35" s="387" t="s">
        <v>872</v>
      </c>
      <c r="G35" s="422">
        <v>228</v>
      </c>
      <c r="H35" s="422"/>
      <c r="I35" s="387" t="s">
        <v>824</v>
      </c>
      <c r="J35" s="501" t="s">
        <v>558</v>
      </c>
      <c r="K35" s="352"/>
      <c r="L35" s="404"/>
      <c r="M35" s="402"/>
      <c r="N35" s="380"/>
      <c r="O35" s="393"/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394">
        <v>5</v>
      </c>
      <c r="B36" s="373">
        <v>44291</v>
      </c>
      <c r="C36" s="421"/>
      <c r="D36" s="386" t="s">
        <v>131</v>
      </c>
      <c r="E36" s="387" t="s">
        <v>557</v>
      </c>
      <c r="F36" s="387" t="s">
        <v>900</v>
      </c>
      <c r="G36" s="422">
        <v>1630</v>
      </c>
      <c r="H36" s="422"/>
      <c r="I36" s="387">
        <v>1780</v>
      </c>
      <c r="J36" s="501" t="s">
        <v>558</v>
      </c>
      <c r="K36" s="352"/>
      <c r="L36" s="404"/>
      <c r="M36" s="402"/>
      <c r="N36" s="380"/>
      <c r="O36" s="393"/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394">
        <v>6</v>
      </c>
      <c r="B37" s="373">
        <v>44291</v>
      </c>
      <c r="C37" s="421"/>
      <c r="D37" s="386" t="s">
        <v>86</v>
      </c>
      <c r="E37" s="387" t="s">
        <v>557</v>
      </c>
      <c r="F37" s="387" t="s">
        <v>904</v>
      </c>
      <c r="G37" s="422">
        <v>855</v>
      </c>
      <c r="H37" s="422"/>
      <c r="I37" s="387" t="s">
        <v>905</v>
      </c>
      <c r="J37" s="501" t="s">
        <v>558</v>
      </c>
      <c r="K37" s="352"/>
      <c r="L37" s="404"/>
      <c r="M37" s="402"/>
      <c r="N37" s="380"/>
      <c r="O37" s="393"/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69" customFormat="1" ht="15" customHeight="1">
      <c r="A38" s="394">
        <v>7</v>
      </c>
      <c r="B38" s="373">
        <v>44291</v>
      </c>
      <c r="C38" s="421"/>
      <c r="D38" s="386" t="s">
        <v>372</v>
      </c>
      <c r="E38" s="387" t="s">
        <v>557</v>
      </c>
      <c r="F38" s="387" t="s">
        <v>911</v>
      </c>
      <c r="G38" s="422">
        <v>530</v>
      </c>
      <c r="H38" s="422"/>
      <c r="I38" s="387" t="s">
        <v>912</v>
      </c>
      <c r="J38" s="501" t="s">
        <v>558</v>
      </c>
      <c r="K38" s="352"/>
      <c r="L38" s="404"/>
      <c r="M38" s="402"/>
      <c r="N38" s="380"/>
      <c r="O38" s="393"/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69" customFormat="1" ht="15" customHeight="1">
      <c r="A39" s="394"/>
      <c r="B39" s="418"/>
      <c r="C39" s="421"/>
      <c r="D39" s="386"/>
      <c r="E39" s="387"/>
      <c r="F39" s="387"/>
      <c r="G39" s="422"/>
      <c r="H39" s="422"/>
      <c r="I39" s="387"/>
      <c r="J39" s="352"/>
      <c r="K39" s="352"/>
      <c r="L39" s="404"/>
      <c r="M39" s="402"/>
      <c r="N39" s="380"/>
      <c r="O39" s="393"/>
      <c r="P39" s="4"/>
      <c r="Q39" s="4"/>
      <c r="R39" s="324"/>
      <c r="S39" s="37"/>
      <c r="T39" s="37"/>
      <c r="U39" s="37"/>
      <c r="V39" s="37"/>
      <c r="W39" s="37"/>
      <c r="X39" s="37"/>
      <c r="Y39" s="37"/>
      <c r="Z39" s="37"/>
      <c r="AA39" s="37"/>
    </row>
    <row r="40" spans="1:34" ht="44.25" customHeight="1">
      <c r="A40" s="20" t="s">
        <v>560</v>
      </c>
      <c r="B40" s="36"/>
      <c r="C40" s="36"/>
      <c r="D40" s="37"/>
      <c r="E40" s="33"/>
      <c r="F40" s="33"/>
      <c r="G40" s="32"/>
      <c r="H40" s="32" t="s">
        <v>821</v>
      </c>
      <c r="I40" s="33"/>
      <c r="J40" s="14"/>
      <c r="K40" s="76"/>
      <c r="L40" s="77"/>
      <c r="M40" s="76"/>
      <c r="N40" s="78"/>
      <c r="O40" s="76"/>
      <c r="P40" s="4"/>
      <c r="Q40" s="410"/>
      <c r="R40" s="423"/>
      <c r="S40" s="410"/>
      <c r="T40" s="410"/>
      <c r="U40" s="410"/>
      <c r="V40" s="410"/>
      <c r="W40" s="410"/>
      <c r="X40" s="410"/>
      <c r="Y40" s="410"/>
      <c r="Z40" s="37"/>
      <c r="AA40" s="37"/>
      <c r="AB40" s="37"/>
    </row>
    <row r="41" spans="1:34" s="3" customFormat="1">
      <c r="A41" s="26" t="s">
        <v>561</v>
      </c>
      <c r="B41" s="20"/>
      <c r="C41" s="20"/>
      <c r="D41" s="20"/>
      <c r="E41" s="2"/>
      <c r="F41" s="27" t="s">
        <v>562</v>
      </c>
      <c r="G41" s="38"/>
      <c r="H41" s="39"/>
      <c r="I41" s="79"/>
      <c r="J41" s="14"/>
      <c r="K41" s="80"/>
      <c r="L41" s="81"/>
      <c r="M41" s="82"/>
      <c r="N41" s="83"/>
      <c r="O41" s="84"/>
      <c r="P41" s="2"/>
      <c r="Q41" s="1"/>
      <c r="R41" s="9"/>
      <c r="Z41" s="6"/>
      <c r="AA41" s="6"/>
      <c r="AB41" s="6"/>
      <c r="AC41" s="6"/>
      <c r="AD41" s="6"/>
      <c r="AE41" s="6"/>
      <c r="AF41" s="6"/>
      <c r="AG41" s="6"/>
      <c r="AH41" s="6"/>
    </row>
    <row r="42" spans="1:34" s="6" customFormat="1" ht="14.25" customHeight="1">
      <c r="A42" s="26"/>
      <c r="B42" s="20"/>
      <c r="C42" s="20"/>
      <c r="D42" s="20"/>
      <c r="E42" s="29"/>
      <c r="F42" s="27" t="s">
        <v>564</v>
      </c>
      <c r="G42" s="38"/>
      <c r="H42" s="39"/>
      <c r="I42" s="79"/>
      <c r="J42" s="14"/>
      <c r="K42" s="80"/>
      <c r="L42" s="81"/>
      <c r="M42" s="82"/>
      <c r="N42" s="83"/>
      <c r="O42" s="84"/>
      <c r="P42" s="2"/>
      <c r="Q42" s="1"/>
      <c r="R42" s="9"/>
      <c r="S42" s="3"/>
      <c r="Y42" s="3"/>
      <c r="Z42" s="3"/>
    </row>
    <row r="43" spans="1:34" s="6" customFormat="1" ht="14.25" customHeight="1">
      <c r="A43" s="20"/>
      <c r="B43" s="20"/>
      <c r="C43" s="20"/>
      <c r="D43" s="20"/>
      <c r="E43" s="29"/>
      <c r="F43" s="14"/>
      <c r="G43" s="14"/>
      <c r="H43" s="28"/>
      <c r="I43" s="33"/>
      <c r="J43" s="68"/>
      <c r="K43" s="65"/>
      <c r="L43" s="66"/>
      <c r="M43" s="14"/>
      <c r="N43" s="69"/>
      <c r="O43" s="54"/>
      <c r="P43" s="5"/>
      <c r="Q43" s="1"/>
      <c r="R43" s="9"/>
      <c r="S43" s="3"/>
      <c r="Y43" s="3"/>
      <c r="Z43" s="3"/>
    </row>
    <row r="44" spans="1:34" s="6" customFormat="1" ht="15">
      <c r="A44" s="40" t="s">
        <v>571</v>
      </c>
      <c r="B44" s="40"/>
      <c r="C44" s="40"/>
      <c r="D44" s="40"/>
      <c r="E44" s="29"/>
      <c r="F44" s="14"/>
      <c r="G44" s="9"/>
      <c r="H44" s="14"/>
      <c r="I44" s="9"/>
      <c r="J44" s="85"/>
      <c r="K44" s="9"/>
      <c r="L44" s="9"/>
      <c r="M44" s="9"/>
      <c r="N44" s="9"/>
      <c r="O44" s="86"/>
      <c r="P44"/>
      <c r="Q44" s="1"/>
      <c r="R44" s="9"/>
      <c r="S44" s="3"/>
      <c r="Y44" s="3"/>
      <c r="Z44" s="3"/>
    </row>
    <row r="45" spans="1:34" s="6" customFormat="1" ht="38.25">
      <c r="A45" s="18" t="s">
        <v>16</v>
      </c>
      <c r="B45" s="18" t="s">
        <v>534</v>
      </c>
      <c r="C45" s="18"/>
      <c r="D45" s="19" t="s">
        <v>545</v>
      </c>
      <c r="E45" s="18" t="s">
        <v>546</v>
      </c>
      <c r="F45" s="18" t="s">
        <v>547</v>
      </c>
      <c r="G45" s="18" t="s">
        <v>566</v>
      </c>
      <c r="H45" s="18" t="s">
        <v>549</v>
      </c>
      <c r="I45" s="18" t="s">
        <v>550</v>
      </c>
      <c r="J45" s="17" t="s">
        <v>551</v>
      </c>
      <c r="K45" s="74" t="s">
        <v>572</v>
      </c>
      <c r="L45" s="60" t="s">
        <v>819</v>
      </c>
      <c r="M45" s="74" t="s">
        <v>568</v>
      </c>
      <c r="N45" s="18" t="s">
        <v>569</v>
      </c>
      <c r="O45" s="17" t="s">
        <v>554</v>
      </c>
      <c r="P45" s="87" t="s">
        <v>555</v>
      </c>
      <c r="Q45" s="1"/>
      <c r="R45" s="14"/>
      <c r="S45" s="3"/>
      <c r="Y45" s="3"/>
      <c r="Z45" s="3"/>
    </row>
    <row r="46" spans="1:34" s="369" customFormat="1" ht="13.9" customHeight="1">
      <c r="A46" s="511">
        <v>1</v>
      </c>
      <c r="B46" s="418">
        <v>44287</v>
      </c>
      <c r="C46" s="419"/>
      <c r="D46" s="412" t="s">
        <v>865</v>
      </c>
      <c r="E46" s="413" t="s">
        <v>557</v>
      </c>
      <c r="F46" s="387" t="s">
        <v>885</v>
      </c>
      <c r="G46" s="387">
        <v>2198</v>
      </c>
      <c r="H46" s="387"/>
      <c r="I46" s="352" t="s">
        <v>866</v>
      </c>
      <c r="J46" s="352" t="s">
        <v>558</v>
      </c>
      <c r="K46" s="512"/>
      <c r="L46" s="406"/>
      <c r="M46" s="496"/>
      <c r="N46" s="352"/>
      <c r="O46" s="380"/>
      <c r="P46" s="393"/>
      <c r="Q46" s="363"/>
      <c r="R46" s="324" t="s">
        <v>559</v>
      </c>
      <c r="S46" s="37"/>
      <c r="Y46" s="37"/>
      <c r="Z46" s="37"/>
    </row>
    <row r="47" spans="1:34" s="369" customFormat="1" ht="13.9" customHeight="1">
      <c r="A47" s="524">
        <v>2</v>
      </c>
      <c r="B47" s="467">
        <v>44287</v>
      </c>
      <c r="C47" s="525"/>
      <c r="D47" s="446" t="s">
        <v>886</v>
      </c>
      <c r="E47" s="526" t="s">
        <v>557</v>
      </c>
      <c r="F47" s="444">
        <v>524.5</v>
      </c>
      <c r="G47" s="444">
        <v>517</v>
      </c>
      <c r="H47" s="444">
        <v>527</v>
      </c>
      <c r="I47" s="445" t="s">
        <v>887</v>
      </c>
      <c r="J47" s="445" t="s">
        <v>909</v>
      </c>
      <c r="K47" s="527">
        <f t="shared" ref="K47" si="15">H47-F47</f>
        <v>2.5</v>
      </c>
      <c r="L47" s="530">
        <f t="shared" ref="L47" si="16">(H47*N47)*0.035%</f>
        <v>341.41695000000004</v>
      </c>
      <c r="M47" s="528">
        <f t="shared" ref="M47" si="17">(K47*N47)-L47</f>
        <v>4286.0830500000002</v>
      </c>
      <c r="N47" s="445">
        <v>1851</v>
      </c>
      <c r="O47" s="529" t="s">
        <v>556</v>
      </c>
      <c r="P47" s="443">
        <v>44291</v>
      </c>
      <c r="Q47" s="363"/>
      <c r="R47" s="324" t="s">
        <v>559</v>
      </c>
      <c r="S47" s="37"/>
      <c r="Y47" s="37"/>
      <c r="Z47" s="37"/>
    </row>
    <row r="48" spans="1:34" s="369" customFormat="1" ht="13.9" customHeight="1">
      <c r="A48" s="516"/>
      <c r="B48" s="418"/>
      <c r="C48" s="419"/>
      <c r="D48" s="412"/>
      <c r="E48" s="413"/>
      <c r="F48" s="387"/>
      <c r="G48" s="387"/>
      <c r="H48" s="387"/>
      <c r="I48" s="352"/>
      <c r="J48" s="352"/>
      <c r="K48" s="517"/>
      <c r="L48" s="406"/>
      <c r="M48" s="496"/>
      <c r="N48" s="352"/>
      <c r="O48" s="380"/>
      <c r="P48" s="393"/>
      <c r="Q48" s="363"/>
      <c r="R48" s="324"/>
      <c r="S48" s="37"/>
      <c r="Y48" s="37"/>
      <c r="Z48" s="37"/>
    </row>
    <row r="49" spans="1:34" s="369" customFormat="1" ht="13.9" customHeight="1">
      <c r="A49" s="420"/>
      <c r="B49" s="418"/>
      <c r="C49" s="419"/>
      <c r="D49" s="412"/>
      <c r="E49" s="413"/>
      <c r="F49" s="387"/>
      <c r="G49" s="387"/>
      <c r="H49" s="387"/>
      <c r="I49" s="352"/>
      <c r="J49" s="352"/>
      <c r="K49" s="352"/>
      <c r="L49" s="352"/>
      <c r="M49" s="352"/>
      <c r="N49" s="352"/>
      <c r="O49" s="352"/>
      <c r="P49" s="352"/>
      <c r="Q49" s="363"/>
      <c r="R49" s="324"/>
      <c r="S49" s="37"/>
      <c r="Y49" s="37"/>
      <c r="Z49" s="37"/>
    </row>
    <row r="50" spans="1:34" s="369" customFormat="1" ht="13.9" customHeight="1">
      <c r="A50" s="430"/>
      <c r="B50" s="424"/>
      <c r="C50" s="431"/>
      <c r="D50" s="432"/>
      <c r="E50" s="353"/>
      <c r="F50" s="399"/>
      <c r="G50" s="399"/>
      <c r="H50" s="399"/>
      <c r="I50" s="395"/>
      <c r="J50" s="395"/>
      <c r="K50" s="395"/>
      <c r="L50" s="395"/>
      <c r="M50" s="395"/>
      <c r="N50" s="395"/>
      <c r="O50" s="395"/>
      <c r="P50" s="395"/>
      <c r="Q50" s="363"/>
      <c r="R50" s="324"/>
      <c r="S50" s="37"/>
      <c r="Y50" s="37"/>
      <c r="Z50" s="37"/>
    </row>
    <row r="51" spans="1:34" s="3" customFormat="1">
      <c r="A51" s="41"/>
      <c r="B51" s="42"/>
      <c r="C51" s="43"/>
      <c r="D51" s="44"/>
      <c r="E51" s="45"/>
      <c r="F51" s="46"/>
      <c r="G51" s="46"/>
      <c r="H51" s="46"/>
      <c r="I51" s="46"/>
      <c r="J51" s="14"/>
      <c r="K51" s="88"/>
      <c r="L51" s="88"/>
      <c r="M51" s="14"/>
      <c r="N51" s="13"/>
      <c r="O51" s="89"/>
      <c r="P51" s="2"/>
      <c r="Q51" s="1"/>
      <c r="R51" s="14"/>
      <c r="Z51" s="6"/>
      <c r="AA51" s="6"/>
      <c r="AB51" s="6"/>
      <c r="AC51" s="6"/>
      <c r="AD51" s="6"/>
      <c r="AE51" s="6"/>
      <c r="AF51" s="6"/>
      <c r="AG51" s="6"/>
      <c r="AH51" s="6"/>
    </row>
    <row r="52" spans="1:34" s="3" customFormat="1" ht="15">
      <c r="A52" s="47" t="s">
        <v>573</v>
      </c>
      <c r="B52" s="47"/>
      <c r="C52" s="47"/>
      <c r="D52" s="47"/>
      <c r="E52" s="48"/>
      <c r="F52" s="46"/>
      <c r="G52" s="46"/>
      <c r="H52" s="46"/>
      <c r="I52" s="46"/>
      <c r="J52" s="50"/>
      <c r="K52" s="9"/>
      <c r="L52" s="9"/>
      <c r="M52" s="9"/>
      <c r="N52" s="8"/>
      <c r="O52" s="50"/>
      <c r="P52" s="2"/>
      <c r="Q52" s="1"/>
      <c r="R52" s="14"/>
      <c r="Z52" s="6"/>
      <c r="AA52" s="6"/>
      <c r="AB52" s="6"/>
      <c r="AC52" s="6"/>
      <c r="AD52" s="6"/>
      <c r="AE52" s="6"/>
      <c r="AF52" s="6"/>
      <c r="AG52" s="6"/>
      <c r="AH52" s="6"/>
    </row>
    <row r="53" spans="1:34" s="3" customFormat="1" ht="38.25">
      <c r="A53" s="18" t="s">
        <v>16</v>
      </c>
      <c r="B53" s="18" t="s">
        <v>534</v>
      </c>
      <c r="C53" s="18"/>
      <c r="D53" s="19" t="s">
        <v>545</v>
      </c>
      <c r="E53" s="18" t="s">
        <v>546</v>
      </c>
      <c r="F53" s="18" t="s">
        <v>547</v>
      </c>
      <c r="G53" s="49" t="s">
        <v>566</v>
      </c>
      <c r="H53" s="18" t="s">
        <v>549</v>
      </c>
      <c r="I53" s="18" t="s">
        <v>550</v>
      </c>
      <c r="J53" s="17" t="s">
        <v>551</v>
      </c>
      <c r="K53" s="17" t="s">
        <v>574</v>
      </c>
      <c r="L53" s="60" t="s">
        <v>819</v>
      </c>
      <c r="M53" s="74" t="s">
        <v>568</v>
      </c>
      <c r="N53" s="18" t="s">
        <v>569</v>
      </c>
      <c r="O53" s="18" t="s">
        <v>554</v>
      </c>
      <c r="P53" s="19" t="s">
        <v>555</v>
      </c>
      <c r="Q53" s="1"/>
      <c r="R53" s="14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369" customFormat="1" ht="13.9" customHeight="1">
      <c r="A54" s="514">
        <v>1</v>
      </c>
      <c r="B54" s="472">
        <v>44287</v>
      </c>
      <c r="C54" s="479"/>
      <c r="D54" s="459" t="s">
        <v>881</v>
      </c>
      <c r="E54" s="480" t="s">
        <v>557</v>
      </c>
      <c r="F54" s="460">
        <v>94</v>
      </c>
      <c r="G54" s="460">
        <v>58</v>
      </c>
      <c r="H54" s="460">
        <v>58</v>
      </c>
      <c r="I54" s="513" t="s">
        <v>882</v>
      </c>
      <c r="J54" s="461" t="s">
        <v>883</v>
      </c>
      <c r="K54" s="510">
        <f>H54-F54</f>
        <v>-36</v>
      </c>
      <c r="L54" s="461">
        <v>100</v>
      </c>
      <c r="M54" s="498">
        <f t="shared" ref="M54" si="18">(K54*N54)-L54</f>
        <v>-2800</v>
      </c>
      <c r="N54" s="461">
        <v>75</v>
      </c>
      <c r="O54" s="499" t="s">
        <v>620</v>
      </c>
      <c r="P54" s="507">
        <v>44287</v>
      </c>
      <c r="Q54" s="363"/>
      <c r="R54" s="324" t="s">
        <v>559</v>
      </c>
      <c r="S54" s="37"/>
      <c r="Y54" s="37"/>
      <c r="Z54" s="37"/>
    </row>
    <row r="55" spans="1:34" s="369" customFormat="1" ht="13.9" customHeight="1">
      <c r="A55" s="524">
        <v>2</v>
      </c>
      <c r="B55" s="467">
        <v>44287</v>
      </c>
      <c r="C55" s="525"/>
      <c r="D55" s="446" t="s">
        <v>884</v>
      </c>
      <c r="E55" s="526" t="s">
        <v>557</v>
      </c>
      <c r="F55" s="444">
        <v>295</v>
      </c>
      <c r="G55" s="444">
        <v>95</v>
      </c>
      <c r="H55" s="444">
        <v>395</v>
      </c>
      <c r="I55" s="445">
        <v>600</v>
      </c>
      <c r="J55" s="445" t="s">
        <v>901</v>
      </c>
      <c r="K55" s="527">
        <f>H55-F55</f>
        <v>100</v>
      </c>
      <c r="L55" s="445">
        <v>100</v>
      </c>
      <c r="M55" s="528">
        <f t="shared" ref="M55" si="19">(K55*N55)-L55</f>
        <v>2400</v>
      </c>
      <c r="N55" s="445">
        <v>25</v>
      </c>
      <c r="O55" s="529" t="s">
        <v>556</v>
      </c>
      <c r="P55" s="443">
        <v>44291</v>
      </c>
      <c r="Q55" s="363"/>
      <c r="R55" s="324" t="s">
        <v>559</v>
      </c>
      <c r="S55" s="37"/>
      <c r="Y55" s="37"/>
      <c r="Z55" s="37"/>
    </row>
    <row r="56" spans="1:34" s="369" customFormat="1" ht="13.9" customHeight="1">
      <c r="A56" s="516">
        <v>3</v>
      </c>
      <c r="B56" s="418">
        <v>44291</v>
      </c>
      <c r="C56" s="419"/>
      <c r="D56" s="412" t="s">
        <v>902</v>
      </c>
      <c r="E56" s="413" t="s">
        <v>557</v>
      </c>
      <c r="F56" s="387" t="s">
        <v>903</v>
      </c>
      <c r="G56" s="387">
        <v>30</v>
      </c>
      <c r="H56" s="387"/>
      <c r="I56" s="352">
        <v>140</v>
      </c>
      <c r="J56" s="352" t="s">
        <v>558</v>
      </c>
      <c r="K56" s="517"/>
      <c r="L56" s="352"/>
      <c r="M56" s="496"/>
      <c r="N56" s="352"/>
      <c r="O56" s="380"/>
      <c r="P56" s="393"/>
      <c r="Q56" s="363"/>
      <c r="R56" s="324"/>
      <c r="S56" s="37"/>
      <c r="Y56" s="37"/>
      <c r="Z56" s="37"/>
    </row>
    <row r="57" spans="1:34" s="369" customFormat="1" ht="13.9" customHeight="1">
      <c r="A57" s="516"/>
      <c r="B57" s="418"/>
      <c r="C57" s="419"/>
      <c r="D57" s="412"/>
      <c r="E57" s="413"/>
      <c r="F57" s="387"/>
      <c r="G57" s="387"/>
      <c r="H57" s="387"/>
      <c r="I57" s="352"/>
      <c r="J57" s="352"/>
      <c r="K57" s="517"/>
      <c r="L57" s="352"/>
      <c r="M57" s="496"/>
      <c r="N57" s="352"/>
      <c r="O57" s="380"/>
      <c r="P57" s="393"/>
      <c r="Q57" s="363"/>
      <c r="R57" s="324"/>
      <c r="S57" s="37"/>
      <c r="Y57" s="37"/>
      <c r="Z57" s="37"/>
    </row>
    <row r="58" spans="1:34" s="369" customFormat="1" ht="13.9" customHeight="1">
      <c r="A58" s="516"/>
      <c r="B58" s="418"/>
      <c r="C58" s="419"/>
      <c r="D58" s="412"/>
      <c r="E58" s="413"/>
      <c r="F58" s="387"/>
      <c r="G58" s="387"/>
      <c r="H58" s="387"/>
      <c r="I58" s="352"/>
      <c r="J58" s="352"/>
      <c r="K58" s="352"/>
      <c r="L58" s="352"/>
      <c r="M58" s="496"/>
      <c r="N58" s="352"/>
      <c r="O58" s="380"/>
      <c r="P58" s="393"/>
      <c r="Q58" s="363"/>
      <c r="R58" s="324"/>
      <c r="S58" s="37"/>
      <c r="Y58" s="37"/>
      <c r="Z58" s="37"/>
    </row>
    <row r="59" spans="1:34" s="37" customFormat="1" ht="14.25">
      <c r="A59" s="33"/>
      <c r="B59" s="397"/>
      <c r="C59" s="397"/>
      <c r="D59" s="398"/>
      <c r="E59" s="399"/>
      <c r="F59" s="399"/>
      <c r="G59" s="400"/>
      <c r="H59" s="400"/>
      <c r="I59" s="399"/>
      <c r="J59" s="395"/>
      <c r="K59" s="395"/>
      <c r="L59" s="395"/>
      <c r="M59" s="395"/>
      <c r="N59" s="395"/>
      <c r="O59" s="395"/>
      <c r="P59" s="395"/>
      <c r="Q59" s="363"/>
      <c r="R59" s="324"/>
      <c r="Z59" s="369"/>
      <c r="AA59" s="369"/>
      <c r="AB59" s="369"/>
      <c r="AC59" s="369"/>
      <c r="AD59" s="369"/>
      <c r="AE59" s="369"/>
      <c r="AF59" s="369"/>
      <c r="AG59" s="369"/>
      <c r="AH59" s="369"/>
    </row>
    <row r="60" spans="1:34" s="37" customFormat="1" ht="14.25">
      <c r="A60" s="33"/>
      <c r="B60" s="397"/>
      <c r="C60" s="397"/>
      <c r="D60" s="398"/>
      <c r="E60" s="399"/>
      <c r="F60" s="399"/>
      <c r="G60" s="400"/>
      <c r="H60" s="400"/>
      <c r="I60" s="399"/>
      <c r="J60" s="395"/>
      <c r="K60" s="395"/>
      <c r="L60" s="395"/>
      <c r="M60" s="395"/>
      <c r="N60" s="395"/>
      <c r="O60" s="395"/>
      <c r="P60" s="395"/>
      <c r="Q60" s="363"/>
      <c r="R60" s="324"/>
      <c r="Z60" s="369"/>
      <c r="AA60" s="369"/>
      <c r="AB60" s="369"/>
      <c r="AC60" s="369"/>
      <c r="AD60" s="369"/>
      <c r="AE60" s="369"/>
      <c r="AF60" s="369"/>
      <c r="AG60" s="369"/>
      <c r="AH60" s="369"/>
    </row>
    <row r="61" spans="1:34" s="37" customFormat="1" ht="14.25">
      <c r="A61" s="33"/>
      <c r="B61" s="397"/>
      <c r="C61" s="397"/>
      <c r="D61" s="398"/>
      <c r="E61" s="399"/>
      <c r="F61" s="399"/>
      <c r="G61" s="400"/>
      <c r="H61" s="400"/>
      <c r="I61" s="399"/>
      <c r="J61" s="395"/>
      <c r="K61" s="395"/>
      <c r="L61" s="395"/>
      <c r="M61" s="395"/>
      <c r="N61" s="395"/>
      <c r="O61" s="395"/>
      <c r="P61" s="395"/>
      <c r="Q61" s="363"/>
      <c r="R61" s="324"/>
      <c r="Z61" s="369"/>
      <c r="AA61" s="369"/>
      <c r="AB61" s="369"/>
      <c r="AC61" s="369"/>
      <c r="AD61" s="369"/>
      <c r="AE61" s="369"/>
      <c r="AF61" s="369"/>
      <c r="AG61" s="369"/>
      <c r="AH61" s="369"/>
    </row>
    <row r="62" spans="1:34" s="37" customFormat="1" ht="14.25">
      <c r="A62" s="33"/>
      <c r="B62" s="397"/>
      <c r="C62" s="397"/>
      <c r="D62" s="398"/>
      <c r="E62" s="399"/>
      <c r="F62" s="399"/>
      <c r="G62" s="400"/>
      <c r="H62" s="400"/>
      <c r="I62" s="399"/>
      <c r="J62" s="395"/>
      <c r="K62" s="395"/>
      <c r="L62" s="395"/>
      <c r="M62" s="395"/>
      <c r="N62" s="395"/>
      <c r="O62" s="395"/>
      <c r="P62" s="395"/>
      <c r="Q62" s="363"/>
      <c r="R62" s="324"/>
      <c r="Z62" s="369"/>
      <c r="AA62" s="369"/>
      <c r="AB62" s="369"/>
      <c r="AC62" s="369"/>
      <c r="AD62" s="369"/>
      <c r="AE62" s="369"/>
      <c r="AF62" s="369"/>
      <c r="AG62" s="369"/>
      <c r="AH62" s="369"/>
    </row>
    <row r="63" spans="1:34" s="37" customFormat="1" ht="14.25">
      <c r="A63" s="33"/>
      <c r="B63" s="397"/>
      <c r="C63" s="397"/>
      <c r="D63" s="398"/>
      <c r="E63" s="399"/>
      <c r="F63" s="399"/>
      <c r="G63" s="400"/>
      <c r="H63" s="400"/>
      <c r="I63" s="399"/>
      <c r="J63" s="395"/>
      <c r="K63" s="395"/>
      <c r="L63" s="395"/>
      <c r="M63" s="395"/>
      <c r="N63" s="395"/>
      <c r="O63" s="401"/>
      <c r="P63" s="395"/>
      <c r="Q63" s="363"/>
      <c r="R63" s="324"/>
      <c r="Z63" s="369"/>
      <c r="AA63" s="369"/>
      <c r="AB63" s="369"/>
      <c r="AC63" s="369"/>
      <c r="AD63" s="369"/>
      <c r="AE63" s="369"/>
      <c r="AF63" s="369"/>
      <c r="AG63" s="369"/>
      <c r="AH63" s="369"/>
    </row>
    <row r="64" spans="1:34" s="37" customFormat="1" ht="14.25">
      <c r="A64" s="353"/>
      <c r="B64" s="354"/>
      <c r="C64" s="354"/>
      <c r="D64" s="355"/>
      <c r="E64" s="353"/>
      <c r="F64" s="370"/>
      <c r="G64" s="353"/>
      <c r="H64" s="353"/>
      <c r="I64" s="353"/>
      <c r="J64" s="354"/>
      <c r="K64" s="371"/>
      <c r="L64" s="353"/>
      <c r="M64" s="353"/>
      <c r="N64" s="353"/>
      <c r="O64" s="372"/>
      <c r="P64" s="363"/>
      <c r="Q64" s="363"/>
      <c r="R64" s="324"/>
      <c r="Z64" s="369"/>
      <c r="AA64" s="369"/>
      <c r="AB64" s="369"/>
      <c r="AC64" s="369"/>
      <c r="AD64" s="369"/>
      <c r="AE64" s="369"/>
      <c r="AF64" s="369"/>
      <c r="AG64" s="369"/>
      <c r="AH64" s="369"/>
    </row>
    <row r="65" spans="1:29" ht="15">
      <c r="A65" s="96" t="s">
        <v>575</v>
      </c>
      <c r="B65" s="97"/>
      <c r="C65" s="97"/>
      <c r="D65" s="98"/>
      <c r="E65" s="31"/>
      <c r="F65" s="29"/>
      <c r="G65" s="29"/>
      <c r="H65" s="70"/>
      <c r="I65" s="116"/>
      <c r="J65" s="117"/>
      <c r="K65" s="14"/>
      <c r="L65" s="14"/>
      <c r="M65" s="14"/>
      <c r="N65" s="8"/>
      <c r="O65" s="50"/>
      <c r="Q65" s="92"/>
      <c r="R65" s="14"/>
      <c r="S65" s="13"/>
      <c r="T65" s="13"/>
      <c r="U65" s="13"/>
      <c r="V65" s="13"/>
      <c r="W65" s="13"/>
      <c r="X65" s="13"/>
      <c r="Y65" s="13"/>
      <c r="Z65" s="13"/>
    </row>
    <row r="66" spans="1:29" ht="38.25">
      <c r="A66" s="17" t="s">
        <v>16</v>
      </c>
      <c r="B66" s="18" t="s">
        <v>534</v>
      </c>
      <c r="C66" s="18"/>
      <c r="D66" s="19" t="s">
        <v>545</v>
      </c>
      <c r="E66" s="18" t="s">
        <v>546</v>
      </c>
      <c r="F66" s="18" t="s">
        <v>547</v>
      </c>
      <c r="G66" s="18" t="s">
        <v>548</v>
      </c>
      <c r="H66" s="18" t="s">
        <v>549</v>
      </c>
      <c r="I66" s="18" t="s">
        <v>550</v>
      </c>
      <c r="J66" s="17" t="s">
        <v>551</v>
      </c>
      <c r="K66" s="59" t="s">
        <v>567</v>
      </c>
      <c r="L66" s="392" t="s">
        <v>819</v>
      </c>
      <c r="M66" s="60" t="s">
        <v>818</v>
      </c>
      <c r="N66" s="18" t="s">
        <v>554</v>
      </c>
      <c r="O66" s="75" t="s">
        <v>555</v>
      </c>
      <c r="P66" s="94"/>
      <c r="Q66" s="8"/>
      <c r="R66" s="14"/>
      <c r="S66" s="13"/>
      <c r="T66" s="13"/>
      <c r="U66" s="13"/>
      <c r="V66" s="13"/>
      <c r="W66" s="13"/>
      <c r="X66" s="13"/>
      <c r="Y66" s="13"/>
      <c r="Z66" s="13"/>
    </row>
    <row r="67" spans="1:29" s="369" customFormat="1" ht="14.25">
      <c r="A67" s="481">
        <v>1</v>
      </c>
      <c r="B67" s="482">
        <v>44203</v>
      </c>
      <c r="C67" s="483"/>
      <c r="D67" s="484" t="s">
        <v>480</v>
      </c>
      <c r="E67" s="485" t="s">
        <v>860</v>
      </c>
      <c r="F67" s="486">
        <v>422</v>
      </c>
      <c r="G67" s="487">
        <v>385</v>
      </c>
      <c r="H67" s="486">
        <v>455</v>
      </c>
      <c r="I67" s="488" t="s">
        <v>829</v>
      </c>
      <c r="J67" s="489" t="s">
        <v>861</v>
      </c>
      <c r="K67" s="489">
        <f t="shared" ref="K67" si="20">H67-F67</f>
        <v>33</v>
      </c>
      <c r="L67" s="490">
        <f>(F67*-0.8)/100</f>
        <v>-3.3760000000000003</v>
      </c>
      <c r="M67" s="491">
        <f t="shared" ref="M67" si="21">(K67+L67)/F67</f>
        <v>7.0199052132701417E-2</v>
      </c>
      <c r="N67" s="492" t="s">
        <v>556</v>
      </c>
      <c r="O67" s="493">
        <v>44243</v>
      </c>
      <c r="P67" s="95"/>
      <c r="Q67" s="416"/>
      <c r="R67" s="453" t="s">
        <v>559</v>
      </c>
      <c r="S67" s="410"/>
      <c r="T67" s="410"/>
      <c r="U67" s="410"/>
      <c r="V67" s="410"/>
      <c r="W67" s="410"/>
      <c r="X67" s="410"/>
      <c r="Y67" s="410"/>
      <c r="Z67" s="410"/>
    </row>
    <row r="68" spans="1:29" s="369" customFormat="1" ht="14.25">
      <c r="A68" s="481">
        <v>2</v>
      </c>
      <c r="B68" s="482">
        <v>44238</v>
      </c>
      <c r="C68" s="483"/>
      <c r="D68" s="484" t="s">
        <v>445</v>
      </c>
      <c r="E68" s="485" t="s">
        <v>557</v>
      </c>
      <c r="F68" s="486">
        <v>1515</v>
      </c>
      <c r="G68" s="487">
        <v>1390</v>
      </c>
      <c r="H68" s="486">
        <v>1595</v>
      </c>
      <c r="I68" s="488" t="s">
        <v>838</v>
      </c>
      <c r="J68" s="489" t="s">
        <v>846</v>
      </c>
      <c r="K68" s="489">
        <f t="shared" ref="K68" si="22">H68-F68</f>
        <v>80</v>
      </c>
      <c r="L68" s="490">
        <f>(F68*-0.8)/100</f>
        <v>-12.12</v>
      </c>
      <c r="M68" s="491">
        <f t="shared" ref="M68" si="23">(K68+L68)/F68</f>
        <v>4.4805280528052799E-2</v>
      </c>
      <c r="N68" s="492" t="s">
        <v>556</v>
      </c>
      <c r="O68" s="493">
        <v>44271</v>
      </c>
      <c r="P68" s="95"/>
      <c r="Q68" s="416"/>
      <c r="R68" s="453" t="s">
        <v>559</v>
      </c>
      <c r="S68" s="410"/>
      <c r="T68" s="410"/>
      <c r="U68" s="410"/>
      <c r="V68" s="410"/>
      <c r="W68" s="410"/>
      <c r="X68" s="410"/>
      <c r="Y68" s="410"/>
      <c r="Z68" s="410"/>
    </row>
    <row r="69" spans="1:29" s="369" customFormat="1" ht="14.25">
      <c r="A69" s="518">
        <v>3</v>
      </c>
      <c r="B69" s="474">
        <v>44274</v>
      </c>
      <c r="C69" s="519"/>
      <c r="D69" s="520" t="s">
        <v>744</v>
      </c>
      <c r="E69" s="476" t="s">
        <v>557</v>
      </c>
      <c r="F69" s="444">
        <v>4070</v>
      </c>
      <c r="G69" s="477">
        <v>3750</v>
      </c>
      <c r="H69" s="444">
        <v>4530</v>
      </c>
      <c r="I69" s="478">
        <v>4800</v>
      </c>
      <c r="J69" s="521" t="s">
        <v>880</v>
      </c>
      <c r="K69" s="521">
        <f t="shared" ref="K69" si="24">H69-F69</f>
        <v>460</v>
      </c>
      <c r="L69" s="522">
        <f>(F69*-0.8)/100</f>
        <v>-32.56</v>
      </c>
      <c r="M69" s="442">
        <f t="shared" ref="M69" si="25">(K69+L69)/F69</f>
        <v>0.10502211302211302</v>
      </c>
      <c r="N69" s="523" t="s">
        <v>556</v>
      </c>
      <c r="O69" s="443">
        <v>44287</v>
      </c>
      <c r="P69" s="95"/>
      <c r="Q69" s="416"/>
      <c r="R69" s="453" t="s">
        <v>559</v>
      </c>
      <c r="S69" s="410"/>
      <c r="T69" s="410"/>
      <c r="U69" s="410"/>
      <c r="V69" s="410"/>
      <c r="W69" s="410"/>
      <c r="X69" s="410"/>
      <c r="Y69" s="410"/>
      <c r="Z69" s="410"/>
    </row>
    <row r="70" spans="1:29" s="369" customFormat="1" ht="14.25">
      <c r="A70" s="433"/>
      <c r="B70" s="373"/>
      <c r="C70" s="435"/>
      <c r="D70" s="385"/>
      <c r="E70" s="378"/>
      <c r="F70" s="387"/>
      <c r="G70" s="383"/>
      <c r="H70" s="387"/>
      <c r="I70" s="375"/>
      <c r="J70" s="414"/>
      <c r="K70" s="414"/>
      <c r="L70" s="415"/>
      <c r="M70" s="402"/>
      <c r="N70" s="379"/>
      <c r="O70" s="409"/>
      <c r="P70" s="95"/>
      <c r="Q70" s="416"/>
      <c r="R70" s="453"/>
      <c r="S70" s="410"/>
      <c r="T70" s="410"/>
      <c r="U70" s="410"/>
      <c r="V70" s="410"/>
      <c r="W70" s="410"/>
      <c r="X70" s="410"/>
      <c r="Y70" s="410"/>
      <c r="Z70" s="410"/>
    </row>
    <row r="71" spans="1:29" s="5" customFormat="1">
      <c r="A71" s="364"/>
      <c r="B71" s="365"/>
      <c r="C71" s="366"/>
      <c r="D71" s="367"/>
      <c r="E71" s="396"/>
      <c r="F71" s="396"/>
      <c r="G71" s="451"/>
      <c r="H71" s="451"/>
      <c r="I71" s="396"/>
      <c r="J71" s="452"/>
      <c r="K71" s="447"/>
      <c r="L71" s="448"/>
      <c r="M71" s="449"/>
      <c r="N71" s="450"/>
      <c r="O71" s="368"/>
      <c r="P71" s="120"/>
      <c r="Q71"/>
      <c r="R71" s="91"/>
      <c r="T71" s="54"/>
      <c r="U71" s="54"/>
      <c r="V71" s="54"/>
      <c r="W71" s="54"/>
      <c r="X71" s="54"/>
      <c r="Y71" s="54"/>
      <c r="Z71" s="54"/>
    </row>
    <row r="72" spans="1:29">
      <c r="A72" s="20" t="s">
        <v>560</v>
      </c>
      <c r="B72" s="20"/>
      <c r="C72" s="20"/>
      <c r="D72" s="20"/>
      <c r="E72" s="2"/>
      <c r="F72" s="27" t="s">
        <v>562</v>
      </c>
      <c r="G72" s="79"/>
      <c r="H72" s="79"/>
      <c r="I72" s="35"/>
      <c r="J72" s="82"/>
      <c r="K72" s="80"/>
      <c r="L72" s="81"/>
      <c r="M72" s="82"/>
      <c r="N72" s="83"/>
      <c r="O72" s="121"/>
      <c r="P72" s="8"/>
      <c r="Q72" s="13"/>
      <c r="R72" s="93"/>
      <c r="S72" s="13"/>
      <c r="T72" s="13"/>
      <c r="U72" s="13"/>
      <c r="V72" s="13"/>
      <c r="W72" s="13"/>
      <c r="X72" s="13"/>
      <c r="Y72" s="13"/>
    </row>
    <row r="73" spans="1:29">
      <c r="A73" s="26" t="s">
        <v>561</v>
      </c>
      <c r="B73" s="20"/>
      <c r="C73" s="20"/>
      <c r="D73" s="20"/>
      <c r="E73" s="29"/>
      <c r="F73" s="27" t="s">
        <v>564</v>
      </c>
      <c r="G73" s="9"/>
      <c r="H73" s="9"/>
      <c r="I73" s="9"/>
      <c r="J73" s="50"/>
      <c r="K73" s="9"/>
      <c r="L73" s="9"/>
      <c r="M73" s="9"/>
      <c r="N73" s="8"/>
      <c r="O73" s="50"/>
      <c r="Q73" s="4"/>
      <c r="R73" s="14"/>
      <c r="S73" s="13"/>
      <c r="T73" s="13"/>
      <c r="U73" s="13"/>
      <c r="V73" s="13"/>
      <c r="W73" s="13"/>
      <c r="X73" s="13"/>
      <c r="Y73" s="13"/>
      <c r="Z73" s="13"/>
    </row>
    <row r="74" spans="1:29">
      <c r="A74" s="26"/>
      <c r="B74" s="20"/>
      <c r="C74" s="20"/>
      <c r="D74" s="20"/>
      <c r="E74" s="29"/>
      <c r="F74" s="27"/>
      <c r="G74" s="9"/>
      <c r="H74" s="9"/>
      <c r="I74" s="9"/>
      <c r="J74" s="50"/>
      <c r="K74" s="9"/>
      <c r="L74" s="9"/>
      <c r="M74" s="9"/>
      <c r="N74" s="8"/>
      <c r="O74" s="50"/>
      <c r="Q74" s="4"/>
      <c r="R74" s="79"/>
      <c r="S74" s="13"/>
      <c r="T74" s="13"/>
      <c r="U74" s="13"/>
      <c r="V74" s="13"/>
      <c r="W74" s="13"/>
      <c r="X74" s="13"/>
      <c r="Y74" s="13"/>
      <c r="Z74" s="13"/>
    </row>
    <row r="75" spans="1:29" ht="15">
      <c r="A75" s="8"/>
      <c r="B75" s="30" t="s">
        <v>823</v>
      </c>
      <c r="C75" s="30"/>
      <c r="D75" s="30"/>
      <c r="E75" s="30"/>
      <c r="F75" s="31"/>
      <c r="G75" s="29"/>
      <c r="H75" s="29"/>
      <c r="I75" s="70"/>
      <c r="J75" s="71"/>
      <c r="K75" s="72"/>
      <c r="L75" s="391"/>
      <c r="M75" s="9"/>
      <c r="N75" s="8"/>
      <c r="O75" s="50"/>
      <c r="Q75" s="4"/>
      <c r="R75" s="79"/>
      <c r="S75" s="13"/>
      <c r="T75" s="13"/>
      <c r="U75" s="13"/>
      <c r="V75" s="13"/>
      <c r="W75" s="13"/>
      <c r="X75" s="13"/>
      <c r="Y75" s="13"/>
      <c r="Z75" s="13"/>
    </row>
    <row r="76" spans="1:29" ht="38.25">
      <c r="A76" s="17" t="s">
        <v>16</v>
      </c>
      <c r="B76" s="18" t="s">
        <v>534</v>
      </c>
      <c r="C76" s="18"/>
      <c r="D76" s="19" t="s">
        <v>545</v>
      </c>
      <c r="E76" s="18" t="s">
        <v>546</v>
      </c>
      <c r="F76" s="18" t="s">
        <v>547</v>
      </c>
      <c r="G76" s="18" t="s">
        <v>566</v>
      </c>
      <c r="H76" s="18" t="s">
        <v>549</v>
      </c>
      <c r="I76" s="18" t="s">
        <v>550</v>
      </c>
      <c r="J76" s="73" t="s">
        <v>551</v>
      </c>
      <c r="K76" s="59" t="s">
        <v>567</v>
      </c>
      <c r="L76" s="74" t="s">
        <v>568</v>
      </c>
      <c r="M76" s="18" t="s">
        <v>569</v>
      </c>
      <c r="N76" s="392" t="s">
        <v>819</v>
      </c>
      <c r="O76" s="60" t="s">
        <v>818</v>
      </c>
      <c r="P76" s="18" t="s">
        <v>554</v>
      </c>
      <c r="Q76" s="75" t="s">
        <v>555</v>
      </c>
      <c r="R76" s="79"/>
      <c r="S76" s="13"/>
      <c r="T76" s="13"/>
      <c r="U76" s="13"/>
      <c r="V76" s="13"/>
      <c r="W76" s="13"/>
      <c r="X76" s="13"/>
      <c r="Y76" s="13"/>
      <c r="Z76" s="13"/>
    </row>
    <row r="77" spans="1:29" ht="14.25">
      <c r="A77" s="358"/>
      <c r="B77" s="373"/>
      <c r="C77" s="377"/>
      <c r="D77" s="385"/>
      <c r="E77" s="378"/>
      <c r="F77" s="403"/>
      <c r="G77" s="383"/>
      <c r="H77" s="378"/>
      <c r="I77" s="375"/>
      <c r="J77" s="414"/>
      <c r="K77" s="414"/>
      <c r="L77" s="415"/>
      <c r="M77" s="413"/>
      <c r="N77" s="415"/>
      <c r="O77" s="402"/>
      <c r="P77" s="379"/>
      <c r="Q77" s="393"/>
      <c r="R77" s="411"/>
      <c r="S77" s="401"/>
      <c r="T77" s="13"/>
      <c r="U77" s="410"/>
      <c r="V77" s="410"/>
      <c r="W77" s="410"/>
      <c r="X77" s="410"/>
      <c r="Y77" s="410"/>
      <c r="Z77" s="410"/>
      <c r="AA77" s="369"/>
      <c r="AB77" s="369"/>
      <c r="AC77" s="369"/>
    </row>
    <row r="78" spans="1:29" ht="14.25">
      <c r="A78" s="358"/>
      <c r="B78" s="373"/>
      <c r="C78" s="377"/>
      <c r="D78" s="385"/>
      <c r="E78" s="378"/>
      <c r="F78" s="403"/>
      <c r="G78" s="383"/>
      <c r="H78" s="378"/>
      <c r="I78" s="375"/>
      <c r="J78" s="414"/>
      <c r="K78" s="414"/>
      <c r="L78" s="415"/>
      <c r="M78" s="413"/>
      <c r="N78" s="415"/>
      <c r="O78" s="402"/>
      <c r="P78" s="379"/>
      <c r="Q78" s="393"/>
      <c r="R78" s="411"/>
      <c r="S78" s="401"/>
      <c r="T78" s="13"/>
      <c r="U78" s="410"/>
      <c r="V78" s="410"/>
      <c r="W78" s="410"/>
      <c r="X78" s="410"/>
      <c r="Y78" s="410"/>
      <c r="Z78" s="410"/>
      <c r="AA78" s="369"/>
      <c r="AB78" s="369"/>
      <c r="AC78" s="369"/>
    </row>
    <row r="79" spans="1:29" s="369" customFormat="1" ht="14.25">
      <c r="A79" s="358"/>
      <c r="B79" s="373"/>
      <c r="C79" s="377"/>
      <c r="D79" s="385"/>
      <c r="E79" s="378"/>
      <c r="F79" s="403"/>
      <c r="G79" s="383"/>
      <c r="H79" s="378"/>
      <c r="I79" s="375"/>
      <c r="J79" s="414"/>
      <c r="K79" s="414"/>
      <c r="L79" s="415"/>
      <c r="M79" s="413"/>
      <c r="N79" s="415"/>
      <c r="O79" s="402"/>
      <c r="P79" s="379"/>
      <c r="Q79" s="393"/>
      <c r="R79" s="408"/>
      <c r="S79" s="410"/>
      <c r="T79" s="410"/>
      <c r="U79" s="410"/>
      <c r="V79" s="410"/>
      <c r="W79" s="410"/>
      <c r="X79" s="410"/>
      <c r="Y79" s="410"/>
      <c r="Z79" s="410"/>
    </row>
    <row r="80" spans="1:29" s="369" customFormat="1" ht="14.25">
      <c r="A80" s="358"/>
      <c r="B80" s="373"/>
      <c r="C80" s="377"/>
      <c r="D80" s="385"/>
      <c r="E80" s="378"/>
      <c r="F80" s="414"/>
      <c r="G80" s="387"/>
      <c r="H80" s="378"/>
      <c r="I80" s="375"/>
      <c r="J80" s="414"/>
      <c r="K80" s="414"/>
      <c r="L80" s="415"/>
      <c r="M80" s="413"/>
      <c r="N80" s="415"/>
      <c r="O80" s="402"/>
      <c r="P80" s="379"/>
      <c r="Q80" s="393"/>
      <c r="R80" s="408"/>
      <c r="S80" s="410"/>
      <c r="T80" s="410"/>
      <c r="U80" s="410"/>
      <c r="V80" s="410"/>
      <c r="W80" s="410"/>
      <c r="X80" s="410"/>
      <c r="Y80" s="410"/>
      <c r="Z80" s="410"/>
    </row>
    <row r="81" spans="1:26" s="369" customFormat="1" ht="14.25">
      <c r="A81" s="358"/>
      <c r="B81" s="373"/>
      <c r="C81" s="377"/>
      <c r="D81" s="385"/>
      <c r="E81" s="378"/>
      <c r="F81" s="414"/>
      <c r="G81" s="387"/>
      <c r="H81" s="378"/>
      <c r="I81" s="375"/>
      <c r="J81" s="414"/>
      <c r="K81" s="414"/>
      <c r="L81" s="415"/>
      <c r="M81" s="413"/>
      <c r="N81" s="415"/>
      <c r="O81" s="402"/>
      <c r="P81" s="379"/>
      <c r="Q81" s="393"/>
      <c r="R81" s="408"/>
      <c r="S81" s="410"/>
      <c r="T81" s="410"/>
      <c r="U81" s="410"/>
      <c r="V81" s="410"/>
      <c r="W81" s="410"/>
      <c r="X81" s="410"/>
      <c r="Y81" s="410"/>
      <c r="Z81" s="410"/>
    </row>
    <row r="82" spans="1:26" s="369" customFormat="1" ht="14.25">
      <c r="A82" s="358"/>
      <c r="B82" s="373"/>
      <c r="C82" s="377"/>
      <c r="D82" s="385"/>
      <c r="E82" s="378"/>
      <c r="F82" s="403"/>
      <c r="G82" s="383"/>
      <c r="H82" s="378"/>
      <c r="I82" s="375"/>
      <c r="J82" s="414"/>
      <c r="K82" s="405"/>
      <c r="L82" s="415"/>
      <c r="M82" s="413"/>
      <c r="N82" s="415"/>
      <c r="O82" s="402"/>
      <c r="P82" s="407"/>
      <c r="Q82" s="393"/>
      <c r="R82" s="408"/>
      <c r="S82" s="410"/>
      <c r="T82" s="410"/>
      <c r="U82" s="410"/>
      <c r="V82" s="410"/>
      <c r="W82" s="410"/>
      <c r="X82" s="410"/>
      <c r="Y82" s="410"/>
      <c r="Z82" s="410"/>
    </row>
    <row r="83" spans="1:26" s="369" customFormat="1" ht="14.25">
      <c r="A83" s="358"/>
      <c r="B83" s="373"/>
      <c r="C83" s="377"/>
      <c r="D83" s="385"/>
      <c r="E83" s="378"/>
      <c r="F83" s="403"/>
      <c r="G83" s="383"/>
      <c r="H83" s="378"/>
      <c r="I83" s="375"/>
      <c r="J83" s="405"/>
      <c r="K83" s="405"/>
      <c r="L83" s="405"/>
      <c r="M83" s="405"/>
      <c r="N83" s="406"/>
      <c r="O83" s="417"/>
      <c r="P83" s="407"/>
      <c r="Q83" s="393"/>
      <c r="R83" s="408"/>
      <c r="S83" s="410"/>
      <c r="T83" s="410"/>
      <c r="U83" s="410"/>
      <c r="V83" s="410"/>
      <c r="W83" s="410"/>
      <c r="X83" s="410"/>
      <c r="Y83" s="410"/>
      <c r="Z83" s="410"/>
    </row>
    <row r="84" spans="1:26" s="369" customFormat="1" ht="14.25">
      <c r="A84" s="358"/>
      <c r="B84" s="373"/>
      <c r="C84" s="377"/>
      <c r="D84" s="385"/>
      <c r="E84" s="378"/>
      <c r="F84" s="414"/>
      <c r="G84" s="387"/>
      <c r="H84" s="378"/>
      <c r="I84" s="375"/>
      <c r="J84" s="414"/>
      <c r="K84" s="414"/>
      <c r="L84" s="415"/>
      <c r="M84" s="413"/>
      <c r="N84" s="415"/>
      <c r="O84" s="402"/>
      <c r="P84" s="379"/>
      <c r="Q84" s="393"/>
      <c r="R84" s="411"/>
      <c r="S84" s="401"/>
      <c r="T84" s="410"/>
      <c r="U84" s="410"/>
      <c r="V84" s="410"/>
      <c r="W84" s="410"/>
      <c r="X84" s="410"/>
      <c r="Y84" s="410"/>
      <c r="Z84" s="410"/>
    </row>
    <row r="85" spans="1:26" s="369" customFormat="1" ht="14.25">
      <c r="A85" s="358"/>
      <c r="B85" s="373"/>
      <c r="C85" s="377"/>
      <c r="D85" s="385"/>
      <c r="E85" s="378"/>
      <c r="F85" s="403"/>
      <c r="G85" s="383"/>
      <c r="H85" s="378"/>
      <c r="I85" s="375"/>
      <c r="J85" s="352"/>
      <c r="K85" s="352"/>
      <c r="L85" s="352"/>
      <c r="M85" s="352"/>
      <c r="N85" s="404"/>
      <c r="O85" s="402"/>
      <c r="P85" s="380"/>
      <c r="Q85" s="393"/>
      <c r="R85" s="411"/>
      <c r="S85" s="401"/>
      <c r="T85" s="410"/>
      <c r="U85" s="410"/>
      <c r="V85" s="410"/>
      <c r="W85" s="410"/>
      <c r="X85" s="410"/>
      <c r="Y85" s="410"/>
      <c r="Z85" s="410"/>
    </row>
    <row r="86" spans="1:26">
      <c r="A86" s="26"/>
      <c r="B86" s="20"/>
      <c r="C86" s="20"/>
      <c r="D86" s="20"/>
      <c r="E86" s="29"/>
      <c r="F86" s="27"/>
      <c r="G86" s="9"/>
      <c r="H86" s="9"/>
      <c r="I86" s="9"/>
      <c r="J86" s="50"/>
      <c r="K86" s="9"/>
      <c r="L86" s="9"/>
      <c r="M86" s="9"/>
      <c r="N86" s="8"/>
      <c r="O86" s="50"/>
      <c r="P86" s="4"/>
      <c r="Q86" s="8"/>
      <c r="R86" s="138"/>
      <c r="S86" s="13"/>
      <c r="T86" s="13"/>
      <c r="U86" s="13"/>
      <c r="V86" s="13"/>
      <c r="W86" s="13"/>
      <c r="X86" s="13"/>
      <c r="Y86" s="13"/>
      <c r="Z86" s="13"/>
    </row>
    <row r="87" spans="1:26">
      <c r="A87" s="26"/>
      <c r="B87" s="20"/>
      <c r="C87" s="20"/>
      <c r="D87" s="20"/>
      <c r="E87" s="29"/>
      <c r="F87" s="27"/>
      <c r="G87" s="38"/>
      <c r="H87" s="39"/>
      <c r="I87" s="79"/>
      <c r="J87" s="14"/>
      <c r="K87" s="80"/>
      <c r="L87" s="81"/>
      <c r="M87" s="82"/>
      <c r="N87" s="83"/>
      <c r="O87" s="84"/>
      <c r="P87" s="8"/>
      <c r="Q87" s="13"/>
      <c r="R87" s="138"/>
      <c r="S87" s="13"/>
      <c r="T87" s="13"/>
      <c r="U87" s="13"/>
      <c r="V87" s="13"/>
      <c r="W87" s="13"/>
      <c r="X87" s="13"/>
      <c r="Y87" s="13"/>
      <c r="Z87" s="13"/>
    </row>
    <row r="88" spans="1:26">
      <c r="A88" s="34"/>
      <c r="B88" s="42"/>
      <c r="C88" s="99"/>
      <c r="D88" s="3"/>
      <c r="E88" s="35"/>
      <c r="F88" s="79"/>
      <c r="G88" s="38"/>
      <c r="H88" s="39"/>
      <c r="I88" s="79"/>
      <c r="J88" s="14"/>
      <c r="K88" s="80"/>
      <c r="L88" s="81"/>
      <c r="M88" s="82"/>
      <c r="N88" s="83"/>
      <c r="O88" s="84"/>
      <c r="P88" s="8"/>
      <c r="Q88" s="13"/>
      <c r="R88" s="14"/>
      <c r="S88" s="13"/>
      <c r="T88" s="13"/>
      <c r="U88" s="13"/>
      <c r="V88" s="13"/>
      <c r="W88" s="13"/>
      <c r="X88" s="13"/>
      <c r="Y88" s="13"/>
      <c r="Z88" s="13"/>
    </row>
    <row r="89" spans="1:26" ht="15">
      <c r="A89" s="2"/>
      <c r="B89" s="100" t="s">
        <v>576</v>
      </c>
      <c r="C89" s="100"/>
      <c r="D89" s="100"/>
      <c r="E89" s="100"/>
      <c r="F89" s="14"/>
      <c r="G89" s="14"/>
      <c r="H89" s="101"/>
      <c r="I89" s="14"/>
      <c r="J89" s="71"/>
      <c r="K89" s="72"/>
      <c r="L89" s="14"/>
      <c r="M89" s="14"/>
      <c r="N89" s="13"/>
      <c r="O89" s="95"/>
      <c r="P89" s="8"/>
      <c r="Q89" s="13"/>
      <c r="R89" s="14"/>
      <c r="S89" s="13"/>
      <c r="T89" s="13"/>
      <c r="U89" s="13"/>
      <c r="V89" s="13"/>
      <c r="W89" s="13"/>
      <c r="X89" s="13"/>
      <c r="Y89" s="13"/>
      <c r="Z89" s="13"/>
    </row>
    <row r="90" spans="1:26" ht="38.25">
      <c r="A90" s="17" t="s">
        <v>16</v>
      </c>
      <c r="B90" s="18" t="s">
        <v>534</v>
      </c>
      <c r="C90" s="18"/>
      <c r="D90" s="19" t="s">
        <v>545</v>
      </c>
      <c r="E90" s="18" t="s">
        <v>546</v>
      </c>
      <c r="F90" s="18" t="s">
        <v>547</v>
      </c>
      <c r="G90" s="18" t="s">
        <v>577</v>
      </c>
      <c r="H90" s="18" t="s">
        <v>578</v>
      </c>
      <c r="I90" s="18" t="s">
        <v>550</v>
      </c>
      <c r="J90" s="58" t="s">
        <v>551</v>
      </c>
      <c r="K90" s="18" t="s">
        <v>552</v>
      </c>
      <c r="L90" s="18" t="s">
        <v>553</v>
      </c>
      <c r="M90" s="18" t="s">
        <v>554</v>
      </c>
      <c r="N90" s="19" t="s">
        <v>555</v>
      </c>
      <c r="O90" s="95"/>
      <c r="P90" s="8"/>
      <c r="Q90" s="13"/>
      <c r="R90" s="14"/>
      <c r="S90" s="13"/>
      <c r="T90" s="13"/>
      <c r="U90" s="13"/>
      <c r="V90" s="13"/>
      <c r="W90" s="13"/>
      <c r="X90" s="13"/>
      <c r="Y90" s="13"/>
      <c r="Z90" s="13"/>
    </row>
    <row r="91" spans="1:26">
      <c r="A91" s="194">
        <v>1</v>
      </c>
      <c r="B91" s="102">
        <v>41579</v>
      </c>
      <c r="C91" s="102"/>
      <c r="D91" s="103" t="s">
        <v>579</v>
      </c>
      <c r="E91" s="104" t="s">
        <v>580</v>
      </c>
      <c r="F91" s="105">
        <v>82</v>
      </c>
      <c r="G91" s="104" t="s">
        <v>581</v>
      </c>
      <c r="H91" s="104">
        <v>100</v>
      </c>
      <c r="I91" s="122">
        <v>100</v>
      </c>
      <c r="J91" s="123" t="s">
        <v>582</v>
      </c>
      <c r="K91" s="124">
        <f t="shared" ref="K91:K122" si="26">H91-F91</f>
        <v>18</v>
      </c>
      <c r="L91" s="125">
        <f t="shared" ref="L91:L122" si="27">K91/F91</f>
        <v>0.21951219512195122</v>
      </c>
      <c r="M91" s="126" t="s">
        <v>556</v>
      </c>
      <c r="N91" s="127">
        <v>42657</v>
      </c>
      <c r="O91" s="50"/>
      <c r="P91" s="13"/>
      <c r="Q91" s="13"/>
      <c r="R91" s="14"/>
      <c r="S91" s="13"/>
      <c r="T91" s="13"/>
      <c r="U91" s="13"/>
      <c r="V91" s="13"/>
      <c r="W91" s="13"/>
      <c r="X91" s="13"/>
      <c r="Y91" s="13"/>
      <c r="Z91" s="13"/>
    </row>
    <row r="92" spans="1:26">
      <c r="A92" s="194">
        <v>2</v>
      </c>
      <c r="B92" s="102">
        <v>41794</v>
      </c>
      <c r="C92" s="102"/>
      <c r="D92" s="103" t="s">
        <v>583</v>
      </c>
      <c r="E92" s="104" t="s">
        <v>557</v>
      </c>
      <c r="F92" s="105">
        <v>257</v>
      </c>
      <c r="G92" s="104" t="s">
        <v>581</v>
      </c>
      <c r="H92" s="104">
        <v>300</v>
      </c>
      <c r="I92" s="122">
        <v>300</v>
      </c>
      <c r="J92" s="123" t="s">
        <v>582</v>
      </c>
      <c r="K92" s="124">
        <f t="shared" si="26"/>
        <v>43</v>
      </c>
      <c r="L92" s="125">
        <f t="shared" si="27"/>
        <v>0.16731517509727625</v>
      </c>
      <c r="M92" s="126" t="s">
        <v>556</v>
      </c>
      <c r="N92" s="127">
        <v>41822</v>
      </c>
      <c r="O92" s="50"/>
      <c r="P92" s="13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6">
      <c r="A93" s="194">
        <v>3</v>
      </c>
      <c r="B93" s="102">
        <v>41828</v>
      </c>
      <c r="C93" s="102"/>
      <c r="D93" s="103" t="s">
        <v>584</v>
      </c>
      <c r="E93" s="104" t="s">
        <v>557</v>
      </c>
      <c r="F93" s="105">
        <v>393</v>
      </c>
      <c r="G93" s="104" t="s">
        <v>581</v>
      </c>
      <c r="H93" s="104">
        <v>468</v>
      </c>
      <c r="I93" s="122">
        <v>468</v>
      </c>
      <c r="J93" s="123" t="s">
        <v>582</v>
      </c>
      <c r="K93" s="124">
        <f t="shared" si="26"/>
        <v>75</v>
      </c>
      <c r="L93" s="125">
        <f t="shared" si="27"/>
        <v>0.19083969465648856</v>
      </c>
      <c r="M93" s="126" t="s">
        <v>556</v>
      </c>
      <c r="N93" s="127">
        <v>41863</v>
      </c>
      <c r="O93" s="50"/>
      <c r="P93" s="13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6">
      <c r="A94" s="194">
        <v>4</v>
      </c>
      <c r="B94" s="102">
        <v>41857</v>
      </c>
      <c r="C94" s="102"/>
      <c r="D94" s="103" t="s">
        <v>585</v>
      </c>
      <c r="E94" s="104" t="s">
        <v>557</v>
      </c>
      <c r="F94" s="105">
        <v>205</v>
      </c>
      <c r="G94" s="104" t="s">
        <v>581</v>
      </c>
      <c r="H94" s="104">
        <v>275</v>
      </c>
      <c r="I94" s="122">
        <v>250</v>
      </c>
      <c r="J94" s="123" t="s">
        <v>582</v>
      </c>
      <c r="K94" s="124">
        <f t="shared" si="26"/>
        <v>70</v>
      </c>
      <c r="L94" s="125">
        <f t="shared" si="27"/>
        <v>0.34146341463414637</v>
      </c>
      <c r="M94" s="126" t="s">
        <v>556</v>
      </c>
      <c r="N94" s="127">
        <v>41962</v>
      </c>
      <c r="O94" s="50"/>
      <c r="P94" s="13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6">
      <c r="A95" s="194">
        <v>5</v>
      </c>
      <c r="B95" s="102">
        <v>41886</v>
      </c>
      <c r="C95" s="102"/>
      <c r="D95" s="103" t="s">
        <v>586</v>
      </c>
      <c r="E95" s="104" t="s">
        <v>557</v>
      </c>
      <c r="F95" s="105">
        <v>162</v>
      </c>
      <c r="G95" s="104" t="s">
        <v>581</v>
      </c>
      <c r="H95" s="104">
        <v>190</v>
      </c>
      <c r="I95" s="122">
        <v>190</v>
      </c>
      <c r="J95" s="123" t="s">
        <v>582</v>
      </c>
      <c r="K95" s="124">
        <f t="shared" si="26"/>
        <v>28</v>
      </c>
      <c r="L95" s="125">
        <f t="shared" si="27"/>
        <v>0.1728395061728395</v>
      </c>
      <c r="M95" s="126" t="s">
        <v>556</v>
      </c>
      <c r="N95" s="127">
        <v>42006</v>
      </c>
      <c r="O95" s="50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6">
      <c r="A96" s="194">
        <v>6</v>
      </c>
      <c r="B96" s="102">
        <v>41886</v>
      </c>
      <c r="C96" s="102"/>
      <c r="D96" s="103" t="s">
        <v>587</v>
      </c>
      <c r="E96" s="104" t="s">
        <v>557</v>
      </c>
      <c r="F96" s="105">
        <v>75</v>
      </c>
      <c r="G96" s="104" t="s">
        <v>581</v>
      </c>
      <c r="H96" s="104">
        <v>91.5</v>
      </c>
      <c r="I96" s="122" t="s">
        <v>588</v>
      </c>
      <c r="J96" s="123" t="s">
        <v>589</v>
      </c>
      <c r="K96" s="124">
        <f t="shared" si="26"/>
        <v>16.5</v>
      </c>
      <c r="L96" s="125">
        <f t="shared" si="27"/>
        <v>0.22</v>
      </c>
      <c r="M96" s="126" t="s">
        <v>556</v>
      </c>
      <c r="N96" s="127">
        <v>41954</v>
      </c>
      <c r="O96" s="50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7</v>
      </c>
      <c r="B97" s="102">
        <v>41913</v>
      </c>
      <c r="C97" s="102"/>
      <c r="D97" s="103" t="s">
        <v>590</v>
      </c>
      <c r="E97" s="104" t="s">
        <v>557</v>
      </c>
      <c r="F97" s="105">
        <v>850</v>
      </c>
      <c r="G97" s="104" t="s">
        <v>581</v>
      </c>
      <c r="H97" s="104">
        <v>982.5</v>
      </c>
      <c r="I97" s="122">
        <v>1050</v>
      </c>
      <c r="J97" s="123" t="s">
        <v>591</v>
      </c>
      <c r="K97" s="124">
        <f t="shared" si="26"/>
        <v>132.5</v>
      </c>
      <c r="L97" s="125">
        <f t="shared" si="27"/>
        <v>0.15588235294117647</v>
      </c>
      <c r="M97" s="126" t="s">
        <v>556</v>
      </c>
      <c r="N97" s="127">
        <v>42039</v>
      </c>
      <c r="O97" s="54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8</v>
      </c>
      <c r="B98" s="102">
        <v>41913</v>
      </c>
      <c r="C98" s="102"/>
      <c r="D98" s="103" t="s">
        <v>592</v>
      </c>
      <c r="E98" s="104" t="s">
        <v>557</v>
      </c>
      <c r="F98" s="105">
        <v>475</v>
      </c>
      <c r="G98" s="104" t="s">
        <v>581</v>
      </c>
      <c r="H98" s="104">
        <v>515</v>
      </c>
      <c r="I98" s="122">
        <v>600</v>
      </c>
      <c r="J98" s="123" t="s">
        <v>593</v>
      </c>
      <c r="K98" s="124">
        <f t="shared" si="26"/>
        <v>40</v>
      </c>
      <c r="L98" s="125">
        <f t="shared" si="27"/>
        <v>8.4210526315789472E-2</v>
      </c>
      <c r="M98" s="126" t="s">
        <v>556</v>
      </c>
      <c r="N98" s="127">
        <v>41939</v>
      </c>
      <c r="O98" s="54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9</v>
      </c>
      <c r="B99" s="102">
        <v>41913</v>
      </c>
      <c r="C99" s="102"/>
      <c r="D99" s="103" t="s">
        <v>594</v>
      </c>
      <c r="E99" s="104" t="s">
        <v>557</v>
      </c>
      <c r="F99" s="105">
        <v>86</v>
      </c>
      <c r="G99" s="104" t="s">
        <v>581</v>
      </c>
      <c r="H99" s="104">
        <v>99</v>
      </c>
      <c r="I99" s="122">
        <v>140</v>
      </c>
      <c r="J99" s="123" t="s">
        <v>595</v>
      </c>
      <c r="K99" s="124">
        <f t="shared" si="26"/>
        <v>13</v>
      </c>
      <c r="L99" s="125">
        <f t="shared" si="27"/>
        <v>0.15116279069767441</v>
      </c>
      <c r="M99" s="126" t="s">
        <v>556</v>
      </c>
      <c r="N99" s="127">
        <v>41939</v>
      </c>
      <c r="O99" s="54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10</v>
      </c>
      <c r="B100" s="102">
        <v>41926</v>
      </c>
      <c r="C100" s="102"/>
      <c r="D100" s="103" t="s">
        <v>596</v>
      </c>
      <c r="E100" s="104" t="s">
        <v>557</v>
      </c>
      <c r="F100" s="105">
        <v>496.6</v>
      </c>
      <c r="G100" s="104" t="s">
        <v>581</v>
      </c>
      <c r="H100" s="104">
        <v>621</v>
      </c>
      <c r="I100" s="122">
        <v>580</v>
      </c>
      <c r="J100" s="123" t="s">
        <v>582</v>
      </c>
      <c r="K100" s="124">
        <f t="shared" si="26"/>
        <v>124.39999999999998</v>
      </c>
      <c r="L100" s="125">
        <f t="shared" si="27"/>
        <v>0.25050342327829234</v>
      </c>
      <c r="M100" s="126" t="s">
        <v>556</v>
      </c>
      <c r="N100" s="127">
        <v>42605</v>
      </c>
      <c r="O100" s="54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11</v>
      </c>
      <c r="B101" s="102">
        <v>41926</v>
      </c>
      <c r="C101" s="102"/>
      <c r="D101" s="103" t="s">
        <v>597</v>
      </c>
      <c r="E101" s="104" t="s">
        <v>557</v>
      </c>
      <c r="F101" s="105">
        <v>2481.9</v>
      </c>
      <c r="G101" s="104" t="s">
        <v>581</v>
      </c>
      <c r="H101" s="104">
        <v>2840</v>
      </c>
      <c r="I101" s="122">
        <v>2870</v>
      </c>
      <c r="J101" s="123" t="s">
        <v>598</v>
      </c>
      <c r="K101" s="124">
        <f t="shared" si="26"/>
        <v>358.09999999999991</v>
      </c>
      <c r="L101" s="125">
        <f t="shared" si="27"/>
        <v>0.14428462065353154</v>
      </c>
      <c r="M101" s="126" t="s">
        <v>556</v>
      </c>
      <c r="N101" s="127">
        <v>42017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12</v>
      </c>
      <c r="B102" s="102">
        <v>41928</v>
      </c>
      <c r="C102" s="102"/>
      <c r="D102" s="103" t="s">
        <v>599</v>
      </c>
      <c r="E102" s="104" t="s">
        <v>557</v>
      </c>
      <c r="F102" s="105">
        <v>84.5</v>
      </c>
      <c r="G102" s="104" t="s">
        <v>581</v>
      </c>
      <c r="H102" s="104">
        <v>93</v>
      </c>
      <c r="I102" s="122">
        <v>110</v>
      </c>
      <c r="J102" s="123" t="s">
        <v>600</v>
      </c>
      <c r="K102" s="124">
        <f t="shared" si="26"/>
        <v>8.5</v>
      </c>
      <c r="L102" s="125">
        <f t="shared" si="27"/>
        <v>0.10059171597633136</v>
      </c>
      <c r="M102" s="126" t="s">
        <v>556</v>
      </c>
      <c r="N102" s="127">
        <v>41939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4">
        <v>13</v>
      </c>
      <c r="B103" s="102">
        <v>41928</v>
      </c>
      <c r="C103" s="102"/>
      <c r="D103" s="103" t="s">
        <v>601</v>
      </c>
      <c r="E103" s="104" t="s">
        <v>557</v>
      </c>
      <c r="F103" s="105">
        <v>401</v>
      </c>
      <c r="G103" s="104" t="s">
        <v>581</v>
      </c>
      <c r="H103" s="104">
        <v>428</v>
      </c>
      <c r="I103" s="122">
        <v>450</v>
      </c>
      <c r="J103" s="123" t="s">
        <v>602</v>
      </c>
      <c r="K103" s="124">
        <f t="shared" si="26"/>
        <v>27</v>
      </c>
      <c r="L103" s="125">
        <f t="shared" si="27"/>
        <v>6.7331670822942641E-2</v>
      </c>
      <c r="M103" s="126" t="s">
        <v>556</v>
      </c>
      <c r="N103" s="127">
        <v>42020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14</v>
      </c>
      <c r="B104" s="102">
        <v>41928</v>
      </c>
      <c r="C104" s="102"/>
      <c r="D104" s="103" t="s">
        <v>603</v>
      </c>
      <c r="E104" s="104" t="s">
        <v>557</v>
      </c>
      <c r="F104" s="105">
        <v>101</v>
      </c>
      <c r="G104" s="104" t="s">
        <v>581</v>
      </c>
      <c r="H104" s="104">
        <v>112</v>
      </c>
      <c r="I104" s="122">
        <v>120</v>
      </c>
      <c r="J104" s="123" t="s">
        <v>604</v>
      </c>
      <c r="K104" s="124">
        <f t="shared" si="26"/>
        <v>11</v>
      </c>
      <c r="L104" s="125">
        <f t="shared" si="27"/>
        <v>0.10891089108910891</v>
      </c>
      <c r="M104" s="126" t="s">
        <v>556</v>
      </c>
      <c r="N104" s="127">
        <v>41939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15</v>
      </c>
      <c r="B105" s="102">
        <v>41954</v>
      </c>
      <c r="C105" s="102"/>
      <c r="D105" s="103" t="s">
        <v>605</v>
      </c>
      <c r="E105" s="104" t="s">
        <v>557</v>
      </c>
      <c r="F105" s="105">
        <v>59</v>
      </c>
      <c r="G105" s="104" t="s">
        <v>581</v>
      </c>
      <c r="H105" s="104">
        <v>76</v>
      </c>
      <c r="I105" s="122">
        <v>76</v>
      </c>
      <c r="J105" s="123" t="s">
        <v>582</v>
      </c>
      <c r="K105" s="124">
        <f t="shared" si="26"/>
        <v>17</v>
      </c>
      <c r="L105" s="125">
        <f t="shared" si="27"/>
        <v>0.28813559322033899</v>
      </c>
      <c r="M105" s="126" t="s">
        <v>556</v>
      </c>
      <c r="N105" s="127">
        <v>43032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16</v>
      </c>
      <c r="B106" s="102">
        <v>41954</v>
      </c>
      <c r="C106" s="102"/>
      <c r="D106" s="103" t="s">
        <v>594</v>
      </c>
      <c r="E106" s="104" t="s">
        <v>557</v>
      </c>
      <c r="F106" s="105">
        <v>99</v>
      </c>
      <c r="G106" s="104" t="s">
        <v>581</v>
      </c>
      <c r="H106" s="104">
        <v>120</v>
      </c>
      <c r="I106" s="122">
        <v>120</v>
      </c>
      <c r="J106" s="123" t="s">
        <v>606</v>
      </c>
      <c r="K106" s="124">
        <f t="shared" si="26"/>
        <v>21</v>
      </c>
      <c r="L106" s="125">
        <f t="shared" si="27"/>
        <v>0.21212121212121213</v>
      </c>
      <c r="M106" s="126" t="s">
        <v>556</v>
      </c>
      <c r="N106" s="127">
        <v>41960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17</v>
      </c>
      <c r="B107" s="102">
        <v>41956</v>
      </c>
      <c r="C107" s="102"/>
      <c r="D107" s="103" t="s">
        <v>607</v>
      </c>
      <c r="E107" s="104" t="s">
        <v>557</v>
      </c>
      <c r="F107" s="105">
        <v>22</v>
      </c>
      <c r="G107" s="104" t="s">
        <v>581</v>
      </c>
      <c r="H107" s="104">
        <v>33.549999999999997</v>
      </c>
      <c r="I107" s="122">
        <v>32</v>
      </c>
      <c r="J107" s="123" t="s">
        <v>608</v>
      </c>
      <c r="K107" s="124">
        <f t="shared" si="26"/>
        <v>11.549999999999997</v>
      </c>
      <c r="L107" s="125">
        <f t="shared" si="27"/>
        <v>0.52499999999999991</v>
      </c>
      <c r="M107" s="126" t="s">
        <v>556</v>
      </c>
      <c r="N107" s="127">
        <v>42188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18</v>
      </c>
      <c r="B108" s="102">
        <v>41976</v>
      </c>
      <c r="C108" s="102"/>
      <c r="D108" s="103" t="s">
        <v>609</v>
      </c>
      <c r="E108" s="104" t="s">
        <v>557</v>
      </c>
      <c r="F108" s="105">
        <v>440</v>
      </c>
      <c r="G108" s="104" t="s">
        <v>581</v>
      </c>
      <c r="H108" s="104">
        <v>520</v>
      </c>
      <c r="I108" s="122">
        <v>520</v>
      </c>
      <c r="J108" s="123" t="s">
        <v>610</v>
      </c>
      <c r="K108" s="124">
        <f t="shared" si="26"/>
        <v>80</v>
      </c>
      <c r="L108" s="125">
        <f t="shared" si="27"/>
        <v>0.18181818181818182</v>
      </c>
      <c r="M108" s="126" t="s">
        <v>556</v>
      </c>
      <c r="N108" s="127">
        <v>42208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19</v>
      </c>
      <c r="B109" s="102">
        <v>41976</v>
      </c>
      <c r="C109" s="102"/>
      <c r="D109" s="103" t="s">
        <v>611</v>
      </c>
      <c r="E109" s="104" t="s">
        <v>557</v>
      </c>
      <c r="F109" s="105">
        <v>360</v>
      </c>
      <c r="G109" s="104" t="s">
        <v>581</v>
      </c>
      <c r="H109" s="104">
        <v>427</v>
      </c>
      <c r="I109" s="122">
        <v>425</v>
      </c>
      <c r="J109" s="123" t="s">
        <v>612</v>
      </c>
      <c r="K109" s="124">
        <f t="shared" si="26"/>
        <v>67</v>
      </c>
      <c r="L109" s="125">
        <f t="shared" si="27"/>
        <v>0.18611111111111112</v>
      </c>
      <c r="M109" s="126" t="s">
        <v>556</v>
      </c>
      <c r="N109" s="127">
        <v>42058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20</v>
      </c>
      <c r="B110" s="102">
        <v>42012</v>
      </c>
      <c r="C110" s="102"/>
      <c r="D110" s="103" t="s">
        <v>613</v>
      </c>
      <c r="E110" s="104" t="s">
        <v>557</v>
      </c>
      <c r="F110" s="105">
        <v>360</v>
      </c>
      <c r="G110" s="104" t="s">
        <v>581</v>
      </c>
      <c r="H110" s="104">
        <v>455</v>
      </c>
      <c r="I110" s="122">
        <v>420</v>
      </c>
      <c r="J110" s="123" t="s">
        <v>614</v>
      </c>
      <c r="K110" s="124">
        <f t="shared" si="26"/>
        <v>95</v>
      </c>
      <c r="L110" s="125">
        <f t="shared" si="27"/>
        <v>0.2638888888888889</v>
      </c>
      <c r="M110" s="126" t="s">
        <v>556</v>
      </c>
      <c r="N110" s="127">
        <v>42024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21</v>
      </c>
      <c r="B111" s="102">
        <v>42012</v>
      </c>
      <c r="C111" s="102"/>
      <c r="D111" s="103" t="s">
        <v>615</v>
      </c>
      <c r="E111" s="104" t="s">
        <v>557</v>
      </c>
      <c r="F111" s="105">
        <v>130</v>
      </c>
      <c r="G111" s="104"/>
      <c r="H111" s="104">
        <v>175.5</v>
      </c>
      <c r="I111" s="122">
        <v>165</v>
      </c>
      <c r="J111" s="123" t="s">
        <v>616</v>
      </c>
      <c r="K111" s="124">
        <f t="shared" si="26"/>
        <v>45.5</v>
      </c>
      <c r="L111" s="125">
        <f t="shared" si="27"/>
        <v>0.35</v>
      </c>
      <c r="M111" s="126" t="s">
        <v>556</v>
      </c>
      <c r="N111" s="127">
        <v>43088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22</v>
      </c>
      <c r="B112" s="102">
        <v>42040</v>
      </c>
      <c r="C112" s="102"/>
      <c r="D112" s="103" t="s">
        <v>376</v>
      </c>
      <c r="E112" s="104" t="s">
        <v>580</v>
      </c>
      <c r="F112" s="105">
        <v>98</v>
      </c>
      <c r="G112" s="104"/>
      <c r="H112" s="104">
        <v>120</v>
      </c>
      <c r="I112" s="122">
        <v>120</v>
      </c>
      <c r="J112" s="123" t="s">
        <v>582</v>
      </c>
      <c r="K112" s="124">
        <f t="shared" si="26"/>
        <v>22</v>
      </c>
      <c r="L112" s="125">
        <f t="shared" si="27"/>
        <v>0.22448979591836735</v>
      </c>
      <c r="M112" s="126" t="s">
        <v>556</v>
      </c>
      <c r="N112" s="127">
        <v>42753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23</v>
      </c>
      <c r="B113" s="102">
        <v>42040</v>
      </c>
      <c r="C113" s="102"/>
      <c r="D113" s="103" t="s">
        <v>617</v>
      </c>
      <c r="E113" s="104" t="s">
        <v>580</v>
      </c>
      <c r="F113" s="105">
        <v>196</v>
      </c>
      <c r="G113" s="104"/>
      <c r="H113" s="104">
        <v>262</v>
      </c>
      <c r="I113" s="122">
        <v>255</v>
      </c>
      <c r="J113" s="123" t="s">
        <v>582</v>
      </c>
      <c r="K113" s="124">
        <f t="shared" si="26"/>
        <v>66</v>
      </c>
      <c r="L113" s="125">
        <f t="shared" si="27"/>
        <v>0.33673469387755101</v>
      </c>
      <c r="M113" s="126" t="s">
        <v>556</v>
      </c>
      <c r="N113" s="127">
        <v>42599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5">
        <v>24</v>
      </c>
      <c r="B114" s="106">
        <v>42067</v>
      </c>
      <c r="C114" s="106"/>
      <c r="D114" s="107" t="s">
        <v>375</v>
      </c>
      <c r="E114" s="108" t="s">
        <v>580</v>
      </c>
      <c r="F114" s="109">
        <v>235</v>
      </c>
      <c r="G114" s="109"/>
      <c r="H114" s="110">
        <v>77</v>
      </c>
      <c r="I114" s="128" t="s">
        <v>618</v>
      </c>
      <c r="J114" s="129" t="s">
        <v>619</v>
      </c>
      <c r="K114" s="130">
        <f t="shared" si="26"/>
        <v>-158</v>
      </c>
      <c r="L114" s="131">
        <f t="shared" si="27"/>
        <v>-0.67234042553191486</v>
      </c>
      <c r="M114" s="132" t="s">
        <v>620</v>
      </c>
      <c r="N114" s="133">
        <v>43522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25</v>
      </c>
      <c r="B115" s="102">
        <v>42067</v>
      </c>
      <c r="C115" s="102"/>
      <c r="D115" s="103" t="s">
        <v>453</v>
      </c>
      <c r="E115" s="104" t="s">
        <v>580</v>
      </c>
      <c r="F115" s="105">
        <v>185</v>
      </c>
      <c r="G115" s="104"/>
      <c r="H115" s="104">
        <v>224</v>
      </c>
      <c r="I115" s="122" t="s">
        <v>621</v>
      </c>
      <c r="J115" s="123" t="s">
        <v>582</v>
      </c>
      <c r="K115" s="124">
        <f t="shared" si="26"/>
        <v>39</v>
      </c>
      <c r="L115" s="125">
        <f t="shared" si="27"/>
        <v>0.21081081081081082</v>
      </c>
      <c r="M115" s="126" t="s">
        <v>556</v>
      </c>
      <c r="N115" s="127">
        <v>42647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339">
        <v>26</v>
      </c>
      <c r="B116" s="111">
        <v>42090</v>
      </c>
      <c r="C116" s="111"/>
      <c r="D116" s="112" t="s">
        <v>622</v>
      </c>
      <c r="E116" s="113" t="s">
        <v>580</v>
      </c>
      <c r="F116" s="114">
        <v>49.5</v>
      </c>
      <c r="G116" s="115"/>
      <c r="H116" s="115">
        <v>15.85</v>
      </c>
      <c r="I116" s="115">
        <v>67</v>
      </c>
      <c r="J116" s="134" t="s">
        <v>623</v>
      </c>
      <c r="K116" s="115">
        <f t="shared" si="26"/>
        <v>-33.65</v>
      </c>
      <c r="L116" s="135">
        <f t="shared" si="27"/>
        <v>-0.67979797979797973</v>
      </c>
      <c r="M116" s="132" t="s">
        <v>620</v>
      </c>
      <c r="N116" s="136">
        <v>43627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27</v>
      </c>
      <c r="B117" s="102">
        <v>42093</v>
      </c>
      <c r="C117" s="102"/>
      <c r="D117" s="103" t="s">
        <v>624</v>
      </c>
      <c r="E117" s="104" t="s">
        <v>580</v>
      </c>
      <c r="F117" s="105">
        <v>183.5</v>
      </c>
      <c r="G117" s="104"/>
      <c r="H117" s="104">
        <v>219</v>
      </c>
      <c r="I117" s="122">
        <v>218</v>
      </c>
      <c r="J117" s="123" t="s">
        <v>625</v>
      </c>
      <c r="K117" s="124">
        <f t="shared" si="26"/>
        <v>35.5</v>
      </c>
      <c r="L117" s="125">
        <f t="shared" si="27"/>
        <v>0.19346049046321526</v>
      </c>
      <c r="M117" s="126" t="s">
        <v>556</v>
      </c>
      <c r="N117" s="127">
        <v>42103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28</v>
      </c>
      <c r="B118" s="102">
        <v>42114</v>
      </c>
      <c r="C118" s="102"/>
      <c r="D118" s="103" t="s">
        <v>626</v>
      </c>
      <c r="E118" s="104" t="s">
        <v>580</v>
      </c>
      <c r="F118" s="105">
        <f>(227+237)/2</f>
        <v>232</v>
      </c>
      <c r="G118" s="104"/>
      <c r="H118" s="104">
        <v>298</v>
      </c>
      <c r="I118" s="122">
        <v>298</v>
      </c>
      <c r="J118" s="123" t="s">
        <v>582</v>
      </c>
      <c r="K118" s="124">
        <f t="shared" si="26"/>
        <v>66</v>
      </c>
      <c r="L118" s="125">
        <f t="shared" si="27"/>
        <v>0.28448275862068967</v>
      </c>
      <c r="M118" s="126" t="s">
        <v>556</v>
      </c>
      <c r="N118" s="127">
        <v>42823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29</v>
      </c>
      <c r="B119" s="102">
        <v>42128</v>
      </c>
      <c r="C119" s="102"/>
      <c r="D119" s="103" t="s">
        <v>627</v>
      </c>
      <c r="E119" s="104" t="s">
        <v>557</v>
      </c>
      <c r="F119" s="105">
        <v>385</v>
      </c>
      <c r="G119" s="104"/>
      <c r="H119" s="104">
        <f>212.5+331</f>
        <v>543.5</v>
      </c>
      <c r="I119" s="122">
        <v>510</v>
      </c>
      <c r="J119" s="123" t="s">
        <v>628</v>
      </c>
      <c r="K119" s="124">
        <f t="shared" si="26"/>
        <v>158.5</v>
      </c>
      <c r="L119" s="125">
        <f t="shared" si="27"/>
        <v>0.41168831168831171</v>
      </c>
      <c r="M119" s="126" t="s">
        <v>556</v>
      </c>
      <c r="N119" s="127">
        <v>42235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30</v>
      </c>
      <c r="B120" s="102">
        <v>42128</v>
      </c>
      <c r="C120" s="102"/>
      <c r="D120" s="103" t="s">
        <v>629</v>
      </c>
      <c r="E120" s="104" t="s">
        <v>557</v>
      </c>
      <c r="F120" s="105">
        <v>115.5</v>
      </c>
      <c r="G120" s="104"/>
      <c r="H120" s="104">
        <v>146</v>
      </c>
      <c r="I120" s="122">
        <v>142</v>
      </c>
      <c r="J120" s="123" t="s">
        <v>630</v>
      </c>
      <c r="K120" s="124">
        <f t="shared" si="26"/>
        <v>30.5</v>
      </c>
      <c r="L120" s="125">
        <f t="shared" si="27"/>
        <v>0.26406926406926406</v>
      </c>
      <c r="M120" s="126" t="s">
        <v>556</v>
      </c>
      <c r="N120" s="127">
        <v>42202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31</v>
      </c>
      <c r="B121" s="102">
        <v>42151</v>
      </c>
      <c r="C121" s="102"/>
      <c r="D121" s="103" t="s">
        <v>631</v>
      </c>
      <c r="E121" s="104" t="s">
        <v>557</v>
      </c>
      <c r="F121" s="105">
        <v>237.5</v>
      </c>
      <c r="G121" s="104"/>
      <c r="H121" s="104">
        <v>279.5</v>
      </c>
      <c r="I121" s="122">
        <v>278</v>
      </c>
      <c r="J121" s="123" t="s">
        <v>582</v>
      </c>
      <c r="K121" s="124">
        <f t="shared" si="26"/>
        <v>42</v>
      </c>
      <c r="L121" s="125">
        <f t="shared" si="27"/>
        <v>0.17684210526315788</v>
      </c>
      <c r="M121" s="126" t="s">
        <v>556</v>
      </c>
      <c r="N121" s="127">
        <v>42222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32</v>
      </c>
      <c r="B122" s="102">
        <v>42174</v>
      </c>
      <c r="C122" s="102"/>
      <c r="D122" s="103" t="s">
        <v>601</v>
      </c>
      <c r="E122" s="104" t="s">
        <v>580</v>
      </c>
      <c r="F122" s="105">
        <v>340</v>
      </c>
      <c r="G122" s="104"/>
      <c r="H122" s="104">
        <v>448</v>
      </c>
      <c r="I122" s="122">
        <v>448</v>
      </c>
      <c r="J122" s="123" t="s">
        <v>582</v>
      </c>
      <c r="K122" s="124">
        <f t="shared" si="26"/>
        <v>108</v>
      </c>
      <c r="L122" s="125">
        <f t="shared" si="27"/>
        <v>0.31764705882352939</v>
      </c>
      <c r="M122" s="126" t="s">
        <v>556</v>
      </c>
      <c r="N122" s="127">
        <v>43018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33</v>
      </c>
      <c r="B123" s="102">
        <v>42191</v>
      </c>
      <c r="C123" s="102"/>
      <c r="D123" s="103" t="s">
        <v>632</v>
      </c>
      <c r="E123" s="104" t="s">
        <v>580</v>
      </c>
      <c r="F123" s="105">
        <v>390</v>
      </c>
      <c r="G123" s="104"/>
      <c r="H123" s="104">
        <v>460</v>
      </c>
      <c r="I123" s="122">
        <v>460</v>
      </c>
      <c r="J123" s="123" t="s">
        <v>582</v>
      </c>
      <c r="K123" s="124">
        <f t="shared" ref="K123:K143" si="28">H123-F123</f>
        <v>70</v>
      </c>
      <c r="L123" s="125">
        <f t="shared" ref="L123:L143" si="29">K123/F123</f>
        <v>0.17948717948717949</v>
      </c>
      <c r="M123" s="126" t="s">
        <v>556</v>
      </c>
      <c r="N123" s="127">
        <v>42478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5">
        <v>34</v>
      </c>
      <c r="B124" s="106">
        <v>42195</v>
      </c>
      <c r="C124" s="106"/>
      <c r="D124" s="107" t="s">
        <v>633</v>
      </c>
      <c r="E124" s="108" t="s">
        <v>580</v>
      </c>
      <c r="F124" s="109">
        <v>122.5</v>
      </c>
      <c r="G124" s="109"/>
      <c r="H124" s="110">
        <v>61</v>
      </c>
      <c r="I124" s="128">
        <v>172</v>
      </c>
      <c r="J124" s="129" t="s">
        <v>634</v>
      </c>
      <c r="K124" s="130">
        <f t="shared" si="28"/>
        <v>-61.5</v>
      </c>
      <c r="L124" s="131">
        <f t="shared" si="29"/>
        <v>-0.50204081632653064</v>
      </c>
      <c r="M124" s="132" t="s">
        <v>620</v>
      </c>
      <c r="N124" s="133">
        <v>43333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35</v>
      </c>
      <c r="B125" s="102">
        <v>42219</v>
      </c>
      <c r="C125" s="102"/>
      <c r="D125" s="103" t="s">
        <v>635</v>
      </c>
      <c r="E125" s="104" t="s">
        <v>580</v>
      </c>
      <c r="F125" s="105">
        <v>297.5</v>
      </c>
      <c r="G125" s="104"/>
      <c r="H125" s="104">
        <v>350</v>
      </c>
      <c r="I125" s="122">
        <v>360</v>
      </c>
      <c r="J125" s="123" t="s">
        <v>636</v>
      </c>
      <c r="K125" s="124">
        <f t="shared" si="28"/>
        <v>52.5</v>
      </c>
      <c r="L125" s="125">
        <f t="shared" si="29"/>
        <v>0.17647058823529413</v>
      </c>
      <c r="M125" s="126" t="s">
        <v>556</v>
      </c>
      <c r="N125" s="127">
        <v>42232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36</v>
      </c>
      <c r="B126" s="102">
        <v>42219</v>
      </c>
      <c r="C126" s="102"/>
      <c r="D126" s="103" t="s">
        <v>637</v>
      </c>
      <c r="E126" s="104" t="s">
        <v>580</v>
      </c>
      <c r="F126" s="105">
        <v>115.5</v>
      </c>
      <c r="G126" s="104"/>
      <c r="H126" s="104">
        <v>149</v>
      </c>
      <c r="I126" s="122">
        <v>140</v>
      </c>
      <c r="J126" s="137" t="s">
        <v>638</v>
      </c>
      <c r="K126" s="124">
        <f t="shared" si="28"/>
        <v>33.5</v>
      </c>
      <c r="L126" s="125">
        <f t="shared" si="29"/>
        <v>0.29004329004329005</v>
      </c>
      <c r="M126" s="126" t="s">
        <v>556</v>
      </c>
      <c r="N126" s="127">
        <v>42740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37</v>
      </c>
      <c r="B127" s="102">
        <v>42251</v>
      </c>
      <c r="C127" s="102"/>
      <c r="D127" s="103" t="s">
        <v>631</v>
      </c>
      <c r="E127" s="104" t="s">
        <v>580</v>
      </c>
      <c r="F127" s="105">
        <v>226</v>
      </c>
      <c r="G127" s="104"/>
      <c r="H127" s="104">
        <v>292</v>
      </c>
      <c r="I127" s="122">
        <v>292</v>
      </c>
      <c r="J127" s="123" t="s">
        <v>639</v>
      </c>
      <c r="K127" s="124">
        <f t="shared" si="28"/>
        <v>66</v>
      </c>
      <c r="L127" s="125">
        <f t="shared" si="29"/>
        <v>0.29203539823008851</v>
      </c>
      <c r="M127" s="126" t="s">
        <v>556</v>
      </c>
      <c r="N127" s="127">
        <v>42286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38</v>
      </c>
      <c r="B128" s="102">
        <v>42254</v>
      </c>
      <c r="C128" s="102"/>
      <c r="D128" s="103" t="s">
        <v>626</v>
      </c>
      <c r="E128" s="104" t="s">
        <v>580</v>
      </c>
      <c r="F128" s="105">
        <v>232.5</v>
      </c>
      <c r="G128" s="104"/>
      <c r="H128" s="104">
        <v>312.5</v>
      </c>
      <c r="I128" s="122">
        <v>310</v>
      </c>
      <c r="J128" s="123" t="s">
        <v>582</v>
      </c>
      <c r="K128" s="124">
        <f t="shared" si="28"/>
        <v>80</v>
      </c>
      <c r="L128" s="125">
        <f t="shared" si="29"/>
        <v>0.34408602150537637</v>
      </c>
      <c r="M128" s="126" t="s">
        <v>556</v>
      </c>
      <c r="N128" s="127">
        <v>42823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39</v>
      </c>
      <c r="B129" s="102">
        <v>42268</v>
      </c>
      <c r="C129" s="102"/>
      <c r="D129" s="103" t="s">
        <v>640</v>
      </c>
      <c r="E129" s="104" t="s">
        <v>580</v>
      </c>
      <c r="F129" s="105">
        <v>196.5</v>
      </c>
      <c r="G129" s="104"/>
      <c r="H129" s="104">
        <v>238</v>
      </c>
      <c r="I129" s="122">
        <v>238</v>
      </c>
      <c r="J129" s="123" t="s">
        <v>639</v>
      </c>
      <c r="K129" s="124">
        <f t="shared" si="28"/>
        <v>41.5</v>
      </c>
      <c r="L129" s="125">
        <f t="shared" si="29"/>
        <v>0.21119592875318066</v>
      </c>
      <c r="M129" s="126" t="s">
        <v>556</v>
      </c>
      <c r="N129" s="127">
        <v>42291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40</v>
      </c>
      <c r="B130" s="102">
        <v>42271</v>
      </c>
      <c r="C130" s="102"/>
      <c r="D130" s="103" t="s">
        <v>579</v>
      </c>
      <c r="E130" s="104" t="s">
        <v>580</v>
      </c>
      <c r="F130" s="105">
        <v>65</v>
      </c>
      <c r="G130" s="104"/>
      <c r="H130" s="104">
        <v>82</v>
      </c>
      <c r="I130" s="122">
        <v>82</v>
      </c>
      <c r="J130" s="123" t="s">
        <v>639</v>
      </c>
      <c r="K130" s="124">
        <f t="shared" si="28"/>
        <v>17</v>
      </c>
      <c r="L130" s="125">
        <f t="shared" si="29"/>
        <v>0.26153846153846155</v>
      </c>
      <c r="M130" s="126" t="s">
        <v>556</v>
      </c>
      <c r="N130" s="127">
        <v>42578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41</v>
      </c>
      <c r="B131" s="102">
        <v>42291</v>
      </c>
      <c r="C131" s="102"/>
      <c r="D131" s="103" t="s">
        <v>641</v>
      </c>
      <c r="E131" s="104" t="s">
        <v>580</v>
      </c>
      <c r="F131" s="105">
        <v>144</v>
      </c>
      <c r="G131" s="104"/>
      <c r="H131" s="104">
        <v>182.5</v>
      </c>
      <c r="I131" s="122">
        <v>181</v>
      </c>
      <c r="J131" s="123" t="s">
        <v>639</v>
      </c>
      <c r="K131" s="124">
        <f t="shared" si="28"/>
        <v>38.5</v>
      </c>
      <c r="L131" s="125">
        <f t="shared" si="29"/>
        <v>0.2673611111111111</v>
      </c>
      <c r="M131" s="126" t="s">
        <v>556</v>
      </c>
      <c r="N131" s="127">
        <v>42817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42</v>
      </c>
      <c r="B132" s="102">
        <v>42291</v>
      </c>
      <c r="C132" s="102"/>
      <c r="D132" s="103" t="s">
        <v>642</v>
      </c>
      <c r="E132" s="104" t="s">
        <v>580</v>
      </c>
      <c r="F132" s="105">
        <v>264</v>
      </c>
      <c r="G132" s="104"/>
      <c r="H132" s="104">
        <v>311</v>
      </c>
      <c r="I132" s="122">
        <v>311</v>
      </c>
      <c r="J132" s="123" t="s">
        <v>639</v>
      </c>
      <c r="K132" s="124">
        <f t="shared" si="28"/>
        <v>47</v>
      </c>
      <c r="L132" s="125">
        <f t="shared" si="29"/>
        <v>0.17803030303030304</v>
      </c>
      <c r="M132" s="126" t="s">
        <v>556</v>
      </c>
      <c r="N132" s="127">
        <v>42604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43</v>
      </c>
      <c r="B133" s="102">
        <v>42318</v>
      </c>
      <c r="C133" s="102"/>
      <c r="D133" s="103" t="s">
        <v>643</v>
      </c>
      <c r="E133" s="104" t="s">
        <v>557</v>
      </c>
      <c r="F133" s="105">
        <v>549.5</v>
      </c>
      <c r="G133" s="104"/>
      <c r="H133" s="104">
        <v>630</v>
      </c>
      <c r="I133" s="122">
        <v>630</v>
      </c>
      <c r="J133" s="123" t="s">
        <v>639</v>
      </c>
      <c r="K133" s="124">
        <f t="shared" si="28"/>
        <v>80.5</v>
      </c>
      <c r="L133" s="125">
        <f t="shared" si="29"/>
        <v>0.1464968152866242</v>
      </c>
      <c r="M133" s="126" t="s">
        <v>556</v>
      </c>
      <c r="N133" s="127">
        <v>42419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44</v>
      </c>
      <c r="B134" s="102">
        <v>42342</v>
      </c>
      <c r="C134" s="102"/>
      <c r="D134" s="103" t="s">
        <v>644</v>
      </c>
      <c r="E134" s="104" t="s">
        <v>580</v>
      </c>
      <c r="F134" s="105">
        <v>1027.5</v>
      </c>
      <c r="G134" s="104"/>
      <c r="H134" s="104">
        <v>1315</v>
      </c>
      <c r="I134" s="122">
        <v>1250</v>
      </c>
      <c r="J134" s="123" t="s">
        <v>639</v>
      </c>
      <c r="K134" s="124">
        <f t="shared" si="28"/>
        <v>287.5</v>
      </c>
      <c r="L134" s="125">
        <f t="shared" si="29"/>
        <v>0.27980535279805352</v>
      </c>
      <c r="M134" s="126" t="s">
        <v>556</v>
      </c>
      <c r="N134" s="127">
        <v>43244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45</v>
      </c>
      <c r="B135" s="102">
        <v>42367</v>
      </c>
      <c r="C135" s="102"/>
      <c r="D135" s="103" t="s">
        <v>645</v>
      </c>
      <c r="E135" s="104" t="s">
        <v>580</v>
      </c>
      <c r="F135" s="105">
        <v>465</v>
      </c>
      <c r="G135" s="104"/>
      <c r="H135" s="104">
        <v>540</v>
      </c>
      <c r="I135" s="122">
        <v>540</v>
      </c>
      <c r="J135" s="123" t="s">
        <v>639</v>
      </c>
      <c r="K135" s="124">
        <f t="shared" si="28"/>
        <v>75</v>
      </c>
      <c r="L135" s="125">
        <f t="shared" si="29"/>
        <v>0.16129032258064516</v>
      </c>
      <c r="M135" s="126" t="s">
        <v>556</v>
      </c>
      <c r="N135" s="127">
        <v>42530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46</v>
      </c>
      <c r="B136" s="102">
        <v>42380</v>
      </c>
      <c r="C136" s="102"/>
      <c r="D136" s="103" t="s">
        <v>376</v>
      </c>
      <c r="E136" s="104" t="s">
        <v>557</v>
      </c>
      <c r="F136" s="105">
        <v>81</v>
      </c>
      <c r="G136" s="104"/>
      <c r="H136" s="104">
        <v>110</v>
      </c>
      <c r="I136" s="122">
        <v>110</v>
      </c>
      <c r="J136" s="123" t="s">
        <v>639</v>
      </c>
      <c r="K136" s="124">
        <f t="shared" si="28"/>
        <v>29</v>
      </c>
      <c r="L136" s="125">
        <f t="shared" si="29"/>
        <v>0.35802469135802467</v>
      </c>
      <c r="M136" s="126" t="s">
        <v>556</v>
      </c>
      <c r="N136" s="127">
        <v>42745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47</v>
      </c>
      <c r="B137" s="102">
        <v>42382</v>
      </c>
      <c r="C137" s="102"/>
      <c r="D137" s="103" t="s">
        <v>646</v>
      </c>
      <c r="E137" s="104" t="s">
        <v>557</v>
      </c>
      <c r="F137" s="105">
        <v>417.5</v>
      </c>
      <c r="G137" s="104"/>
      <c r="H137" s="104">
        <v>547</v>
      </c>
      <c r="I137" s="122">
        <v>535</v>
      </c>
      <c r="J137" s="123" t="s">
        <v>639</v>
      </c>
      <c r="K137" s="124">
        <f t="shared" si="28"/>
        <v>129.5</v>
      </c>
      <c r="L137" s="125">
        <f t="shared" si="29"/>
        <v>0.31017964071856285</v>
      </c>
      <c r="M137" s="126" t="s">
        <v>556</v>
      </c>
      <c r="N137" s="127">
        <v>42578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48</v>
      </c>
      <c r="B138" s="102">
        <v>42408</v>
      </c>
      <c r="C138" s="102"/>
      <c r="D138" s="103" t="s">
        <v>647</v>
      </c>
      <c r="E138" s="104" t="s">
        <v>580</v>
      </c>
      <c r="F138" s="105">
        <v>650</v>
      </c>
      <c r="G138" s="104"/>
      <c r="H138" s="104">
        <v>800</v>
      </c>
      <c r="I138" s="122">
        <v>800</v>
      </c>
      <c r="J138" s="123" t="s">
        <v>639</v>
      </c>
      <c r="K138" s="124">
        <f t="shared" si="28"/>
        <v>150</v>
      </c>
      <c r="L138" s="125">
        <f t="shared" si="29"/>
        <v>0.23076923076923078</v>
      </c>
      <c r="M138" s="126" t="s">
        <v>556</v>
      </c>
      <c r="N138" s="127">
        <v>43154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49</v>
      </c>
      <c r="B139" s="102">
        <v>42433</v>
      </c>
      <c r="C139" s="102"/>
      <c r="D139" s="103" t="s">
        <v>193</v>
      </c>
      <c r="E139" s="104" t="s">
        <v>580</v>
      </c>
      <c r="F139" s="105">
        <v>437.5</v>
      </c>
      <c r="G139" s="104"/>
      <c r="H139" s="104">
        <v>504.5</v>
      </c>
      <c r="I139" s="122">
        <v>522</v>
      </c>
      <c r="J139" s="123" t="s">
        <v>648</v>
      </c>
      <c r="K139" s="124">
        <f t="shared" si="28"/>
        <v>67</v>
      </c>
      <c r="L139" s="125">
        <f t="shared" si="29"/>
        <v>0.15314285714285714</v>
      </c>
      <c r="M139" s="126" t="s">
        <v>556</v>
      </c>
      <c r="N139" s="127">
        <v>42480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50</v>
      </c>
      <c r="B140" s="102">
        <v>42438</v>
      </c>
      <c r="C140" s="102"/>
      <c r="D140" s="103" t="s">
        <v>649</v>
      </c>
      <c r="E140" s="104" t="s">
        <v>580</v>
      </c>
      <c r="F140" s="105">
        <v>189.5</v>
      </c>
      <c r="G140" s="104"/>
      <c r="H140" s="104">
        <v>218</v>
      </c>
      <c r="I140" s="122">
        <v>218</v>
      </c>
      <c r="J140" s="123" t="s">
        <v>639</v>
      </c>
      <c r="K140" s="124">
        <f t="shared" si="28"/>
        <v>28.5</v>
      </c>
      <c r="L140" s="125">
        <f t="shared" si="29"/>
        <v>0.15039577836411611</v>
      </c>
      <c r="M140" s="126" t="s">
        <v>556</v>
      </c>
      <c r="N140" s="127">
        <v>43034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339">
        <v>51</v>
      </c>
      <c r="B141" s="111">
        <v>42471</v>
      </c>
      <c r="C141" s="111"/>
      <c r="D141" s="112" t="s">
        <v>650</v>
      </c>
      <c r="E141" s="113" t="s">
        <v>580</v>
      </c>
      <c r="F141" s="114">
        <v>36.5</v>
      </c>
      <c r="G141" s="115"/>
      <c r="H141" s="115">
        <v>15.85</v>
      </c>
      <c r="I141" s="115">
        <v>60</v>
      </c>
      <c r="J141" s="134" t="s">
        <v>651</v>
      </c>
      <c r="K141" s="130">
        <f t="shared" si="28"/>
        <v>-20.65</v>
      </c>
      <c r="L141" s="164">
        <f t="shared" si="29"/>
        <v>-0.5657534246575342</v>
      </c>
      <c r="M141" s="132" t="s">
        <v>620</v>
      </c>
      <c r="N141" s="165">
        <v>43627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52</v>
      </c>
      <c r="B142" s="102">
        <v>42472</v>
      </c>
      <c r="C142" s="102"/>
      <c r="D142" s="103" t="s">
        <v>652</v>
      </c>
      <c r="E142" s="104" t="s">
        <v>580</v>
      </c>
      <c r="F142" s="105">
        <v>93</v>
      </c>
      <c r="G142" s="104"/>
      <c r="H142" s="104">
        <v>149</v>
      </c>
      <c r="I142" s="122">
        <v>140</v>
      </c>
      <c r="J142" s="137" t="s">
        <v>653</v>
      </c>
      <c r="K142" s="124">
        <f t="shared" si="28"/>
        <v>56</v>
      </c>
      <c r="L142" s="125">
        <f t="shared" si="29"/>
        <v>0.60215053763440862</v>
      </c>
      <c r="M142" s="126" t="s">
        <v>556</v>
      </c>
      <c r="N142" s="127">
        <v>42740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53</v>
      </c>
      <c r="B143" s="102">
        <v>42472</v>
      </c>
      <c r="C143" s="102"/>
      <c r="D143" s="103" t="s">
        <v>654</v>
      </c>
      <c r="E143" s="104" t="s">
        <v>580</v>
      </c>
      <c r="F143" s="105">
        <v>130</v>
      </c>
      <c r="G143" s="104"/>
      <c r="H143" s="104">
        <v>150</v>
      </c>
      <c r="I143" s="122" t="s">
        <v>655</v>
      </c>
      <c r="J143" s="123" t="s">
        <v>639</v>
      </c>
      <c r="K143" s="124">
        <f t="shared" si="28"/>
        <v>20</v>
      </c>
      <c r="L143" s="125">
        <f t="shared" si="29"/>
        <v>0.15384615384615385</v>
      </c>
      <c r="M143" s="126" t="s">
        <v>556</v>
      </c>
      <c r="N143" s="127">
        <v>42564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54</v>
      </c>
      <c r="B144" s="102">
        <v>42473</v>
      </c>
      <c r="C144" s="102"/>
      <c r="D144" s="103" t="s">
        <v>344</v>
      </c>
      <c r="E144" s="104" t="s">
        <v>580</v>
      </c>
      <c r="F144" s="105">
        <v>196</v>
      </c>
      <c r="G144" s="104"/>
      <c r="H144" s="104">
        <v>299</v>
      </c>
      <c r="I144" s="122">
        <v>299</v>
      </c>
      <c r="J144" s="123" t="s">
        <v>639</v>
      </c>
      <c r="K144" s="124">
        <v>103</v>
      </c>
      <c r="L144" s="125">
        <v>0.52551020408163296</v>
      </c>
      <c r="M144" s="126" t="s">
        <v>556</v>
      </c>
      <c r="N144" s="127">
        <v>42620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55</v>
      </c>
      <c r="B145" s="102">
        <v>42473</v>
      </c>
      <c r="C145" s="102"/>
      <c r="D145" s="103" t="s">
        <v>713</v>
      </c>
      <c r="E145" s="104" t="s">
        <v>580</v>
      </c>
      <c r="F145" s="105">
        <v>88</v>
      </c>
      <c r="G145" s="104"/>
      <c r="H145" s="104">
        <v>103</v>
      </c>
      <c r="I145" s="122">
        <v>103</v>
      </c>
      <c r="J145" s="123" t="s">
        <v>639</v>
      </c>
      <c r="K145" s="124">
        <v>15</v>
      </c>
      <c r="L145" s="125">
        <v>0.170454545454545</v>
      </c>
      <c r="M145" s="126" t="s">
        <v>556</v>
      </c>
      <c r="N145" s="127">
        <v>42530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56</v>
      </c>
      <c r="B146" s="102">
        <v>42492</v>
      </c>
      <c r="C146" s="102"/>
      <c r="D146" s="103" t="s">
        <v>656</v>
      </c>
      <c r="E146" s="104" t="s">
        <v>580</v>
      </c>
      <c r="F146" s="105">
        <v>127.5</v>
      </c>
      <c r="G146" s="104"/>
      <c r="H146" s="104">
        <v>148</v>
      </c>
      <c r="I146" s="122" t="s">
        <v>657</v>
      </c>
      <c r="J146" s="123" t="s">
        <v>639</v>
      </c>
      <c r="K146" s="124">
        <f>H146-F146</f>
        <v>20.5</v>
      </c>
      <c r="L146" s="125">
        <f>K146/F146</f>
        <v>0.16078431372549021</v>
      </c>
      <c r="M146" s="126" t="s">
        <v>556</v>
      </c>
      <c r="N146" s="127">
        <v>42564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57</v>
      </c>
      <c r="B147" s="102">
        <v>42493</v>
      </c>
      <c r="C147" s="102"/>
      <c r="D147" s="103" t="s">
        <v>658</v>
      </c>
      <c r="E147" s="104" t="s">
        <v>580</v>
      </c>
      <c r="F147" s="105">
        <v>675</v>
      </c>
      <c r="G147" s="104"/>
      <c r="H147" s="104">
        <v>815</v>
      </c>
      <c r="I147" s="122" t="s">
        <v>659</v>
      </c>
      <c r="J147" s="123" t="s">
        <v>639</v>
      </c>
      <c r="K147" s="124">
        <f>H147-F147</f>
        <v>140</v>
      </c>
      <c r="L147" s="125">
        <f>K147/F147</f>
        <v>0.2074074074074074</v>
      </c>
      <c r="M147" s="126" t="s">
        <v>556</v>
      </c>
      <c r="N147" s="127">
        <v>43154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5">
        <v>58</v>
      </c>
      <c r="B148" s="106">
        <v>42522</v>
      </c>
      <c r="C148" s="106"/>
      <c r="D148" s="107" t="s">
        <v>714</v>
      </c>
      <c r="E148" s="108" t="s">
        <v>580</v>
      </c>
      <c r="F148" s="109">
        <v>500</v>
      </c>
      <c r="G148" s="109"/>
      <c r="H148" s="110">
        <v>232.5</v>
      </c>
      <c r="I148" s="128" t="s">
        <v>715</v>
      </c>
      <c r="J148" s="129" t="s">
        <v>716</v>
      </c>
      <c r="K148" s="130">
        <f>H148-F148</f>
        <v>-267.5</v>
      </c>
      <c r="L148" s="131">
        <f>K148/F148</f>
        <v>-0.53500000000000003</v>
      </c>
      <c r="M148" s="132" t="s">
        <v>620</v>
      </c>
      <c r="N148" s="133">
        <v>43735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59</v>
      </c>
      <c r="B149" s="102">
        <v>42527</v>
      </c>
      <c r="C149" s="102"/>
      <c r="D149" s="103" t="s">
        <v>660</v>
      </c>
      <c r="E149" s="104" t="s">
        <v>580</v>
      </c>
      <c r="F149" s="105">
        <v>110</v>
      </c>
      <c r="G149" s="104"/>
      <c r="H149" s="104">
        <v>126.5</v>
      </c>
      <c r="I149" s="122">
        <v>125</v>
      </c>
      <c r="J149" s="123" t="s">
        <v>589</v>
      </c>
      <c r="K149" s="124">
        <f>H149-F149</f>
        <v>16.5</v>
      </c>
      <c r="L149" s="125">
        <f>K149/F149</f>
        <v>0.15</v>
      </c>
      <c r="M149" s="126" t="s">
        <v>556</v>
      </c>
      <c r="N149" s="127">
        <v>42552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60</v>
      </c>
      <c r="B150" s="102">
        <v>42538</v>
      </c>
      <c r="C150" s="102"/>
      <c r="D150" s="103" t="s">
        <v>661</v>
      </c>
      <c r="E150" s="104" t="s">
        <v>580</v>
      </c>
      <c r="F150" s="105">
        <v>44</v>
      </c>
      <c r="G150" s="104"/>
      <c r="H150" s="104">
        <v>69.5</v>
      </c>
      <c r="I150" s="122">
        <v>69.5</v>
      </c>
      <c r="J150" s="123" t="s">
        <v>662</v>
      </c>
      <c r="K150" s="124">
        <f>H150-F150</f>
        <v>25.5</v>
      </c>
      <c r="L150" s="125">
        <f>K150/F150</f>
        <v>0.57954545454545459</v>
      </c>
      <c r="M150" s="126" t="s">
        <v>556</v>
      </c>
      <c r="N150" s="127">
        <v>42977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61</v>
      </c>
      <c r="B151" s="102">
        <v>42549</v>
      </c>
      <c r="C151" s="102"/>
      <c r="D151" s="144" t="s">
        <v>717</v>
      </c>
      <c r="E151" s="104" t="s">
        <v>580</v>
      </c>
      <c r="F151" s="105">
        <v>262.5</v>
      </c>
      <c r="G151" s="104"/>
      <c r="H151" s="104">
        <v>340</v>
      </c>
      <c r="I151" s="122">
        <v>333</v>
      </c>
      <c r="J151" s="123" t="s">
        <v>718</v>
      </c>
      <c r="K151" s="124">
        <v>77.5</v>
      </c>
      <c r="L151" s="125">
        <v>0.29523809523809502</v>
      </c>
      <c r="M151" s="126" t="s">
        <v>556</v>
      </c>
      <c r="N151" s="127">
        <v>43017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62</v>
      </c>
      <c r="B152" s="102">
        <v>42549</v>
      </c>
      <c r="C152" s="102"/>
      <c r="D152" s="144" t="s">
        <v>719</v>
      </c>
      <c r="E152" s="104" t="s">
        <v>580</v>
      </c>
      <c r="F152" s="105">
        <v>840</v>
      </c>
      <c r="G152" s="104"/>
      <c r="H152" s="104">
        <v>1230</v>
      </c>
      <c r="I152" s="122">
        <v>1230</v>
      </c>
      <c r="J152" s="123" t="s">
        <v>639</v>
      </c>
      <c r="K152" s="124">
        <v>390</v>
      </c>
      <c r="L152" s="125">
        <v>0.46428571428571402</v>
      </c>
      <c r="M152" s="126" t="s">
        <v>556</v>
      </c>
      <c r="N152" s="127">
        <v>42649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340">
        <v>63</v>
      </c>
      <c r="B153" s="139">
        <v>42556</v>
      </c>
      <c r="C153" s="139"/>
      <c r="D153" s="140" t="s">
        <v>663</v>
      </c>
      <c r="E153" s="141" t="s">
        <v>580</v>
      </c>
      <c r="F153" s="142">
        <v>395</v>
      </c>
      <c r="G153" s="143"/>
      <c r="H153" s="143">
        <f>(468.5+342.5)/2</f>
        <v>405.5</v>
      </c>
      <c r="I153" s="143">
        <v>510</v>
      </c>
      <c r="J153" s="166" t="s">
        <v>664</v>
      </c>
      <c r="K153" s="167">
        <f t="shared" ref="K153:K159" si="30">H153-F153</f>
        <v>10.5</v>
      </c>
      <c r="L153" s="168">
        <f t="shared" ref="L153:L159" si="31">K153/F153</f>
        <v>2.6582278481012658E-2</v>
      </c>
      <c r="M153" s="169" t="s">
        <v>665</v>
      </c>
      <c r="N153" s="170">
        <v>43606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5">
        <v>64</v>
      </c>
      <c r="B154" s="106">
        <v>42584</v>
      </c>
      <c r="C154" s="106"/>
      <c r="D154" s="107" t="s">
        <v>666</v>
      </c>
      <c r="E154" s="108" t="s">
        <v>557</v>
      </c>
      <c r="F154" s="109">
        <f>169.5-12.8</f>
        <v>156.69999999999999</v>
      </c>
      <c r="G154" s="109"/>
      <c r="H154" s="110">
        <v>77</v>
      </c>
      <c r="I154" s="128" t="s">
        <v>667</v>
      </c>
      <c r="J154" s="359" t="s">
        <v>795</v>
      </c>
      <c r="K154" s="130">
        <f t="shared" si="30"/>
        <v>-79.699999999999989</v>
      </c>
      <c r="L154" s="131">
        <f t="shared" si="31"/>
        <v>-0.50861518825781749</v>
      </c>
      <c r="M154" s="132" t="s">
        <v>620</v>
      </c>
      <c r="N154" s="133">
        <v>43522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5">
        <v>65</v>
      </c>
      <c r="B155" s="106">
        <v>42586</v>
      </c>
      <c r="C155" s="106"/>
      <c r="D155" s="107" t="s">
        <v>668</v>
      </c>
      <c r="E155" s="108" t="s">
        <v>580</v>
      </c>
      <c r="F155" s="109">
        <v>400</v>
      </c>
      <c r="G155" s="109"/>
      <c r="H155" s="110">
        <v>305</v>
      </c>
      <c r="I155" s="128">
        <v>475</v>
      </c>
      <c r="J155" s="129" t="s">
        <v>669</v>
      </c>
      <c r="K155" s="130">
        <f t="shared" si="30"/>
        <v>-95</v>
      </c>
      <c r="L155" s="131">
        <f t="shared" si="31"/>
        <v>-0.23749999999999999</v>
      </c>
      <c r="M155" s="132" t="s">
        <v>620</v>
      </c>
      <c r="N155" s="133">
        <v>43606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66</v>
      </c>
      <c r="B156" s="102">
        <v>42593</v>
      </c>
      <c r="C156" s="102"/>
      <c r="D156" s="103" t="s">
        <v>670</v>
      </c>
      <c r="E156" s="104" t="s">
        <v>580</v>
      </c>
      <c r="F156" s="105">
        <v>86.5</v>
      </c>
      <c r="G156" s="104"/>
      <c r="H156" s="104">
        <v>130</v>
      </c>
      <c r="I156" s="122">
        <v>130</v>
      </c>
      <c r="J156" s="137" t="s">
        <v>671</v>
      </c>
      <c r="K156" s="124">
        <f t="shared" si="30"/>
        <v>43.5</v>
      </c>
      <c r="L156" s="125">
        <f t="shared" si="31"/>
        <v>0.50289017341040465</v>
      </c>
      <c r="M156" s="126" t="s">
        <v>556</v>
      </c>
      <c r="N156" s="127">
        <v>43091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5">
        <v>67</v>
      </c>
      <c r="B157" s="106">
        <v>42600</v>
      </c>
      <c r="C157" s="106"/>
      <c r="D157" s="107" t="s">
        <v>367</v>
      </c>
      <c r="E157" s="108" t="s">
        <v>580</v>
      </c>
      <c r="F157" s="109">
        <v>133.5</v>
      </c>
      <c r="G157" s="109"/>
      <c r="H157" s="110">
        <v>126.5</v>
      </c>
      <c r="I157" s="128">
        <v>178</v>
      </c>
      <c r="J157" s="129" t="s">
        <v>672</v>
      </c>
      <c r="K157" s="130">
        <f t="shared" si="30"/>
        <v>-7</v>
      </c>
      <c r="L157" s="131">
        <f t="shared" si="31"/>
        <v>-5.2434456928838954E-2</v>
      </c>
      <c r="M157" s="132" t="s">
        <v>620</v>
      </c>
      <c r="N157" s="133">
        <v>42615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68</v>
      </c>
      <c r="B158" s="102">
        <v>42613</v>
      </c>
      <c r="C158" s="102"/>
      <c r="D158" s="103" t="s">
        <v>673</v>
      </c>
      <c r="E158" s="104" t="s">
        <v>580</v>
      </c>
      <c r="F158" s="105">
        <v>560</v>
      </c>
      <c r="G158" s="104"/>
      <c r="H158" s="104">
        <v>725</v>
      </c>
      <c r="I158" s="122">
        <v>725</v>
      </c>
      <c r="J158" s="123" t="s">
        <v>582</v>
      </c>
      <c r="K158" s="124">
        <f t="shared" si="30"/>
        <v>165</v>
      </c>
      <c r="L158" s="125">
        <f t="shared" si="31"/>
        <v>0.29464285714285715</v>
      </c>
      <c r="M158" s="126" t="s">
        <v>556</v>
      </c>
      <c r="N158" s="127">
        <v>42456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69</v>
      </c>
      <c r="B159" s="102">
        <v>42614</v>
      </c>
      <c r="C159" s="102"/>
      <c r="D159" s="103" t="s">
        <v>674</v>
      </c>
      <c r="E159" s="104" t="s">
        <v>580</v>
      </c>
      <c r="F159" s="105">
        <v>160.5</v>
      </c>
      <c r="G159" s="104"/>
      <c r="H159" s="104">
        <v>210</v>
      </c>
      <c r="I159" s="122">
        <v>210</v>
      </c>
      <c r="J159" s="123" t="s">
        <v>582</v>
      </c>
      <c r="K159" s="124">
        <f t="shared" si="30"/>
        <v>49.5</v>
      </c>
      <c r="L159" s="125">
        <f t="shared" si="31"/>
        <v>0.30841121495327101</v>
      </c>
      <c r="M159" s="126" t="s">
        <v>556</v>
      </c>
      <c r="N159" s="127">
        <v>42871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70</v>
      </c>
      <c r="B160" s="102">
        <v>42646</v>
      </c>
      <c r="C160" s="102"/>
      <c r="D160" s="144" t="s">
        <v>390</v>
      </c>
      <c r="E160" s="104" t="s">
        <v>580</v>
      </c>
      <c r="F160" s="105">
        <v>430</v>
      </c>
      <c r="G160" s="104"/>
      <c r="H160" s="104">
        <v>596</v>
      </c>
      <c r="I160" s="122">
        <v>575</v>
      </c>
      <c r="J160" s="123" t="s">
        <v>720</v>
      </c>
      <c r="K160" s="124">
        <v>166</v>
      </c>
      <c r="L160" s="125">
        <v>0.38604651162790699</v>
      </c>
      <c r="M160" s="126" t="s">
        <v>556</v>
      </c>
      <c r="N160" s="127">
        <v>42769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71</v>
      </c>
      <c r="B161" s="102">
        <v>42657</v>
      </c>
      <c r="C161" s="102"/>
      <c r="D161" s="103" t="s">
        <v>675</v>
      </c>
      <c r="E161" s="104" t="s">
        <v>580</v>
      </c>
      <c r="F161" s="105">
        <v>280</v>
      </c>
      <c r="G161" s="104"/>
      <c r="H161" s="104">
        <v>345</v>
      </c>
      <c r="I161" s="122">
        <v>345</v>
      </c>
      <c r="J161" s="123" t="s">
        <v>582</v>
      </c>
      <c r="K161" s="124">
        <f t="shared" ref="K161:K166" si="32">H161-F161</f>
        <v>65</v>
      </c>
      <c r="L161" s="125">
        <f>K161/F161</f>
        <v>0.23214285714285715</v>
      </c>
      <c r="M161" s="126" t="s">
        <v>556</v>
      </c>
      <c r="N161" s="127">
        <v>42814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72</v>
      </c>
      <c r="B162" s="102">
        <v>42657</v>
      </c>
      <c r="C162" s="102"/>
      <c r="D162" s="103" t="s">
        <v>676</v>
      </c>
      <c r="E162" s="104" t="s">
        <v>580</v>
      </c>
      <c r="F162" s="105">
        <v>245</v>
      </c>
      <c r="G162" s="104"/>
      <c r="H162" s="104">
        <v>325.5</v>
      </c>
      <c r="I162" s="122">
        <v>330</v>
      </c>
      <c r="J162" s="123" t="s">
        <v>677</v>
      </c>
      <c r="K162" s="124">
        <f t="shared" si="32"/>
        <v>80.5</v>
      </c>
      <c r="L162" s="125">
        <f>K162/F162</f>
        <v>0.32857142857142857</v>
      </c>
      <c r="M162" s="126" t="s">
        <v>556</v>
      </c>
      <c r="N162" s="127">
        <v>42769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73</v>
      </c>
      <c r="B163" s="102">
        <v>42660</v>
      </c>
      <c r="C163" s="102"/>
      <c r="D163" s="103" t="s">
        <v>340</v>
      </c>
      <c r="E163" s="104" t="s">
        <v>580</v>
      </c>
      <c r="F163" s="105">
        <v>125</v>
      </c>
      <c r="G163" s="104"/>
      <c r="H163" s="104">
        <v>160</v>
      </c>
      <c r="I163" s="122">
        <v>160</v>
      </c>
      <c r="J163" s="123" t="s">
        <v>639</v>
      </c>
      <c r="K163" s="124">
        <f t="shared" si="32"/>
        <v>35</v>
      </c>
      <c r="L163" s="125">
        <v>0.28000000000000003</v>
      </c>
      <c r="M163" s="126" t="s">
        <v>556</v>
      </c>
      <c r="N163" s="127">
        <v>42803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74</v>
      </c>
      <c r="B164" s="102">
        <v>42660</v>
      </c>
      <c r="C164" s="102"/>
      <c r="D164" s="103" t="s">
        <v>455</v>
      </c>
      <c r="E164" s="104" t="s">
        <v>580</v>
      </c>
      <c r="F164" s="105">
        <v>114</v>
      </c>
      <c r="G164" s="104"/>
      <c r="H164" s="104">
        <v>145</v>
      </c>
      <c r="I164" s="122">
        <v>145</v>
      </c>
      <c r="J164" s="123" t="s">
        <v>639</v>
      </c>
      <c r="K164" s="124">
        <f t="shared" si="32"/>
        <v>31</v>
      </c>
      <c r="L164" s="125">
        <f>K164/F164</f>
        <v>0.27192982456140352</v>
      </c>
      <c r="M164" s="126" t="s">
        <v>556</v>
      </c>
      <c r="N164" s="127">
        <v>42859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75</v>
      </c>
      <c r="B165" s="102">
        <v>42660</v>
      </c>
      <c r="C165" s="102"/>
      <c r="D165" s="103" t="s">
        <v>678</v>
      </c>
      <c r="E165" s="104" t="s">
        <v>580</v>
      </c>
      <c r="F165" s="105">
        <v>212</v>
      </c>
      <c r="G165" s="104"/>
      <c r="H165" s="104">
        <v>280</v>
      </c>
      <c r="I165" s="122">
        <v>276</v>
      </c>
      <c r="J165" s="123" t="s">
        <v>679</v>
      </c>
      <c r="K165" s="124">
        <f t="shared" si="32"/>
        <v>68</v>
      </c>
      <c r="L165" s="125">
        <f>K165/F165</f>
        <v>0.32075471698113206</v>
      </c>
      <c r="M165" s="126" t="s">
        <v>556</v>
      </c>
      <c r="N165" s="127">
        <v>42858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76</v>
      </c>
      <c r="B166" s="102">
        <v>42678</v>
      </c>
      <c r="C166" s="102"/>
      <c r="D166" s="103" t="s">
        <v>149</v>
      </c>
      <c r="E166" s="104" t="s">
        <v>580</v>
      </c>
      <c r="F166" s="105">
        <v>155</v>
      </c>
      <c r="G166" s="104"/>
      <c r="H166" s="104">
        <v>210</v>
      </c>
      <c r="I166" s="122">
        <v>210</v>
      </c>
      <c r="J166" s="123" t="s">
        <v>680</v>
      </c>
      <c r="K166" s="124">
        <f t="shared" si="32"/>
        <v>55</v>
      </c>
      <c r="L166" s="125">
        <f>K166/F166</f>
        <v>0.35483870967741937</v>
      </c>
      <c r="M166" s="126" t="s">
        <v>556</v>
      </c>
      <c r="N166" s="127">
        <v>42944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5">
        <v>77</v>
      </c>
      <c r="B167" s="106">
        <v>42710</v>
      </c>
      <c r="C167" s="106"/>
      <c r="D167" s="107" t="s">
        <v>721</v>
      </c>
      <c r="E167" s="108" t="s">
        <v>580</v>
      </c>
      <c r="F167" s="109">
        <v>150.5</v>
      </c>
      <c r="G167" s="109"/>
      <c r="H167" s="110">
        <v>72.5</v>
      </c>
      <c r="I167" s="128">
        <v>174</v>
      </c>
      <c r="J167" s="129" t="s">
        <v>722</v>
      </c>
      <c r="K167" s="130">
        <v>-78</v>
      </c>
      <c r="L167" s="131">
        <v>-0.51827242524916906</v>
      </c>
      <c r="M167" s="132" t="s">
        <v>620</v>
      </c>
      <c r="N167" s="133">
        <v>43333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78</v>
      </c>
      <c r="B168" s="102">
        <v>42712</v>
      </c>
      <c r="C168" s="102"/>
      <c r="D168" s="103" t="s">
        <v>123</v>
      </c>
      <c r="E168" s="104" t="s">
        <v>580</v>
      </c>
      <c r="F168" s="105">
        <v>380</v>
      </c>
      <c r="G168" s="104"/>
      <c r="H168" s="104">
        <v>478</v>
      </c>
      <c r="I168" s="122">
        <v>468</v>
      </c>
      <c r="J168" s="123" t="s">
        <v>639</v>
      </c>
      <c r="K168" s="124">
        <f>H168-F168</f>
        <v>98</v>
      </c>
      <c r="L168" s="125">
        <f>K168/F168</f>
        <v>0.25789473684210529</v>
      </c>
      <c r="M168" s="126" t="s">
        <v>556</v>
      </c>
      <c r="N168" s="127">
        <v>43025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79</v>
      </c>
      <c r="B169" s="102">
        <v>42734</v>
      </c>
      <c r="C169" s="102"/>
      <c r="D169" s="103" t="s">
        <v>244</v>
      </c>
      <c r="E169" s="104" t="s">
        <v>580</v>
      </c>
      <c r="F169" s="105">
        <v>305</v>
      </c>
      <c r="G169" s="104"/>
      <c r="H169" s="104">
        <v>375</v>
      </c>
      <c r="I169" s="122">
        <v>375</v>
      </c>
      <c r="J169" s="123" t="s">
        <v>639</v>
      </c>
      <c r="K169" s="124">
        <f>H169-F169</f>
        <v>70</v>
      </c>
      <c r="L169" s="125">
        <f>K169/F169</f>
        <v>0.22950819672131148</v>
      </c>
      <c r="M169" s="126" t="s">
        <v>556</v>
      </c>
      <c r="N169" s="127">
        <v>42768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80</v>
      </c>
      <c r="B170" s="102">
        <v>42739</v>
      </c>
      <c r="C170" s="102"/>
      <c r="D170" s="103" t="s">
        <v>342</v>
      </c>
      <c r="E170" s="104" t="s">
        <v>580</v>
      </c>
      <c r="F170" s="105">
        <v>99.5</v>
      </c>
      <c r="G170" s="104"/>
      <c r="H170" s="104">
        <v>158</v>
      </c>
      <c r="I170" s="122">
        <v>158</v>
      </c>
      <c r="J170" s="123" t="s">
        <v>639</v>
      </c>
      <c r="K170" s="124">
        <f>H170-F170</f>
        <v>58.5</v>
      </c>
      <c r="L170" s="125">
        <f>K170/F170</f>
        <v>0.5879396984924623</v>
      </c>
      <c r="M170" s="126" t="s">
        <v>556</v>
      </c>
      <c r="N170" s="127">
        <v>42898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81</v>
      </c>
      <c r="B171" s="102">
        <v>42739</v>
      </c>
      <c r="C171" s="102"/>
      <c r="D171" s="103" t="s">
        <v>342</v>
      </c>
      <c r="E171" s="104" t="s">
        <v>580</v>
      </c>
      <c r="F171" s="105">
        <v>99.5</v>
      </c>
      <c r="G171" s="104"/>
      <c r="H171" s="104">
        <v>158</v>
      </c>
      <c r="I171" s="122">
        <v>158</v>
      </c>
      <c r="J171" s="123" t="s">
        <v>639</v>
      </c>
      <c r="K171" s="124">
        <v>58.5</v>
      </c>
      <c r="L171" s="125">
        <v>0.58793969849246197</v>
      </c>
      <c r="M171" s="126" t="s">
        <v>556</v>
      </c>
      <c r="N171" s="127">
        <v>42898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82</v>
      </c>
      <c r="B172" s="102">
        <v>42786</v>
      </c>
      <c r="C172" s="102"/>
      <c r="D172" s="103" t="s">
        <v>166</v>
      </c>
      <c r="E172" s="104" t="s">
        <v>580</v>
      </c>
      <c r="F172" s="105">
        <v>140.5</v>
      </c>
      <c r="G172" s="104"/>
      <c r="H172" s="104">
        <v>220</v>
      </c>
      <c r="I172" s="122">
        <v>220</v>
      </c>
      <c r="J172" s="123" t="s">
        <v>639</v>
      </c>
      <c r="K172" s="124">
        <f>H172-F172</f>
        <v>79.5</v>
      </c>
      <c r="L172" s="125">
        <f>K172/F172</f>
        <v>0.5658362989323843</v>
      </c>
      <c r="M172" s="126" t="s">
        <v>556</v>
      </c>
      <c r="N172" s="127">
        <v>42864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83</v>
      </c>
      <c r="B173" s="102">
        <v>42786</v>
      </c>
      <c r="C173" s="102"/>
      <c r="D173" s="103" t="s">
        <v>723</v>
      </c>
      <c r="E173" s="104" t="s">
        <v>580</v>
      </c>
      <c r="F173" s="105">
        <v>202.5</v>
      </c>
      <c r="G173" s="104"/>
      <c r="H173" s="104">
        <v>234</v>
      </c>
      <c r="I173" s="122">
        <v>234</v>
      </c>
      <c r="J173" s="123" t="s">
        <v>639</v>
      </c>
      <c r="K173" s="124">
        <v>31.5</v>
      </c>
      <c r="L173" s="125">
        <v>0.155555555555556</v>
      </c>
      <c r="M173" s="126" t="s">
        <v>556</v>
      </c>
      <c r="N173" s="127">
        <v>42836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84</v>
      </c>
      <c r="B174" s="102">
        <v>42818</v>
      </c>
      <c r="C174" s="102"/>
      <c r="D174" s="103" t="s">
        <v>517</v>
      </c>
      <c r="E174" s="104" t="s">
        <v>580</v>
      </c>
      <c r="F174" s="105">
        <v>300.5</v>
      </c>
      <c r="G174" s="104"/>
      <c r="H174" s="104">
        <v>417.5</v>
      </c>
      <c r="I174" s="122">
        <v>420</v>
      </c>
      <c r="J174" s="123" t="s">
        <v>681</v>
      </c>
      <c r="K174" s="124">
        <f>H174-F174</f>
        <v>117</v>
      </c>
      <c r="L174" s="125">
        <f>K174/F174</f>
        <v>0.38935108153078202</v>
      </c>
      <c r="M174" s="126" t="s">
        <v>556</v>
      </c>
      <c r="N174" s="127">
        <v>43070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85</v>
      </c>
      <c r="B175" s="102">
        <v>42818</v>
      </c>
      <c r="C175" s="102"/>
      <c r="D175" s="103" t="s">
        <v>719</v>
      </c>
      <c r="E175" s="104" t="s">
        <v>580</v>
      </c>
      <c r="F175" s="105">
        <v>850</v>
      </c>
      <c r="G175" s="104"/>
      <c r="H175" s="104">
        <v>1042.5</v>
      </c>
      <c r="I175" s="122">
        <v>1023</v>
      </c>
      <c r="J175" s="123" t="s">
        <v>724</v>
      </c>
      <c r="K175" s="124">
        <v>192.5</v>
      </c>
      <c r="L175" s="125">
        <v>0.22647058823529401</v>
      </c>
      <c r="M175" s="126" t="s">
        <v>556</v>
      </c>
      <c r="N175" s="127">
        <v>42830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86</v>
      </c>
      <c r="B176" s="102">
        <v>42830</v>
      </c>
      <c r="C176" s="102"/>
      <c r="D176" s="103" t="s">
        <v>471</v>
      </c>
      <c r="E176" s="104" t="s">
        <v>580</v>
      </c>
      <c r="F176" s="105">
        <v>785</v>
      </c>
      <c r="G176" s="104"/>
      <c r="H176" s="104">
        <v>930</v>
      </c>
      <c r="I176" s="122">
        <v>920</v>
      </c>
      <c r="J176" s="123" t="s">
        <v>682</v>
      </c>
      <c r="K176" s="124">
        <f>H176-F176</f>
        <v>145</v>
      </c>
      <c r="L176" s="125">
        <f>K176/F176</f>
        <v>0.18471337579617833</v>
      </c>
      <c r="M176" s="126" t="s">
        <v>556</v>
      </c>
      <c r="N176" s="127">
        <v>42976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5">
        <v>87</v>
      </c>
      <c r="B177" s="106">
        <v>42831</v>
      </c>
      <c r="C177" s="106"/>
      <c r="D177" s="107" t="s">
        <v>725</v>
      </c>
      <c r="E177" s="108" t="s">
        <v>580</v>
      </c>
      <c r="F177" s="109">
        <v>40</v>
      </c>
      <c r="G177" s="109"/>
      <c r="H177" s="110">
        <v>13.1</v>
      </c>
      <c r="I177" s="128">
        <v>60</v>
      </c>
      <c r="J177" s="134" t="s">
        <v>726</v>
      </c>
      <c r="K177" s="130">
        <v>-26.9</v>
      </c>
      <c r="L177" s="131">
        <v>-0.67249999999999999</v>
      </c>
      <c r="M177" s="132" t="s">
        <v>620</v>
      </c>
      <c r="N177" s="133">
        <v>43138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88</v>
      </c>
      <c r="B178" s="102">
        <v>42837</v>
      </c>
      <c r="C178" s="102"/>
      <c r="D178" s="103" t="s">
        <v>87</v>
      </c>
      <c r="E178" s="104" t="s">
        <v>580</v>
      </c>
      <c r="F178" s="105">
        <v>289.5</v>
      </c>
      <c r="G178" s="104"/>
      <c r="H178" s="104">
        <v>354</v>
      </c>
      <c r="I178" s="122">
        <v>360</v>
      </c>
      <c r="J178" s="123" t="s">
        <v>683</v>
      </c>
      <c r="K178" s="124">
        <f t="shared" ref="K178:K186" si="33">H178-F178</f>
        <v>64.5</v>
      </c>
      <c r="L178" s="125">
        <f t="shared" ref="L178:L186" si="34">K178/F178</f>
        <v>0.22279792746113988</v>
      </c>
      <c r="M178" s="126" t="s">
        <v>556</v>
      </c>
      <c r="N178" s="127">
        <v>43040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89</v>
      </c>
      <c r="B179" s="102">
        <v>42845</v>
      </c>
      <c r="C179" s="102"/>
      <c r="D179" s="103" t="s">
        <v>416</v>
      </c>
      <c r="E179" s="104" t="s">
        <v>580</v>
      </c>
      <c r="F179" s="105">
        <v>700</v>
      </c>
      <c r="G179" s="104"/>
      <c r="H179" s="104">
        <v>840</v>
      </c>
      <c r="I179" s="122">
        <v>840</v>
      </c>
      <c r="J179" s="123" t="s">
        <v>684</v>
      </c>
      <c r="K179" s="124">
        <f t="shared" si="33"/>
        <v>140</v>
      </c>
      <c r="L179" s="125">
        <f t="shared" si="34"/>
        <v>0.2</v>
      </c>
      <c r="M179" s="126" t="s">
        <v>556</v>
      </c>
      <c r="N179" s="127">
        <v>42893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90</v>
      </c>
      <c r="B180" s="102">
        <v>42887</v>
      </c>
      <c r="C180" s="102"/>
      <c r="D180" s="144" t="s">
        <v>353</v>
      </c>
      <c r="E180" s="104" t="s">
        <v>580</v>
      </c>
      <c r="F180" s="105">
        <v>130</v>
      </c>
      <c r="G180" s="104"/>
      <c r="H180" s="104">
        <v>144.25</v>
      </c>
      <c r="I180" s="122">
        <v>170</v>
      </c>
      <c r="J180" s="123" t="s">
        <v>685</v>
      </c>
      <c r="K180" s="124">
        <f t="shared" si="33"/>
        <v>14.25</v>
      </c>
      <c r="L180" s="125">
        <f t="shared" si="34"/>
        <v>0.10961538461538461</v>
      </c>
      <c r="M180" s="126" t="s">
        <v>556</v>
      </c>
      <c r="N180" s="127">
        <v>43675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91</v>
      </c>
      <c r="B181" s="102">
        <v>42901</v>
      </c>
      <c r="C181" s="102"/>
      <c r="D181" s="144" t="s">
        <v>686</v>
      </c>
      <c r="E181" s="104" t="s">
        <v>580</v>
      </c>
      <c r="F181" s="105">
        <v>214.5</v>
      </c>
      <c r="G181" s="104"/>
      <c r="H181" s="104">
        <v>262</v>
      </c>
      <c r="I181" s="122">
        <v>262</v>
      </c>
      <c r="J181" s="123" t="s">
        <v>687</v>
      </c>
      <c r="K181" s="124">
        <f t="shared" si="33"/>
        <v>47.5</v>
      </c>
      <c r="L181" s="125">
        <f t="shared" si="34"/>
        <v>0.22144522144522144</v>
      </c>
      <c r="M181" s="126" t="s">
        <v>556</v>
      </c>
      <c r="N181" s="127">
        <v>42977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6">
        <v>92</v>
      </c>
      <c r="B182" s="150">
        <v>42933</v>
      </c>
      <c r="C182" s="150"/>
      <c r="D182" s="151" t="s">
        <v>688</v>
      </c>
      <c r="E182" s="152" t="s">
        <v>580</v>
      </c>
      <c r="F182" s="153">
        <v>370</v>
      </c>
      <c r="G182" s="152"/>
      <c r="H182" s="152">
        <v>447.5</v>
      </c>
      <c r="I182" s="174">
        <v>450</v>
      </c>
      <c r="J182" s="218" t="s">
        <v>639</v>
      </c>
      <c r="K182" s="124">
        <f t="shared" si="33"/>
        <v>77.5</v>
      </c>
      <c r="L182" s="176">
        <f t="shared" si="34"/>
        <v>0.20945945945945946</v>
      </c>
      <c r="M182" s="177" t="s">
        <v>556</v>
      </c>
      <c r="N182" s="178">
        <v>43035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6">
        <v>93</v>
      </c>
      <c r="B183" s="150">
        <v>42943</v>
      </c>
      <c r="C183" s="150"/>
      <c r="D183" s="151" t="s">
        <v>164</v>
      </c>
      <c r="E183" s="152" t="s">
        <v>580</v>
      </c>
      <c r="F183" s="153">
        <v>657.5</v>
      </c>
      <c r="G183" s="152"/>
      <c r="H183" s="152">
        <v>825</v>
      </c>
      <c r="I183" s="174">
        <v>820</v>
      </c>
      <c r="J183" s="218" t="s">
        <v>639</v>
      </c>
      <c r="K183" s="124">
        <f t="shared" si="33"/>
        <v>167.5</v>
      </c>
      <c r="L183" s="176">
        <f t="shared" si="34"/>
        <v>0.25475285171102663</v>
      </c>
      <c r="M183" s="177" t="s">
        <v>556</v>
      </c>
      <c r="N183" s="178">
        <v>43090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94</v>
      </c>
      <c r="B184" s="102">
        <v>42964</v>
      </c>
      <c r="C184" s="102"/>
      <c r="D184" s="103" t="s">
        <v>357</v>
      </c>
      <c r="E184" s="104" t="s">
        <v>580</v>
      </c>
      <c r="F184" s="105">
        <v>605</v>
      </c>
      <c r="G184" s="104"/>
      <c r="H184" s="104">
        <v>750</v>
      </c>
      <c r="I184" s="122">
        <v>750</v>
      </c>
      <c r="J184" s="123" t="s">
        <v>682</v>
      </c>
      <c r="K184" s="124">
        <f t="shared" si="33"/>
        <v>145</v>
      </c>
      <c r="L184" s="125">
        <f t="shared" si="34"/>
        <v>0.23966942148760331</v>
      </c>
      <c r="M184" s="126" t="s">
        <v>556</v>
      </c>
      <c r="N184" s="127">
        <v>43027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341">
        <v>95</v>
      </c>
      <c r="B185" s="145">
        <v>42979</v>
      </c>
      <c r="C185" s="145"/>
      <c r="D185" s="146" t="s">
        <v>475</v>
      </c>
      <c r="E185" s="147" t="s">
        <v>580</v>
      </c>
      <c r="F185" s="148">
        <v>255</v>
      </c>
      <c r="G185" s="149"/>
      <c r="H185" s="149">
        <v>217.25</v>
      </c>
      <c r="I185" s="149">
        <v>320</v>
      </c>
      <c r="J185" s="171" t="s">
        <v>689</v>
      </c>
      <c r="K185" s="130">
        <f t="shared" si="33"/>
        <v>-37.75</v>
      </c>
      <c r="L185" s="172">
        <f t="shared" si="34"/>
        <v>-0.14803921568627451</v>
      </c>
      <c r="M185" s="132" t="s">
        <v>620</v>
      </c>
      <c r="N185" s="173">
        <v>43661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96</v>
      </c>
      <c r="B186" s="102">
        <v>42997</v>
      </c>
      <c r="C186" s="102"/>
      <c r="D186" s="103" t="s">
        <v>690</v>
      </c>
      <c r="E186" s="104" t="s">
        <v>580</v>
      </c>
      <c r="F186" s="105">
        <v>215</v>
      </c>
      <c r="G186" s="104"/>
      <c r="H186" s="104">
        <v>258</v>
      </c>
      <c r="I186" s="122">
        <v>258</v>
      </c>
      <c r="J186" s="123" t="s">
        <v>639</v>
      </c>
      <c r="K186" s="124">
        <f t="shared" si="33"/>
        <v>43</v>
      </c>
      <c r="L186" s="125">
        <f t="shared" si="34"/>
        <v>0.2</v>
      </c>
      <c r="M186" s="126" t="s">
        <v>556</v>
      </c>
      <c r="N186" s="127">
        <v>43040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97</v>
      </c>
      <c r="B187" s="102">
        <v>42997</v>
      </c>
      <c r="C187" s="102"/>
      <c r="D187" s="103" t="s">
        <v>690</v>
      </c>
      <c r="E187" s="104" t="s">
        <v>580</v>
      </c>
      <c r="F187" s="105">
        <v>215</v>
      </c>
      <c r="G187" s="104"/>
      <c r="H187" s="104">
        <v>258</v>
      </c>
      <c r="I187" s="122">
        <v>258</v>
      </c>
      <c r="J187" s="218" t="s">
        <v>639</v>
      </c>
      <c r="K187" s="124">
        <v>43</v>
      </c>
      <c r="L187" s="125">
        <v>0.2</v>
      </c>
      <c r="M187" s="126" t="s">
        <v>556</v>
      </c>
      <c r="N187" s="127">
        <v>43040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7">
        <v>98</v>
      </c>
      <c r="B188" s="198">
        <v>42998</v>
      </c>
      <c r="C188" s="198"/>
      <c r="D188" s="350" t="s">
        <v>780</v>
      </c>
      <c r="E188" s="199" t="s">
        <v>580</v>
      </c>
      <c r="F188" s="200">
        <v>75</v>
      </c>
      <c r="G188" s="199"/>
      <c r="H188" s="199">
        <v>90</v>
      </c>
      <c r="I188" s="219">
        <v>90</v>
      </c>
      <c r="J188" s="123" t="s">
        <v>691</v>
      </c>
      <c r="K188" s="124">
        <f t="shared" ref="K188:K193" si="35">H188-F188</f>
        <v>15</v>
      </c>
      <c r="L188" s="125">
        <f t="shared" ref="L188:L193" si="36">K188/F188</f>
        <v>0.2</v>
      </c>
      <c r="M188" s="126" t="s">
        <v>556</v>
      </c>
      <c r="N188" s="127">
        <v>43019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6">
        <v>99</v>
      </c>
      <c r="B189" s="150">
        <v>43011</v>
      </c>
      <c r="C189" s="150"/>
      <c r="D189" s="151" t="s">
        <v>692</v>
      </c>
      <c r="E189" s="152" t="s">
        <v>580</v>
      </c>
      <c r="F189" s="153">
        <v>315</v>
      </c>
      <c r="G189" s="152"/>
      <c r="H189" s="152">
        <v>392</v>
      </c>
      <c r="I189" s="174">
        <v>384</v>
      </c>
      <c r="J189" s="218" t="s">
        <v>693</v>
      </c>
      <c r="K189" s="124">
        <f t="shared" si="35"/>
        <v>77</v>
      </c>
      <c r="L189" s="176">
        <f t="shared" si="36"/>
        <v>0.24444444444444444</v>
      </c>
      <c r="M189" s="177" t="s">
        <v>556</v>
      </c>
      <c r="N189" s="178">
        <v>43017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6">
        <v>100</v>
      </c>
      <c r="B190" s="150">
        <v>43013</v>
      </c>
      <c r="C190" s="150"/>
      <c r="D190" s="151" t="s">
        <v>694</v>
      </c>
      <c r="E190" s="152" t="s">
        <v>580</v>
      </c>
      <c r="F190" s="153">
        <v>145</v>
      </c>
      <c r="G190" s="152"/>
      <c r="H190" s="152">
        <v>179</v>
      </c>
      <c r="I190" s="174">
        <v>180</v>
      </c>
      <c r="J190" s="218" t="s">
        <v>570</v>
      </c>
      <c r="K190" s="124">
        <f t="shared" si="35"/>
        <v>34</v>
      </c>
      <c r="L190" s="176">
        <f t="shared" si="36"/>
        <v>0.23448275862068965</v>
      </c>
      <c r="M190" s="177" t="s">
        <v>556</v>
      </c>
      <c r="N190" s="178">
        <v>43025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6">
        <v>101</v>
      </c>
      <c r="B191" s="150">
        <v>43014</v>
      </c>
      <c r="C191" s="150"/>
      <c r="D191" s="151" t="s">
        <v>330</v>
      </c>
      <c r="E191" s="152" t="s">
        <v>580</v>
      </c>
      <c r="F191" s="153">
        <v>256</v>
      </c>
      <c r="G191" s="152"/>
      <c r="H191" s="152">
        <v>323</v>
      </c>
      <c r="I191" s="174">
        <v>320</v>
      </c>
      <c r="J191" s="218" t="s">
        <v>639</v>
      </c>
      <c r="K191" s="124">
        <f t="shared" si="35"/>
        <v>67</v>
      </c>
      <c r="L191" s="176">
        <f t="shared" si="36"/>
        <v>0.26171875</v>
      </c>
      <c r="M191" s="177" t="s">
        <v>556</v>
      </c>
      <c r="N191" s="178">
        <v>43067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6">
        <v>102</v>
      </c>
      <c r="B192" s="150">
        <v>43017</v>
      </c>
      <c r="C192" s="150"/>
      <c r="D192" s="151" t="s">
        <v>350</v>
      </c>
      <c r="E192" s="152" t="s">
        <v>580</v>
      </c>
      <c r="F192" s="153">
        <v>137.5</v>
      </c>
      <c r="G192" s="152"/>
      <c r="H192" s="152">
        <v>184</v>
      </c>
      <c r="I192" s="174">
        <v>183</v>
      </c>
      <c r="J192" s="175" t="s">
        <v>695</v>
      </c>
      <c r="K192" s="124">
        <f t="shared" si="35"/>
        <v>46.5</v>
      </c>
      <c r="L192" s="176">
        <f t="shared" si="36"/>
        <v>0.33818181818181819</v>
      </c>
      <c r="M192" s="177" t="s">
        <v>556</v>
      </c>
      <c r="N192" s="178">
        <v>43108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6">
        <v>103</v>
      </c>
      <c r="B193" s="150">
        <v>43018</v>
      </c>
      <c r="C193" s="150"/>
      <c r="D193" s="151" t="s">
        <v>696</v>
      </c>
      <c r="E193" s="152" t="s">
        <v>580</v>
      </c>
      <c r="F193" s="153">
        <v>125.5</v>
      </c>
      <c r="G193" s="152"/>
      <c r="H193" s="152">
        <v>158</v>
      </c>
      <c r="I193" s="174">
        <v>155</v>
      </c>
      <c r="J193" s="175" t="s">
        <v>697</v>
      </c>
      <c r="K193" s="124">
        <f t="shared" si="35"/>
        <v>32.5</v>
      </c>
      <c r="L193" s="176">
        <f t="shared" si="36"/>
        <v>0.25896414342629481</v>
      </c>
      <c r="M193" s="177" t="s">
        <v>556</v>
      </c>
      <c r="N193" s="178">
        <v>43067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6">
        <v>104</v>
      </c>
      <c r="B194" s="150">
        <v>43018</v>
      </c>
      <c r="C194" s="150"/>
      <c r="D194" s="151" t="s">
        <v>727</v>
      </c>
      <c r="E194" s="152" t="s">
        <v>580</v>
      </c>
      <c r="F194" s="153">
        <v>895</v>
      </c>
      <c r="G194" s="152"/>
      <c r="H194" s="152">
        <v>1122.5</v>
      </c>
      <c r="I194" s="174">
        <v>1078</v>
      </c>
      <c r="J194" s="175" t="s">
        <v>728</v>
      </c>
      <c r="K194" s="124">
        <v>227.5</v>
      </c>
      <c r="L194" s="176">
        <v>0.25418994413407803</v>
      </c>
      <c r="M194" s="177" t="s">
        <v>556</v>
      </c>
      <c r="N194" s="178">
        <v>43117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6">
        <v>105</v>
      </c>
      <c r="B195" s="150">
        <v>43020</v>
      </c>
      <c r="C195" s="150"/>
      <c r="D195" s="151" t="s">
        <v>338</v>
      </c>
      <c r="E195" s="152" t="s">
        <v>580</v>
      </c>
      <c r="F195" s="153">
        <v>525</v>
      </c>
      <c r="G195" s="152"/>
      <c r="H195" s="152">
        <v>629</v>
      </c>
      <c r="I195" s="174">
        <v>629</v>
      </c>
      <c r="J195" s="218" t="s">
        <v>639</v>
      </c>
      <c r="K195" s="124">
        <v>104</v>
      </c>
      <c r="L195" s="176">
        <v>0.19809523809523799</v>
      </c>
      <c r="M195" s="177" t="s">
        <v>556</v>
      </c>
      <c r="N195" s="178">
        <v>43119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6">
        <v>106</v>
      </c>
      <c r="B196" s="150">
        <v>43046</v>
      </c>
      <c r="C196" s="150"/>
      <c r="D196" s="151" t="s">
        <v>379</v>
      </c>
      <c r="E196" s="152" t="s">
        <v>580</v>
      </c>
      <c r="F196" s="153">
        <v>740</v>
      </c>
      <c r="G196" s="152"/>
      <c r="H196" s="152">
        <v>892.5</v>
      </c>
      <c r="I196" s="174">
        <v>900</v>
      </c>
      <c r="J196" s="175" t="s">
        <v>698</v>
      </c>
      <c r="K196" s="124">
        <f>H196-F196</f>
        <v>152.5</v>
      </c>
      <c r="L196" s="176">
        <f>K196/F196</f>
        <v>0.20608108108108109</v>
      </c>
      <c r="M196" s="177" t="s">
        <v>556</v>
      </c>
      <c r="N196" s="178">
        <v>43052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107</v>
      </c>
      <c r="B197" s="102">
        <v>43073</v>
      </c>
      <c r="C197" s="102"/>
      <c r="D197" s="103" t="s">
        <v>699</v>
      </c>
      <c r="E197" s="104" t="s">
        <v>580</v>
      </c>
      <c r="F197" s="105">
        <v>118.5</v>
      </c>
      <c r="G197" s="104"/>
      <c r="H197" s="104">
        <v>143.5</v>
      </c>
      <c r="I197" s="122">
        <v>145</v>
      </c>
      <c r="J197" s="137" t="s">
        <v>700</v>
      </c>
      <c r="K197" s="124">
        <f>H197-F197</f>
        <v>25</v>
      </c>
      <c r="L197" s="125">
        <f>K197/F197</f>
        <v>0.2109704641350211</v>
      </c>
      <c r="M197" s="126" t="s">
        <v>556</v>
      </c>
      <c r="N197" s="127">
        <v>43097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5">
        <v>108</v>
      </c>
      <c r="B198" s="106">
        <v>43090</v>
      </c>
      <c r="C198" s="106"/>
      <c r="D198" s="154" t="s">
        <v>420</v>
      </c>
      <c r="E198" s="108" t="s">
        <v>580</v>
      </c>
      <c r="F198" s="109">
        <v>715</v>
      </c>
      <c r="G198" s="109"/>
      <c r="H198" s="110">
        <v>500</v>
      </c>
      <c r="I198" s="128">
        <v>872</v>
      </c>
      <c r="J198" s="134" t="s">
        <v>701</v>
      </c>
      <c r="K198" s="130">
        <f>H198-F198</f>
        <v>-215</v>
      </c>
      <c r="L198" s="131">
        <f>K198/F198</f>
        <v>-0.30069930069930068</v>
      </c>
      <c r="M198" s="132" t="s">
        <v>620</v>
      </c>
      <c r="N198" s="133">
        <v>43670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109</v>
      </c>
      <c r="B199" s="102">
        <v>43098</v>
      </c>
      <c r="C199" s="102"/>
      <c r="D199" s="103" t="s">
        <v>692</v>
      </c>
      <c r="E199" s="104" t="s">
        <v>580</v>
      </c>
      <c r="F199" s="105">
        <v>435</v>
      </c>
      <c r="G199" s="104"/>
      <c r="H199" s="104">
        <v>542.5</v>
      </c>
      <c r="I199" s="122">
        <v>539</v>
      </c>
      <c r="J199" s="137" t="s">
        <v>639</v>
      </c>
      <c r="K199" s="124">
        <v>107.5</v>
      </c>
      <c r="L199" s="125">
        <v>0.247126436781609</v>
      </c>
      <c r="M199" s="126" t="s">
        <v>556</v>
      </c>
      <c r="N199" s="127">
        <v>43206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110</v>
      </c>
      <c r="B200" s="102">
        <v>43098</v>
      </c>
      <c r="C200" s="102"/>
      <c r="D200" s="103" t="s">
        <v>530</v>
      </c>
      <c r="E200" s="104" t="s">
        <v>580</v>
      </c>
      <c r="F200" s="105">
        <v>885</v>
      </c>
      <c r="G200" s="104"/>
      <c r="H200" s="104">
        <v>1090</v>
      </c>
      <c r="I200" s="122">
        <v>1084</v>
      </c>
      <c r="J200" s="137" t="s">
        <v>639</v>
      </c>
      <c r="K200" s="124">
        <v>205</v>
      </c>
      <c r="L200" s="125">
        <v>0.23163841807909599</v>
      </c>
      <c r="M200" s="126" t="s">
        <v>556</v>
      </c>
      <c r="N200" s="127">
        <v>43213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342">
        <v>111</v>
      </c>
      <c r="B201" s="328">
        <v>43192</v>
      </c>
      <c r="C201" s="328"/>
      <c r="D201" s="112" t="s">
        <v>709</v>
      </c>
      <c r="E201" s="330" t="s">
        <v>580</v>
      </c>
      <c r="F201" s="332">
        <v>478.5</v>
      </c>
      <c r="G201" s="330"/>
      <c r="H201" s="330">
        <v>442</v>
      </c>
      <c r="I201" s="334">
        <v>613</v>
      </c>
      <c r="J201" s="359" t="s">
        <v>797</v>
      </c>
      <c r="K201" s="130">
        <f>H201-F201</f>
        <v>-36.5</v>
      </c>
      <c r="L201" s="131">
        <f>K201/F201</f>
        <v>-7.6280041797283177E-2</v>
      </c>
      <c r="M201" s="132" t="s">
        <v>620</v>
      </c>
      <c r="N201" s="133">
        <v>43762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112</v>
      </c>
      <c r="B202" s="106">
        <v>43194</v>
      </c>
      <c r="C202" s="106"/>
      <c r="D202" s="349" t="s">
        <v>779</v>
      </c>
      <c r="E202" s="108" t="s">
        <v>580</v>
      </c>
      <c r="F202" s="109">
        <f>141.5-7.3</f>
        <v>134.19999999999999</v>
      </c>
      <c r="G202" s="109"/>
      <c r="H202" s="110">
        <v>77</v>
      </c>
      <c r="I202" s="128">
        <v>180</v>
      </c>
      <c r="J202" s="359" t="s">
        <v>796</v>
      </c>
      <c r="K202" s="130">
        <f>H202-F202</f>
        <v>-57.199999999999989</v>
      </c>
      <c r="L202" s="131">
        <f>K202/F202</f>
        <v>-0.42622950819672129</v>
      </c>
      <c r="M202" s="132" t="s">
        <v>620</v>
      </c>
      <c r="N202" s="133">
        <v>43522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5">
        <v>113</v>
      </c>
      <c r="B203" s="106">
        <v>43209</v>
      </c>
      <c r="C203" s="106"/>
      <c r="D203" s="107" t="s">
        <v>702</v>
      </c>
      <c r="E203" s="108" t="s">
        <v>580</v>
      </c>
      <c r="F203" s="109">
        <v>430</v>
      </c>
      <c r="G203" s="109"/>
      <c r="H203" s="110">
        <v>220</v>
      </c>
      <c r="I203" s="128">
        <v>537</v>
      </c>
      <c r="J203" s="134" t="s">
        <v>703</v>
      </c>
      <c r="K203" s="130">
        <f>H203-F203</f>
        <v>-210</v>
      </c>
      <c r="L203" s="131">
        <f>K203/F203</f>
        <v>-0.48837209302325579</v>
      </c>
      <c r="M203" s="132" t="s">
        <v>620</v>
      </c>
      <c r="N203" s="133">
        <v>43252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343">
        <v>114</v>
      </c>
      <c r="B204" s="155">
        <v>43220</v>
      </c>
      <c r="C204" s="155"/>
      <c r="D204" s="156" t="s">
        <v>380</v>
      </c>
      <c r="E204" s="157" t="s">
        <v>580</v>
      </c>
      <c r="F204" s="159">
        <v>153.5</v>
      </c>
      <c r="G204" s="159"/>
      <c r="H204" s="159">
        <v>196</v>
      </c>
      <c r="I204" s="159">
        <v>196</v>
      </c>
      <c r="J204" s="336" t="s">
        <v>813</v>
      </c>
      <c r="K204" s="179">
        <f>H204-F204</f>
        <v>42.5</v>
      </c>
      <c r="L204" s="180">
        <f>K204/F204</f>
        <v>0.27687296416938112</v>
      </c>
      <c r="M204" s="158" t="s">
        <v>556</v>
      </c>
      <c r="N204" s="181">
        <v>43605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5">
        <v>115</v>
      </c>
      <c r="B205" s="106">
        <v>43306</v>
      </c>
      <c r="C205" s="106"/>
      <c r="D205" s="107" t="s">
        <v>725</v>
      </c>
      <c r="E205" s="108" t="s">
        <v>580</v>
      </c>
      <c r="F205" s="109">
        <v>27.5</v>
      </c>
      <c r="G205" s="109"/>
      <c r="H205" s="110">
        <v>13.1</v>
      </c>
      <c r="I205" s="128">
        <v>60</v>
      </c>
      <c r="J205" s="134" t="s">
        <v>729</v>
      </c>
      <c r="K205" s="130">
        <v>-14.4</v>
      </c>
      <c r="L205" s="131">
        <v>-0.52363636363636401</v>
      </c>
      <c r="M205" s="132" t="s">
        <v>620</v>
      </c>
      <c r="N205" s="133">
        <v>43138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342">
        <v>116</v>
      </c>
      <c r="B206" s="328">
        <v>43318</v>
      </c>
      <c r="C206" s="328"/>
      <c r="D206" s="112" t="s">
        <v>704</v>
      </c>
      <c r="E206" s="330" t="s">
        <v>580</v>
      </c>
      <c r="F206" s="330">
        <v>148.5</v>
      </c>
      <c r="G206" s="330"/>
      <c r="H206" s="330">
        <v>102</v>
      </c>
      <c r="I206" s="334">
        <v>182</v>
      </c>
      <c r="J206" s="134" t="s">
        <v>812</v>
      </c>
      <c r="K206" s="130">
        <f>H206-F206</f>
        <v>-46.5</v>
      </c>
      <c r="L206" s="131">
        <f>K206/F206</f>
        <v>-0.31313131313131315</v>
      </c>
      <c r="M206" s="132" t="s">
        <v>620</v>
      </c>
      <c r="N206" s="133">
        <v>43661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117</v>
      </c>
      <c r="B207" s="102">
        <v>43335</v>
      </c>
      <c r="C207" s="102"/>
      <c r="D207" s="103" t="s">
        <v>730</v>
      </c>
      <c r="E207" s="104" t="s">
        <v>580</v>
      </c>
      <c r="F207" s="152">
        <v>285</v>
      </c>
      <c r="G207" s="104"/>
      <c r="H207" s="104">
        <v>355</v>
      </c>
      <c r="I207" s="122">
        <v>364</v>
      </c>
      <c r="J207" s="137" t="s">
        <v>731</v>
      </c>
      <c r="K207" s="124">
        <v>70</v>
      </c>
      <c r="L207" s="125">
        <v>0.24561403508771901</v>
      </c>
      <c r="M207" s="126" t="s">
        <v>556</v>
      </c>
      <c r="N207" s="127">
        <v>43455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118</v>
      </c>
      <c r="B208" s="102">
        <v>43341</v>
      </c>
      <c r="C208" s="102"/>
      <c r="D208" s="103" t="s">
        <v>370</v>
      </c>
      <c r="E208" s="104" t="s">
        <v>580</v>
      </c>
      <c r="F208" s="152">
        <v>525</v>
      </c>
      <c r="G208" s="104"/>
      <c r="H208" s="104">
        <v>585</v>
      </c>
      <c r="I208" s="122">
        <v>635</v>
      </c>
      <c r="J208" s="137" t="s">
        <v>705</v>
      </c>
      <c r="K208" s="124">
        <f t="shared" ref="K208:K220" si="37">H208-F208</f>
        <v>60</v>
      </c>
      <c r="L208" s="125">
        <f t="shared" ref="L208:L220" si="38">K208/F208</f>
        <v>0.11428571428571428</v>
      </c>
      <c r="M208" s="126" t="s">
        <v>556</v>
      </c>
      <c r="N208" s="127">
        <v>43662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119</v>
      </c>
      <c r="B209" s="102">
        <v>43395</v>
      </c>
      <c r="C209" s="102"/>
      <c r="D209" s="103" t="s">
        <v>357</v>
      </c>
      <c r="E209" s="104" t="s">
        <v>580</v>
      </c>
      <c r="F209" s="152">
        <v>475</v>
      </c>
      <c r="G209" s="104"/>
      <c r="H209" s="104">
        <v>574</v>
      </c>
      <c r="I209" s="122">
        <v>570</v>
      </c>
      <c r="J209" s="137" t="s">
        <v>639</v>
      </c>
      <c r="K209" s="124">
        <f t="shared" si="37"/>
        <v>99</v>
      </c>
      <c r="L209" s="125">
        <f t="shared" si="38"/>
        <v>0.20842105263157895</v>
      </c>
      <c r="M209" s="126" t="s">
        <v>556</v>
      </c>
      <c r="N209" s="127">
        <v>43403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6">
        <v>120</v>
      </c>
      <c r="B210" s="150">
        <v>43397</v>
      </c>
      <c r="C210" s="150"/>
      <c r="D210" s="376" t="s">
        <v>377</v>
      </c>
      <c r="E210" s="152" t="s">
        <v>580</v>
      </c>
      <c r="F210" s="152">
        <v>707.5</v>
      </c>
      <c r="G210" s="152"/>
      <c r="H210" s="152">
        <v>872</v>
      </c>
      <c r="I210" s="174">
        <v>872</v>
      </c>
      <c r="J210" s="175" t="s">
        <v>639</v>
      </c>
      <c r="K210" s="124">
        <f t="shared" si="37"/>
        <v>164.5</v>
      </c>
      <c r="L210" s="176">
        <f t="shared" si="38"/>
        <v>0.23250883392226149</v>
      </c>
      <c r="M210" s="177" t="s">
        <v>556</v>
      </c>
      <c r="N210" s="178">
        <v>43482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6">
        <v>121</v>
      </c>
      <c r="B211" s="150">
        <v>43398</v>
      </c>
      <c r="C211" s="150"/>
      <c r="D211" s="376" t="s">
        <v>339</v>
      </c>
      <c r="E211" s="152" t="s">
        <v>580</v>
      </c>
      <c r="F211" s="152">
        <v>162</v>
      </c>
      <c r="G211" s="152"/>
      <c r="H211" s="152">
        <v>204</v>
      </c>
      <c r="I211" s="174">
        <v>209</v>
      </c>
      <c r="J211" s="175" t="s">
        <v>811</v>
      </c>
      <c r="K211" s="124">
        <f t="shared" si="37"/>
        <v>42</v>
      </c>
      <c r="L211" s="176">
        <f t="shared" si="38"/>
        <v>0.25925925925925924</v>
      </c>
      <c r="M211" s="177" t="s">
        <v>556</v>
      </c>
      <c r="N211" s="178">
        <v>43539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7">
        <v>122</v>
      </c>
      <c r="B212" s="198">
        <v>43399</v>
      </c>
      <c r="C212" s="198"/>
      <c r="D212" s="151" t="s">
        <v>465</v>
      </c>
      <c r="E212" s="199" t="s">
        <v>580</v>
      </c>
      <c r="F212" s="199">
        <v>240</v>
      </c>
      <c r="G212" s="199"/>
      <c r="H212" s="199">
        <v>297</v>
      </c>
      <c r="I212" s="219">
        <v>297</v>
      </c>
      <c r="J212" s="175" t="s">
        <v>639</v>
      </c>
      <c r="K212" s="220">
        <f t="shared" si="37"/>
        <v>57</v>
      </c>
      <c r="L212" s="221">
        <f t="shared" si="38"/>
        <v>0.23749999999999999</v>
      </c>
      <c r="M212" s="222" t="s">
        <v>556</v>
      </c>
      <c r="N212" s="223">
        <v>43417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123</v>
      </c>
      <c r="B213" s="102">
        <v>43439</v>
      </c>
      <c r="C213" s="102"/>
      <c r="D213" s="144" t="s">
        <v>706</v>
      </c>
      <c r="E213" s="104" t="s">
        <v>580</v>
      </c>
      <c r="F213" s="104">
        <v>202.5</v>
      </c>
      <c r="G213" s="104"/>
      <c r="H213" s="104">
        <v>255</v>
      </c>
      <c r="I213" s="122">
        <v>252</v>
      </c>
      <c r="J213" s="137" t="s">
        <v>639</v>
      </c>
      <c r="K213" s="124">
        <f t="shared" si="37"/>
        <v>52.5</v>
      </c>
      <c r="L213" s="125">
        <f t="shared" si="38"/>
        <v>0.25925925925925924</v>
      </c>
      <c r="M213" s="126" t="s">
        <v>556</v>
      </c>
      <c r="N213" s="127">
        <v>43542</v>
      </c>
      <c r="O213" s="54"/>
      <c r="P213" s="13"/>
      <c r="Q213" s="13"/>
      <c r="R213" s="90" t="s">
        <v>708</v>
      </c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7">
        <v>124</v>
      </c>
      <c r="B214" s="198">
        <v>43465</v>
      </c>
      <c r="C214" s="102"/>
      <c r="D214" s="376" t="s">
        <v>402</v>
      </c>
      <c r="E214" s="199" t="s">
        <v>580</v>
      </c>
      <c r="F214" s="199">
        <v>710</v>
      </c>
      <c r="G214" s="199"/>
      <c r="H214" s="199">
        <v>866</v>
      </c>
      <c r="I214" s="219">
        <v>866</v>
      </c>
      <c r="J214" s="175" t="s">
        <v>639</v>
      </c>
      <c r="K214" s="124">
        <f t="shared" si="37"/>
        <v>156</v>
      </c>
      <c r="L214" s="125">
        <f t="shared" si="38"/>
        <v>0.21971830985915494</v>
      </c>
      <c r="M214" s="126" t="s">
        <v>556</v>
      </c>
      <c r="N214" s="338">
        <v>43553</v>
      </c>
      <c r="O214" s="54"/>
      <c r="P214" s="13"/>
      <c r="Q214" s="13"/>
      <c r="R214" s="14" t="s">
        <v>708</v>
      </c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7">
        <v>125</v>
      </c>
      <c r="B215" s="198">
        <v>43522</v>
      </c>
      <c r="C215" s="198"/>
      <c r="D215" s="376" t="s">
        <v>139</v>
      </c>
      <c r="E215" s="199" t="s">
        <v>580</v>
      </c>
      <c r="F215" s="199">
        <v>337.25</v>
      </c>
      <c r="G215" s="199"/>
      <c r="H215" s="199">
        <v>398.5</v>
      </c>
      <c r="I215" s="219">
        <v>411</v>
      </c>
      <c r="J215" s="137" t="s">
        <v>810</v>
      </c>
      <c r="K215" s="124">
        <f t="shared" si="37"/>
        <v>61.25</v>
      </c>
      <c r="L215" s="125">
        <f t="shared" si="38"/>
        <v>0.1816160118606375</v>
      </c>
      <c r="M215" s="126" t="s">
        <v>556</v>
      </c>
      <c r="N215" s="338">
        <v>43760</v>
      </c>
      <c r="O215" s="54"/>
      <c r="P215" s="13"/>
      <c r="Q215" s="13"/>
      <c r="R215" s="90" t="s">
        <v>708</v>
      </c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344">
        <v>126</v>
      </c>
      <c r="B216" s="160">
        <v>43559</v>
      </c>
      <c r="C216" s="160"/>
      <c r="D216" s="161" t="s">
        <v>394</v>
      </c>
      <c r="E216" s="162" t="s">
        <v>580</v>
      </c>
      <c r="F216" s="162">
        <v>130</v>
      </c>
      <c r="G216" s="162"/>
      <c r="H216" s="162">
        <v>65</v>
      </c>
      <c r="I216" s="182">
        <v>158</v>
      </c>
      <c r="J216" s="134" t="s">
        <v>707</v>
      </c>
      <c r="K216" s="130">
        <f t="shared" si="37"/>
        <v>-65</v>
      </c>
      <c r="L216" s="131">
        <f t="shared" si="38"/>
        <v>-0.5</v>
      </c>
      <c r="M216" s="132" t="s">
        <v>620</v>
      </c>
      <c r="N216" s="133">
        <v>43726</v>
      </c>
      <c r="O216" s="54"/>
      <c r="P216" s="13"/>
      <c r="Q216" s="13"/>
      <c r="R216" s="14" t="s">
        <v>710</v>
      </c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5">
        <v>127</v>
      </c>
      <c r="B217" s="183">
        <v>43017</v>
      </c>
      <c r="C217" s="183"/>
      <c r="D217" s="184" t="s">
        <v>166</v>
      </c>
      <c r="E217" s="185" t="s">
        <v>580</v>
      </c>
      <c r="F217" s="186">
        <v>141.5</v>
      </c>
      <c r="G217" s="187"/>
      <c r="H217" s="187">
        <v>183.5</v>
      </c>
      <c r="I217" s="187">
        <v>210</v>
      </c>
      <c r="J217" s="208" t="s">
        <v>801</v>
      </c>
      <c r="K217" s="209">
        <f t="shared" si="37"/>
        <v>42</v>
      </c>
      <c r="L217" s="210">
        <f t="shared" si="38"/>
        <v>0.29681978798586572</v>
      </c>
      <c r="M217" s="186" t="s">
        <v>556</v>
      </c>
      <c r="N217" s="211">
        <v>43042</v>
      </c>
      <c r="O217" s="54"/>
      <c r="P217" s="13"/>
      <c r="Q217" s="13"/>
      <c r="R217" s="90" t="s">
        <v>710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4">
        <v>128</v>
      </c>
      <c r="B218" s="160">
        <v>43074</v>
      </c>
      <c r="C218" s="160"/>
      <c r="D218" s="161" t="s">
        <v>295</v>
      </c>
      <c r="E218" s="162" t="s">
        <v>580</v>
      </c>
      <c r="F218" s="163">
        <v>172</v>
      </c>
      <c r="G218" s="162"/>
      <c r="H218" s="162">
        <v>155.25</v>
      </c>
      <c r="I218" s="182">
        <v>230</v>
      </c>
      <c r="J218" s="359" t="s">
        <v>794</v>
      </c>
      <c r="K218" s="130">
        <f t="shared" ref="K218" si="39">H218-F218</f>
        <v>-16.75</v>
      </c>
      <c r="L218" s="131">
        <f t="shared" ref="L218" si="40">K218/F218</f>
        <v>-9.7383720930232565E-2</v>
      </c>
      <c r="M218" s="132" t="s">
        <v>620</v>
      </c>
      <c r="N218" s="133">
        <v>43787</v>
      </c>
      <c r="O218" s="54"/>
      <c r="P218" s="13"/>
      <c r="Q218" s="13"/>
      <c r="R218" s="14" t="s">
        <v>710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345">
        <v>129</v>
      </c>
      <c r="B219" s="183">
        <v>43398</v>
      </c>
      <c r="C219" s="183"/>
      <c r="D219" s="184" t="s">
        <v>103</v>
      </c>
      <c r="E219" s="185" t="s">
        <v>580</v>
      </c>
      <c r="F219" s="187">
        <v>698.5</v>
      </c>
      <c r="G219" s="187"/>
      <c r="H219" s="187">
        <v>850</v>
      </c>
      <c r="I219" s="187">
        <v>890</v>
      </c>
      <c r="J219" s="212" t="s">
        <v>807</v>
      </c>
      <c r="K219" s="209">
        <f t="shared" si="37"/>
        <v>151.5</v>
      </c>
      <c r="L219" s="210">
        <f t="shared" si="38"/>
        <v>0.21689334287759485</v>
      </c>
      <c r="M219" s="186" t="s">
        <v>556</v>
      </c>
      <c r="N219" s="211">
        <v>43453</v>
      </c>
      <c r="O219" s="54"/>
      <c r="P219" s="13"/>
      <c r="Q219" s="13"/>
      <c r="R219" s="14" t="s">
        <v>708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7">
        <v>130</v>
      </c>
      <c r="B220" s="155">
        <v>42877</v>
      </c>
      <c r="C220" s="155"/>
      <c r="D220" s="156" t="s">
        <v>369</v>
      </c>
      <c r="E220" s="157" t="s">
        <v>580</v>
      </c>
      <c r="F220" s="158">
        <v>127.6</v>
      </c>
      <c r="G220" s="159"/>
      <c r="H220" s="159">
        <v>138</v>
      </c>
      <c r="I220" s="159">
        <v>190</v>
      </c>
      <c r="J220" s="360" t="s">
        <v>798</v>
      </c>
      <c r="K220" s="179">
        <f t="shared" si="37"/>
        <v>10.400000000000006</v>
      </c>
      <c r="L220" s="180">
        <f t="shared" si="38"/>
        <v>8.1504702194357417E-2</v>
      </c>
      <c r="M220" s="158" t="s">
        <v>556</v>
      </c>
      <c r="N220" s="181">
        <v>43774</v>
      </c>
      <c r="O220" s="54"/>
      <c r="P220" s="13"/>
      <c r="Q220" s="13"/>
      <c r="R220" s="90" t="s">
        <v>710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7">
        <v>131</v>
      </c>
      <c r="B221" s="155">
        <v>43158</v>
      </c>
      <c r="C221" s="155"/>
      <c r="D221" s="156" t="s">
        <v>711</v>
      </c>
      <c r="E221" s="157" t="s">
        <v>580</v>
      </c>
      <c r="F221" s="158">
        <v>317</v>
      </c>
      <c r="G221" s="159"/>
      <c r="H221" s="159">
        <v>382.5</v>
      </c>
      <c r="I221" s="159">
        <v>398</v>
      </c>
      <c r="J221" s="360" t="s">
        <v>839</v>
      </c>
      <c r="K221" s="179">
        <f t="shared" ref="K221" si="41">H221-F221</f>
        <v>65.5</v>
      </c>
      <c r="L221" s="180">
        <f t="shared" ref="L221" si="42">K221/F221</f>
        <v>0.20662460567823343</v>
      </c>
      <c r="M221" s="158" t="s">
        <v>556</v>
      </c>
      <c r="N221" s="181">
        <v>44238</v>
      </c>
      <c r="O221" s="54"/>
      <c r="P221" s="13"/>
      <c r="Q221" s="13"/>
      <c r="R221" s="322" t="s">
        <v>710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4">
        <v>132</v>
      </c>
      <c r="B222" s="160">
        <v>43164</v>
      </c>
      <c r="C222" s="160"/>
      <c r="D222" s="161" t="s">
        <v>133</v>
      </c>
      <c r="E222" s="162" t="s">
        <v>580</v>
      </c>
      <c r="F222" s="163">
        <f>510-14.4</f>
        <v>495.6</v>
      </c>
      <c r="G222" s="162"/>
      <c r="H222" s="162">
        <v>350</v>
      </c>
      <c r="I222" s="182">
        <v>672</v>
      </c>
      <c r="J222" s="359" t="s">
        <v>803</v>
      </c>
      <c r="K222" s="130">
        <f t="shared" ref="K222" si="43">H222-F222</f>
        <v>-145.60000000000002</v>
      </c>
      <c r="L222" s="131">
        <f t="shared" ref="L222" si="44">K222/F222</f>
        <v>-0.29378531073446329</v>
      </c>
      <c r="M222" s="132" t="s">
        <v>620</v>
      </c>
      <c r="N222" s="133">
        <v>43887</v>
      </c>
      <c r="O222" s="54"/>
      <c r="P222" s="13"/>
      <c r="Q222" s="13"/>
      <c r="R222" s="14" t="s">
        <v>708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4">
        <v>133</v>
      </c>
      <c r="B223" s="160">
        <v>43237</v>
      </c>
      <c r="C223" s="160"/>
      <c r="D223" s="161" t="s">
        <v>459</v>
      </c>
      <c r="E223" s="162" t="s">
        <v>580</v>
      </c>
      <c r="F223" s="163">
        <v>230.3</v>
      </c>
      <c r="G223" s="162"/>
      <c r="H223" s="162">
        <v>102.5</v>
      </c>
      <c r="I223" s="182">
        <v>348</v>
      </c>
      <c r="J223" s="359" t="s">
        <v>805</v>
      </c>
      <c r="K223" s="130">
        <f t="shared" ref="K223:K224" si="45">H223-F223</f>
        <v>-127.80000000000001</v>
      </c>
      <c r="L223" s="131">
        <f t="shared" ref="L223:L224" si="46">K223/F223</f>
        <v>-0.55492835432045162</v>
      </c>
      <c r="M223" s="132" t="s">
        <v>620</v>
      </c>
      <c r="N223" s="133">
        <v>43896</v>
      </c>
      <c r="O223" s="54"/>
      <c r="P223" s="13"/>
      <c r="Q223" s="13"/>
      <c r="R223" s="324" t="s">
        <v>708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7">
        <v>134</v>
      </c>
      <c r="B224" s="155">
        <v>43258</v>
      </c>
      <c r="C224" s="155"/>
      <c r="D224" s="156" t="s">
        <v>426</v>
      </c>
      <c r="E224" s="157" t="s">
        <v>580</v>
      </c>
      <c r="F224" s="158">
        <f>342.5-5.1</f>
        <v>337.4</v>
      </c>
      <c r="G224" s="159"/>
      <c r="H224" s="159">
        <v>412.5</v>
      </c>
      <c r="I224" s="159">
        <v>439</v>
      </c>
      <c r="J224" s="360" t="s">
        <v>837</v>
      </c>
      <c r="K224" s="179">
        <f t="shared" si="45"/>
        <v>75.100000000000023</v>
      </c>
      <c r="L224" s="180">
        <f t="shared" si="46"/>
        <v>0.22258446947243635</v>
      </c>
      <c r="M224" s="158" t="s">
        <v>556</v>
      </c>
      <c r="N224" s="181">
        <v>44230</v>
      </c>
      <c r="O224" s="54"/>
      <c r="P224" s="13"/>
      <c r="Q224" s="13"/>
      <c r="R224" s="90" t="s">
        <v>710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205">
        <v>135</v>
      </c>
      <c r="B225" s="190">
        <v>43285</v>
      </c>
      <c r="C225" s="190"/>
      <c r="D225" s="193" t="s">
        <v>48</v>
      </c>
      <c r="E225" s="191" t="s">
        <v>580</v>
      </c>
      <c r="F225" s="189">
        <f>127.5-5.53</f>
        <v>121.97</v>
      </c>
      <c r="G225" s="191"/>
      <c r="H225" s="191"/>
      <c r="I225" s="213">
        <v>170</v>
      </c>
      <c r="J225" s="225" t="s">
        <v>558</v>
      </c>
      <c r="K225" s="215"/>
      <c r="L225" s="216"/>
      <c r="M225" s="214" t="s">
        <v>558</v>
      </c>
      <c r="N225" s="217"/>
      <c r="O225" s="54"/>
      <c r="P225" s="13"/>
      <c r="Q225" s="13"/>
      <c r="R225" s="14" t="s">
        <v>708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4">
        <v>136</v>
      </c>
      <c r="B226" s="160">
        <v>43294</v>
      </c>
      <c r="C226" s="160"/>
      <c r="D226" s="161" t="s">
        <v>239</v>
      </c>
      <c r="E226" s="162" t="s">
        <v>580</v>
      </c>
      <c r="F226" s="163">
        <v>46.5</v>
      </c>
      <c r="G226" s="162"/>
      <c r="H226" s="162">
        <v>17</v>
      </c>
      <c r="I226" s="182">
        <v>59</v>
      </c>
      <c r="J226" s="359" t="s">
        <v>802</v>
      </c>
      <c r="K226" s="130">
        <f t="shared" ref="K226" si="47">H226-F226</f>
        <v>-29.5</v>
      </c>
      <c r="L226" s="131">
        <f t="shared" ref="L226" si="48">K226/F226</f>
        <v>-0.63440860215053763</v>
      </c>
      <c r="M226" s="132" t="s">
        <v>620</v>
      </c>
      <c r="N226" s="133">
        <v>43887</v>
      </c>
      <c r="O226" s="54"/>
      <c r="P226" s="13"/>
      <c r="Q226" s="13"/>
      <c r="R226" s="14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46">
        <v>137</v>
      </c>
      <c r="B227" s="188">
        <v>43396</v>
      </c>
      <c r="C227" s="188"/>
      <c r="D227" s="193" t="s">
        <v>404</v>
      </c>
      <c r="E227" s="191" t="s">
        <v>580</v>
      </c>
      <c r="F227" s="192">
        <v>156.5</v>
      </c>
      <c r="G227" s="191"/>
      <c r="H227" s="191"/>
      <c r="I227" s="213">
        <v>191</v>
      </c>
      <c r="J227" s="225" t="s">
        <v>558</v>
      </c>
      <c r="K227" s="215"/>
      <c r="L227" s="216"/>
      <c r="M227" s="214" t="s">
        <v>558</v>
      </c>
      <c r="N227" s="217"/>
      <c r="O227" s="54"/>
      <c r="P227" s="13"/>
      <c r="Q227" s="13"/>
      <c r="R227" s="14" t="s">
        <v>708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46">
        <v>138</v>
      </c>
      <c r="B228" s="188">
        <v>43439</v>
      </c>
      <c r="C228" s="188"/>
      <c r="D228" s="193" t="s">
        <v>321</v>
      </c>
      <c r="E228" s="191" t="s">
        <v>580</v>
      </c>
      <c r="F228" s="192">
        <v>259.5</v>
      </c>
      <c r="G228" s="191"/>
      <c r="H228" s="191"/>
      <c r="I228" s="213">
        <v>321</v>
      </c>
      <c r="J228" s="225" t="s">
        <v>558</v>
      </c>
      <c r="K228" s="215"/>
      <c r="L228" s="216"/>
      <c r="M228" s="214" t="s">
        <v>558</v>
      </c>
      <c r="N228" s="217"/>
      <c r="O228" s="13"/>
      <c r="P228" s="13"/>
      <c r="Q228" s="13"/>
      <c r="R228" s="14" t="s">
        <v>708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44">
        <v>139</v>
      </c>
      <c r="B229" s="160">
        <v>43439</v>
      </c>
      <c r="C229" s="160"/>
      <c r="D229" s="161" t="s">
        <v>732</v>
      </c>
      <c r="E229" s="162" t="s">
        <v>580</v>
      </c>
      <c r="F229" s="162">
        <v>715</v>
      </c>
      <c r="G229" s="162"/>
      <c r="H229" s="162">
        <v>445</v>
      </c>
      <c r="I229" s="182">
        <v>840</v>
      </c>
      <c r="J229" s="134" t="s">
        <v>782</v>
      </c>
      <c r="K229" s="130">
        <f t="shared" ref="K229:K232" si="49">H229-F229</f>
        <v>-270</v>
      </c>
      <c r="L229" s="131">
        <f t="shared" ref="L229:L232" si="50">K229/F229</f>
        <v>-0.3776223776223776</v>
      </c>
      <c r="M229" s="132" t="s">
        <v>620</v>
      </c>
      <c r="N229" s="133">
        <v>43800</v>
      </c>
      <c r="O229" s="54"/>
      <c r="P229" s="13"/>
      <c r="Q229" s="13"/>
      <c r="R229" s="14" t="s">
        <v>708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7">
        <v>140</v>
      </c>
      <c r="B230" s="198">
        <v>43469</v>
      </c>
      <c r="C230" s="198"/>
      <c r="D230" s="151" t="s">
        <v>143</v>
      </c>
      <c r="E230" s="199" t="s">
        <v>580</v>
      </c>
      <c r="F230" s="199">
        <v>875</v>
      </c>
      <c r="G230" s="199"/>
      <c r="H230" s="199">
        <v>1165</v>
      </c>
      <c r="I230" s="219">
        <v>1185</v>
      </c>
      <c r="J230" s="137" t="s">
        <v>808</v>
      </c>
      <c r="K230" s="124">
        <f t="shared" si="49"/>
        <v>290</v>
      </c>
      <c r="L230" s="125">
        <f t="shared" si="50"/>
        <v>0.33142857142857141</v>
      </c>
      <c r="M230" s="126" t="s">
        <v>556</v>
      </c>
      <c r="N230" s="338">
        <v>43847</v>
      </c>
      <c r="O230" s="54"/>
      <c r="P230" s="13"/>
      <c r="Q230" s="13"/>
      <c r="R230" s="324" t="s">
        <v>708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141</v>
      </c>
      <c r="B231" s="198">
        <v>43559</v>
      </c>
      <c r="C231" s="198"/>
      <c r="D231" s="376" t="s">
        <v>336</v>
      </c>
      <c r="E231" s="199" t="s">
        <v>580</v>
      </c>
      <c r="F231" s="199">
        <f>387-14.63</f>
        <v>372.37</v>
      </c>
      <c r="G231" s="199"/>
      <c r="H231" s="199">
        <v>490</v>
      </c>
      <c r="I231" s="219">
        <v>490</v>
      </c>
      <c r="J231" s="137" t="s">
        <v>639</v>
      </c>
      <c r="K231" s="124">
        <f t="shared" si="49"/>
        <v>117.63</v>
      </c>
      <c r="L231" s="125">
        <f t="shared" si="50"/>
        <v>0.31589548030185027</v>
      </c>
      <c r="M231" s="126" t="s">
        <v>556</v>
      </c>
      <c r="N231" s="338">
        <v>43850</v>
      </c>
      <c r="O231" s="54"/>
      <c r="P231" s="13"/>
      <c r="Q231" s="13"/>
      <c r="R231" s="324" t="s">
        <v>708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44">
        <v>142</v>
      </c>
      <c r="B232" s="160">
        <v>43578</v>
      </c>
      <c r="C232" s="160"/>
      <c r="D232" s="161" t="s">
        <v>733</v>
      </c>
      <c r="E232" s="162" t="s">
        <v>557</v>
      </c>
      <c r="F232" s="162">
        <v>220</v>
      </c>
      <c r="G232" s="162"/>
      <c r="H232" s="162">
        <v>127.5</v>
      </c>
      <c r="I232" s="182">
        <v>284</v>
      </c>
      <c r="J232" s="359" t="s">
        <v>806</v>
      </c>
      <c r="K232" s="130">
        <f t="shared" si="49"/>
        <v>-92.5</v>
      </c>
      <c r="L232" s="131">
        <f t="shared" si="50"/>
        <v>-0.42045454545454547</v>
      </c>
      <c r="M232" s="132" t="s">
        <v>620</v>
      </c>
      <c r="N232" s="133">
        <v>43896</v>
      </c>
      <c r="O232" s="54"/>
      <c r="P232" s="13"/>
      <c r="Q232" s="13"/>
      <c r="R232" s="14" t="s">
        <v>708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143</v>
      </c>
      <c r="B233" s="198">
        <v>43622</v>
      </c>
      <c r="C233" s="198"/>
      <c r="D233" s="376" t="s">
        <v>466</v>
      </c>
      <c r="E233" s="199" t="s">
        <v>557</v>
      </c>
      <c r="F233" s="199">
        <v>332.8</v>
      </c>
      <c r="G233" s="199"/>
      <c r="H233" s="199">
        <v>405</v>
      </c>
      <c r="I233" s="219">
        <v>419</v>
      </c>
      <c r="J233" s="137" t="s">
        <v>809</v>
      </c>
      <c r="K233" s="124">
        <f t="shared" ref="K233" si="51">H233-F233</f>
        <v>72.199999999999989</v>
      </c>
      <c r="L233" s="125">
        <f t="shared" ref="L233" si="52">K233/F233</f>
        <v>0.21694711538461534</v>
      </c>
      <c r="M233" s="126" t="s">
        <v>556</v>
      </c>
      <c r="N233" s="338">
        <v>43860</v>
      </c>
      <c r="O233" s="54"/>
      <c r="P233" s="13"/>
      <c r="Q233" s="13"/>
      <c r="R233" s="14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40">
        <v>144</v>
      </c>
      <c r="B234" s="139">
        <v>43641</v>
      </c>
      <c r="C234" s="139"/>
      <c r="D234" s="140" t="s">
        <v>137</v>
      </c>
      <c r="E234" s="141" t="s">
        <v>580</v>
      </c>
      <c r="F234" s="142">
        <v>386</v>
      </c>
      <c r="G234" s="143"/>
      <c r="H234" s="143">
        <v>395</v>
      </c>
      <c r="I234" s="143">
        <v>452</v>
      </c>
      <c r="J234" s="166" t="s">
        <v>799</v>
      </c>
      <c r="K234" s="167">
        <f t="shared" ref="K234" si="53">H234-F234</f>
        <v>9</v>
      </c>
      <c r="L234" s="168">
        <f t="shared" ref="L234" si="54">K234/F234</f>
        <v>2.3316062176165803E-2</v>
      </c>
      <c r="M234" s="169" t="s">
        <v>665</v>
      </c>
      <c r="N234" s="170">
        <v>43868</v>
      </c>
      <c r="O234" s="13"/>
      <c r="P234" s="13"/>
      <c r="Q234" s="13"/>
      <c r="R234" s="14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7">
        <v>145</v>
      </c>
      <c r="B235" s="188">
        <v>43707</v>
      </c>
      <c r="C235" s="188"/>
      <c r="D235" s="193" t="s">
        <v>255</v>
      </c>
      <c r="E235" s="191" t="s">
        <v>580</v>
      </c>
      <c r="F235" s="191" t="s">
        <v>712</v>
      </c>
      <c r="G235" s="191"/>
      <c r="H235" s="191"/>
      <c r="I235" s="213">
        <v>190</v>
      </c>
      <c r="J235" s="225" t="s">
        <v>558</v>
      </c>
      <c r="K235" s="215"/>
      <c r="L235" s="216"/>
      <c r="M235" s="335" t="s">
        <v>558</v>
      </c>
      <c r="N235" s="217"/>
      <c r="O235" s="13"/>
      <c r="P235" s="13"/>
      <c r="Q235" s="13"/>
      <c r="R235" s="324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146</v>
      </c>
      <c r="B236" s="198">
        <v>43731</v>
      </c>
      <c r="C236" s="198"/>
      <c r="D236" s="151" t="s">
        <v>418</v>
      </c>
      <c r="E236" s="199" t="s">
        <v>580</v>
      </c>
      <c r="F236" s="199">
        <v>235</v>
      </c>
      <c r="G236" s="199"/>
      <c r="H236" s="199">
        <v>295</v>
      </c>
      <c r="I236" s="219">
        <v>296</v>
      </c>
      <c r="J236" s="137" t="s">
        <v>787</v>
      </c>
      <c r="K236" s="124">
        <f t="shared" ref="K236" si="55">H236-F236</f>
        <v>60</v>
      </c>
      <c r="L236" s="125">
        <f t="shared" ref="L236" si="56">K236/F236</f>
        <v>0.25531914893617019</v>
      </c>
      <c r="M236" s="126" t="s">
        <v>556</v>
      </c>
      <c r="N236" s="338">
        <v>43844</v>
      </c>
      <c r="O236" s="54"/>
      <c r="P236" s="13"/>
      <c r="Q236" s="13"/>
      <c r="R236" s="14" t="s">
        <v>710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147</v>
      </c>
      <c r="B237" s="198">
        <v>43752</v>
      </c>
      <c r="C237" s="198"/>
      <c r="D237" s="151" t="s">
        <v>778</v>
      </c>
      <c r="E237" s="199" t="s">
        <v>580</v>
      </c>
      <c r="F237" s="199">
        <v>277.5</v>
      </c>
      <c r="G237" s="199"/>
      <c r="H237" s="199">
        <v>333</v>
      </c>
      <c r="I237" s="219">
        <v>333</v>
      </c>
      <c r="J237" s="137" t="s">
        <v>788</v>
      </c>
      <c r="K237" s="124">
        <f t="shared" ref="K237" si="57">H237-F237</f>
        <v>55.5</v>
      </c>
      <c r="L237" s="125">
        <f t="shared" ref="L237" si="58">K237/F237</f>
        <v>0.2</v>
      </c>
      <c r="M237" s="126" t="s">
        <v>556</v>
      </c>
      <c r="N237" s="338">
        <v>43846</v>
      </c>
      <c r="O237" s="54"/>
      <c r="P237" s="13"/>
      <c r="Q237" s="13"/>
      <c r="R237" s="324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148</v>
      </c>
      <c r="B238" s="198">
        <v>43752</v>
      </c>
      <c r="C238" s="198"/>
      <c r="D238" s="151" t="s">
        <v>777</v>
      </c>
      <c r="E238" s="199" t="s">
        <v>580</v>
      </c>
      <c r="F238" s="199">
        <v>930</v>
      </c>
      <c r="G238" s="199"/>
      <c r="H238" s="199">
        <v>1165</v>
      </c>
      <c r="I238" s="219">
        <v>1200</v>
      </c>
      <c r="J238" s="137" t="s">
        <v>789</v>
      </c>
      <c r="K238" s="124">
        <f t="shared" ref="K238" si="59">H238-F238</f>
        <v>235</v>
      </c>
      <c r="L238" s="125">
        <f t="shared" ref="L238" si="60">K238/F238</f>
        <v>0.25268817204301075</v>
      </c>
      <c r="M238" s="126" t="s">
        <v>556</v>
      </c>
      <c r="N238" s="338">
        <v>43847</v>
      </c>
      <c r="O238" s="54"/>
      <c r="P238" s="13"/>
      <c r="Q238" s="13"/>
      <c r="R238" s="32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46">
        <v>149</v>
      </c>
      <c r="B239" s="327">
        <v>43753</v>
      </c>
      <c r="C239" s="202"/>
      <c r="D239" s="348" t="s">
        <v>776</v>
      </c>
      <c r="E239" s="329" t="s">
        <v>580</v>
      </c>
      <c r="F239" s="331">
        <v>111</v>
      </c>
      <c r="G239" s="329"/>
      <c r="H239" s="329"/>
      <c r="I239" s="333">
        <v>141</v>
      </c>
      <c r="J239" s="225" t="s">
        <v>558</v>
      </c>
      <c r="K239" s="225"/>
      <c r="L239" s="119"/>
      <c r="M239" s="337" t="s">
        <v>558</v>
      </c>
      <c r="N239" s="227"/>
      <c r="O239" s="13"/>
      <c r="P239" s="13"/>
      <c r="Q239" s="13"/>
      <c r="R239" s="32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150</v>
      </c>
      <c r="B240" s="198">
        <v>43753</v>
      </c>
      <c r="C240" s="198"/>
      <c r="D240" s="151" t="s">
        <v>775</v>
      </c>
      <c r="E240" s="199" t="s">
        <v>580</v>
      </c>
      <c r="F240" s="200">
        <v>296</v>
      </c>
      <c r="G240" s="199"/>
      <c r="H240" s="199">
        <v>370</v>
      </c>
      <c r="I240" s="219">
        <v>370</v>
      </c>
      <c r="J240" s="137" t="s">
        <v>639</v>
      </c>
      <c r="K240" s="124">
        <f t="shared" ref="K240:K241" si="61">H240-F240</f>
        <v>74</v>
      </c>
      <c r="L240" s="125">
        <f t="shared" ref="L240:L241" si="62">K240/F240</f>
        <v>0.25</v>
      </c>
      <c r="M240" s="126" t="s">
        <v>556</v>
      </c>
      <c r="N240" s="338">
        <v>43853</v>
      </c>
      <c r="O240" s="54"/>
      <c r="P240" s="13"/>
      <c r="Q240" s="13"/>
      <c r="R240" s="32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151</v>
      </c>
      <c r="B241" s="198">
        <v>43754</v>
      </c>
      <c r="C241" s="198"/>
      <c r="D241" s="151" t="s">
        <v>774</v>
      </c>
      <c r="E241" s="199" t="s">
        <v>580</v>
      </c>
      <c r="F241" s="200">
        <v>300</v>
      </c>
      <c r="G241" s="199"/>
      <c r="H241" s="199">
        <v>382.5</v>
      </c>
      <c r="I241" s="219">
        <v>344</v>
      </c>
      <c r="J241" s="462" t="s">
        <v>840</v>
      </c>
      <c r="K241" s="124">
        <f t="shared" si="61"/>
        <v>82.5</v>
      </c>
      <c r="L241" s="125">
        <f t="shared" si="62"/>
        <v>0.27500000000000002</v>
      </c>
      <c r="M241" s="126" t="s">
        <v>556</v>
      </c>
      <c r="N241" s="338">
        <v>44238</v>
      </c>
      <c r="O241" s="13"/>
      <c r="P241" s="13"/>
      <c r="Q241" s="13"/>
      <c r="R241" s="32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6">
        <v>152</v>
      </c>
      <c r="B242" s="202">
        <v>43832</v>
      </c>
      <c r="C242" s="202"/>
      <c r="D242" s="206" t="s">
        <v>758</v>
      </c>
      <c r="E242" s="203" t="s">
        <v>580</v>
      </c>
      <c r="F242" s="204" t="s">
        <v>786</v>
      </c>
      <c r="G242" s="203"/>
      <c r="H242" s="203"/>
      <c r="I242" s="224">
        <v>590</v>
      </c>
      <c r="J242" s="225" t="s">
        <v>558</v>
      </c>
      <c r="K242" s="225"/>
      <c r="L242" s="119"/>
      <c r="M242" s="323" t="s">
        <v>558</v>
      </c>
      <c r="N242" s="227"/>
      <c r="O242" s="13"/>
      <c r="P242" s="13"/>
      <c r="Q242" s="13"/>
      <c r="R242" s="32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153</v>
      </c>
      <c r="B243" s="198">
        <v>43966</v>
      </c>
      <c r="C243" s="198"/>
      <c r="D243" s="151" t="s">
        <v>64</v>
      </c>
      <c r="E243" s="199" t="s">
        <v>580</v>
      </c>
      <c r="F243" s="200">
        <v>67.5</v>
      </c>
      <c r="G243" s="199"/>
      <c r="H243" s="199">
        <v>86</v>
      </c>
      <c r="I243" s="219">
        <v>86</v>
      </c>
      <c r="J243" s="137" t="s">
        <v>817</v>
      </c>
      <c r="K243" s="124">
        <f t="shared" ref="K243" si="63">H243-F243</f>
        <v>18.5</v>
      </c>
      <c r="L243" s="125">
        <f t="shared" ref="L243" si="64">K243/F243</f>
        <v>0.27407407407407408</v>
      </c>
      <c r="M243" s="126" t="s">
        <v>556</v>
      </c>
      <c r="N243" s="338">
        <v>44008</v>
      </c>
      <c r="O243" s="54"/>
      <c r="P243" s="13"/>
      <c r="Q243" s="13"/>
      <c r="R243" s="32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201">
        <v>154</v>
      </c>
      <c r="B244" s="202">
        <v>44035</v>
      </c>
      <c r="C244" s="202"/>
      <c r="D244" s="206" t="s">
        <v>465</v>
      </c>
      <c r="E244" s="203" t="s">
        <v>580</v>
      </c>
      <c r="F244" s="204" t="s">
        <v>820</v>
      </c>
      <c r="G244" s="203"/>
      <c r="H244" s="203"/>
      <c r="I244" s="224">
        <v>296</v>
      </c>
      <c r="J244" s="225" t="s">
        <v>558</v>
      </c>
      <c r="K244" s="225"/>
      <c r="L244" s="119"/>
      <c r="M244" s="226"/>
      <c r="N244" s="227"/>
      <c r="O244" s="13"/>
      <c r="P244" s="13"/>
      <c r="Q244" s="13"/>
      <c r="R244" s="32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155</v>
      </c>
      <c r="B245" s="198">
        <v>44092</v>
      </c>
      <c r="C245" s="198"/>
      <c r="D245" s="151" t="s">
        <v>398</v>
      </c>
      <c r="E245" s="199" t="s">
        <v>580</v>
      </c>
      <c r="F245" s="199">
        <v>206</v>
      </c>
      <c r="G245" s="199"/>
      <c r="H245" s="199">
        <v>248</v>
      </c>
      <c r="I245" s="219">
        <v>248</v>
      </c>
      <c r="J245" s="137" t="s">
        <v>639</v>
      </c>
      <c r="K245" s="124">
        <f t="shared" ref="K245:K246" si="65">H245-F245</f>
        <v>42</v>
      </c>
      <c r="L245" s="125">
        <f t="shared" ref="L245:L246" si="66">K245/F245</f>
        <v>0.20388349514563106</v>
      </c>
      <c r="M245" s="126" t="s">
        <v>556</v>
      </c>
      <c r="N245" s="338">
        <v>44214</v>
      </c>
      <c r="O245" s="54"/>
      <c r="P245" s="13"/>
      <c r="Q245" s="13"/>
      <c r="R245" s="32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156</v>
      </c>
      <c r="B246" s="198">
        <v>44140</v>
      </c>
      <c r="C246" s="198"/>
      <c r="D246" s="151" t="s">
        <v>398</v>
      </c>
      <c r="E246" s="199" t="s">
        <v>580</v>
      </c>
      <c r="F246" s="199">
        <v>182.5</v>
      </c>
      <c r="G246" s="199"/>
      <c r="H246" s="199">
        <v>248</v>
      </c>
      <c r="I246" s="219">
        <v>248</v>
      </c>
      <c r="J246" s="137" t="s">
        <v>639</v>
      </c>
      <c r="K246" s="124">
        <f t="shared" si="65"/>
        <v>65.5</v>
      </c>
      <c r="L246" s="125">
        <f t="shared" si="66"/>
        <v>0.35890410958904112</v>
      </c>
      <c r="M246" s="126" t="s">
        <v>556</v>
      </c>
      <c r="N246" s="338">
        <v>44214</v>
      </c>
      <c r="O246" s="54"/>
      <c r="P246" s="13"/>
      <c r="Q246" s="13"/>
      <c r="R246" s="32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201">
        <v>157</v>
      </c>
      <c r="B247" s="202">
        <v>44140</v>
      </c>
      <c r="C247" s="202"/>
      <c r="D247" s="206" t="s">
        <v>321</v>
      </c>
      <c r="E247" s="203" t="s">
        <v>580</v>
      </c>
      <c r="F247" s="204" t="s">
        <v>824</v>
      </c>
      <c r="G247" s="203"/>
      <c r="H247" s="203"/>
      <c r="I247" s="224">
        <v>320</v>
      </c>
      <c r="J247" s="225" t="s">
        <v>558</v>
      </c>
      <c r="K247" s="225"/>
      <c r="L247" s="119"/>
      <c r="M247" s="226"/>
      <c r="N247" s="227"/>
      <c r="O247" s="13"/>
      <c r="P247" s="13"/>
      <c r="Q247" s="13"/>
      <c r="R247" s="324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158</v>
      </c>
      <c r="B248" s="198">
        <v>44140</v>
      </c>
      <c r="C248" s="198"/>
      <c r="D248" s="151" t="s">
        <v>461</v>
      </c>
      <c r="E248" s="199" t="s">
        <v>580</v>
      </c>
      <c r="F248" s="200">
        <v>925</v>
      </c>
      <c r="G248" s="199"/>
      <c r="H248" s="199">
        <v>1095</v>
      </c>
      <c r="I248" s="219">
        <v>1093</v>
      </c>
      <c r="J248" s="462" t="s">
        <v>828</v>
      </c>
      <c r="K248" s="124">
        <f t="shared" ref="K248" si="67">H248-F248</f>
        <v>170</v>
      </c>
      <c r="L248" s="125">
        <f t="shared" ref="L248" si="68">K248/F248</f>
        <v>0.18378378378378379</v>
      </c>
      <c r="M248" s="126" t="s">
        <v>556</v>
      </c>
      <c r="N248" s="338">
        <v>44201</v>
      </c>
      <c r="O248" s="13"/>
      <c r="P248" s="13"/>
      <c r="Q248" s="13"/>
      <c r="R248" s="32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159</v>
      </c>
      <c r="B249" s="198">
        <v>44140</v>
      </c>
      <c r="C249" s="198"/>
      <c r="D249" s="151" t="s">
        <v>336</v>
      </c>
      <c r="E249" s="199" t="s">
        <v>580</v>
      </c>
      <c r="F249" s="200">
        <v>332.5</v>
      </c>
      <c r="G249" s="199"/>
      <c r="H249" s="199">
        <v>393</v>
      </c>
      <c r="I249" s="219">
        <v>406</v>
      </c>
      <c r="J249" s="462" t="s">
        <v>843</v>
      </c>
      <c r="K249" s="124">
        <f t="shared" ref="K249" si="69">H249-F249</f>
        <v>60.5</v>
      </c>
      <c r="L249" s="125">
        <f t="shared" ref="L249" si="70">K249/F249</f>
        <v>0.18195488721804512</v>
      </c>
      <c r="M249" s="126" t="s">
        <v>556</v>
      </c>
      <c r="N249" s="338">
        <v>44256</v>
      </c>
      <c r="O249" s="13"/>
      <c r="P249" s="13"/>
      <c r="Q249" s="13"/>
      <c r="R249" s="32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1">
        <v>160</v>
      </c>
      <c r="B250" s="202">
        <v>44141</v>
      </c>
      <c r="C250" s="202"/>
      <c r="D250" s="206" t="s">
        <v>465</v>
      </c>
      <c r="E250" s="203" t="s">
        <v>580</v>
      </c>
      <c r="F250" s="204" t="s">
        <v>825</v>
      </c>
      <c r="G250" s="203"/>
      <c r="H250" s="203"/>
      <c r="I250" s="224">
        <v>290</v>
      </c>
      <c r="J250" s="225" t="s">
        <v>558</v>
      </c>
      <c r="K250" s="225"/>
      <c r="L250" s="119"/>
      <c r="M250" s="226"/>
      <c r="N250" s="227"/>
      <c r="O250" s="13"/>
      <c r="P250" s="13"/>
      <c r="Q250" s="13"/>
      <c r="R250" s="32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201">
        <v>161</v>
      </c>
      <c r="B251" s="202">
        <v>44187</v>
      </c>
      <c r="C251" s="202"/>
      <c r="D251" s="206" t="s">
        <v>754</v>
      </c>
      <c r="E251" s="203" t="s">
        <v>580</v>
      </c>
      <c r="F251" s="456" t="s">
        <v>827</v>
      </c>
      <c r="G251" s="203"/>
      <c r="H251" s="203"/>
      <c r="I251" s="224">
        <v>239</v>
      </c>
      <c r="J251" s="457" t="s">
        <v>558</v>
      </c>
      <c r="K251" s="225"/>
      <c r="L251" s="119"/>
      <c r="M251" s="226"/>
      <c r="N251" s="227"/>
      <c r="O251" s="13"/>
      <c r="P251" s="13"/>
      <c r="Q251" s="13"/>
      <c r="R251" s="324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1">
        <v>162</v>
      </c>
      <c r="B252" s="202">
        <v>44258</v>
      </c>
      <c r="C252" s="202"/>
      <c r="D252" s="206" t="s">
        <v>758</v>
      </c>
      <c r="E252" s="203" t="s">
        <v>580</v>
      </c>
      <c r="F252" s="204" t="s">
        <v>786</v>
      </c>
      <c r="G252" s="203"/>
      <c r="H252" s="203"/>
      <c r="I252" s="224">
        <v>590</v>
      </c>
      <c r="J252" s="225" t="s">
        <v>558</v>
      </c>
      <c r="K252" s="225"/>
      <c r="L252" s="119"/>
      <c r="M252" s="323"/>
      <c r="N252" s="227"/>
      <c r="O252" s="13"/>
      <c r="P252" s="13"/>
      <c r="R252" s="324" t="s">
        <v>710</v>
      </c>
    </row>
    <row r="253" spans="1:26">
      <c r="A253" s="201">
        <v>163</v>
      </c>
      <c r="B253" s="202">
        <v>44274</v>
      </c>
      <c r="C253" s="202"/>
      <c r="D253" s="206" t="s">
        <v>336</v>
      </c>
      <c r="E253" s="508" t="s">
        <v>580</v>
      </c>
      <c r="F253" s="456" t="s">
        <v>850</v>
      </c>
      <c r="G253" s="203"/>
      <c r="H253" s="203"/>
      <c r="I253" s="224">
        <v>420</v>
      </c>
      <c r="J253" s="457" t="s">
        <v>558</v>
      </c>
      <c r="K253" s="225"/>
      <c r="L253" s="119"/>
      <c r="M253" s="226"/>
      <c r="N253" s="227"/>
      <c r="O253" s="13"/>
      <c r="R253" s="509" t="s">
        <v>710</v>
      </c>
    </row>
    <row r="254" spans="1:26">
      <c r="A254" s="201"/>
      <c r="B254" s="202"/>
      <c r="C254" s="202"/>
      <c r="D254" s="206"/>
      <c r="E254" s="203"/>
      <c r="F254" s="204"/>
      <c r="G254" s="203"/>
      <c r="H254" s="203"/>
      <c r="I254" s="224"/>
      <c r="J254" s="225"/>
      <c r="K254" s="225"/>
      <c r="L254" s="119"/>
      <c r="M254" s="226"/>
      <c r="N254" s="227"/>
      <c r="O254" s="13"/>
      <c r="R254" s="228"/>
    </row>
    <row r="255" spans="1:26">
      <c r="A255" s="201"/>
      <c r="B255" s="202"/>
      <c r="C255" s="202"/>
      <c r="D255" s="206"/>
      <c r="E255" s="203"/>
      <c r="F255" s="204"/>
      <c r="G255" s="203"/>
      <c r="H255" s="203"/>
      <c r="I255" s="224"/>
      <c r="J255" s="225"/>
      <c r="K255" s="225"/>
      <c r="L255" s="119"/>
      <c r="M255" s="226"/>
      <c r="N255" s="227"/>
      <c r="O255" s="13"/>
      <c r="R255" s="228"/>
    </row>
    <row r="256" spans="1:26">
      <c r="A256" s="201"/>
      <c r="B256" s="192" t="s">
        <v>781</v>
      </c>
      <c r="O256" s="13"/>
      <c r="R256" s="228"/>
    </row>
    <row r="257" spans="18:18">
      <c r="R257" s="228"/>
    </row>
    <row r="258" spans="18:18">
      <c r="R258" s="228"/>
    </row>
    <row r="259" spans="18:18">
      <c r="R259" s="228"/>
    </row>
    <row r="260" spans="18:18">
      <c r="R260" s="228"/>
    </row>
    <row r="261" spans="18:18">
      <c r="R261" s="228"/>
    </row>
    <row r="262" spans="18:18">
      <c r="R262" s="228"/>
    </row>
    <row r="263" spans="18:18">
      <c r="R263" s="228"/>
    </row>
    <row r="273" spans="1:6">
      <c r="A273" s="207"/>
    </row>
    <row r="274" spans="1:6">
      <c r="A274" s="207"/>
      <c r="F274" s="458"/>
    </row>
    <row r="275" spans="1:6">
      <c r="A275" s="203"/>
    </row>
  </sheetData>
  <autoFilter ref="R1:R271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2021-04-06T02:40:14Z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