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F&amp;O)'!$R$1:$R$273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8" i="6"/>
  <c r="M58" s="1"/>
  <c r="P17" l="1"/>
  <c r="P18"/>
  <c r="L29"/>
  <c r="M29" s="1"/>
  <c r="L12"/>
  <c r="K12"/>
  <c r="M12" s="1"/>
  <c r="L13"/>
  <c r="K29"/>
  <c r="L44"/>
  <c r="M44" s="1"/>
  <c r="K44"/>
  <c r="L47"/>
  <c r="K47"/>
  <c r="L46"/>
  <c r="K46"/>
  <c r="L45"/>
  <c r="K45"/>
  <c r="M57"/>
  <c r="K57"/>
  <c r="K61"/>
  <c r="M61" s="1"/>
  <c r="L68"/>
  <c r="L43"/>
  <c r="M43" s="1"/>
  <c r="K43"/>
  <c r="L42"/>
  <c r="K42"/>
  <c r="K68"/>
  <c r="P15"/>
  <c r="P16"/>
  <c r="P14"/>
  <c r="L11"/>
  <c r="K11"/>
  <c r="L15"/>
  <c r="K15"/>
  <c r="K13"/>
  <c r="K56"/>
  <c r="M56" s="1"/>
  <c r="M42" l="1"/>
  <c r="M45"/>
  <c r="M46"/>
  <c r="M47"/>
  <c r="M68"/>
  <c r="M11"/>
  <c r="M15"/>
  <c r="M13"/>
  <c r="K261" l="1"/>
  <c r="L261" s="1"/>
  <c r="K250"/>
  <c r="L250" s="1"/>
  <c r="K240"/>
  <c r="L240" s="1"/>
  <c r="P10"/>
  <c r="K256" l="1"/>
  <c r="L256" s="1"/>
  <c r="K257" l="1"/>
  <c r="L257" s="1"/>
  <c r="K254" l="1"/>
  <c r="L254" s="1"/>
  <c r="K233"/>
  <c r="L233" s="1"/>
  <c r="K253"/>
  <c r="L253" s="1"/>
  <c r="K252"/>
  <c r="L252" s="1"/>
  <c r="K251"/>
  <c r="L251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1"/>
  <c r="L231" s="1"/>
  <c r="K230"/>
  <c r="L230" s="1"/>
  <c r="F229"/>
  <c r="K229" s="1"/>
  <c r="L229" s="1"/>
  <c r="K228"/>
  <c r="L228" s="1"/>
  <c r="K227"/>
  <c r="L227" s="1"/>
  <c r="K226"/>
  <c r="L226" s="1"/>
  <c r="K225"/>
  <c r="L225" s="1"/>
  <c r="K224"/>
  <c r="L224" s="1"/>
  <c r="F223"/>
  <c r="K223" s="1"/>
  <c r="L223" s="1"/>
  <c r="F222"/>
  <c r="K222" s="1"/>
  <c r="L222" s="1"/>
  <c r="K221"/>
  <c r="L221" s="1"/>
  <c r="F220"/>
  <c r="K220" s="1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1"/>
  <c r="L201" s="1"/>
  <c r="F200"/>
  <c r="K200" s="1"/>
  <c r="L200" s="1"/>
  <c r="K199"/>
  <c r="L199" s="1"/>
  <c r="K196"/>
  <c r="L196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4"/>
  <c r="L174" s="1"/>
  <c r="K172"/>
  <c r="L172" s="1"/>
  <c r="K170"/>
  <c r="L170" s="1"/>
  <c r="K168"/>
  <c r="L168" s="1"/>
  <c r="K167"/>
  <c r="L167" s="1"/>
  <c r="K166"/>
  <c r="L166" s="1"/>
  <c r="K164"/>
  <c r="L164" s="1"/>
  <c r="K163"/>
  <c r="L163" s="1"/>
  <c r="K162"/>
  <c r="L162" s="1"/>
  <c r="K161"/>
  <c r="K160"/>
  <c r="L160" s="1"/>
  <c r="K159"/>
  <c r="L159" s="1"/>
  <c r="K157"/>
  <c r="L157" s="1"/>
  <c r="K156"/>
  <c r="L156" s="1"/>
  <c r="K155"/>
  <c r="L155" s="1"/>
  <c r="K154"/>
  <c r="L154" s="1"/>
  <c r="K153"/>
  <c r="L153" s="1"/>
  <c r="F152"/>
  <c r="K152" s="1"/>
  <c r="L152" s="1"/>
  <c r="H151"/>
  <c r="K151" s="1"/>
  <c r="L151" s="1"/>
  <c r="K148"/>
  <c r="L148" s="1"/>
  <c r="K147"/>
  <c r="L147" s="1"/>
  <c r="K146"/>
  <c r="L146" s="1"/>
  <c r="K145"/>
  <c r="L145" s="1"/>
  <c r="K144"/>
  <c r="L144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H117"/>
  <c r="K117" s="1"/>
  <c r="L117" s="1"/>
  <c r="F116"/>
  <c r="K116" s="1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M7"/>
  <c r="D7" i="5"/>
  <c r="K6" i="4"/>
  <c r="K6" i="3"/>
  <c r="L6" i="2"/>
</calcChain>
</file>

<file path=xl/sharedStrings.xml><?xml version="1.0" encoding="utf-8"?>
<sst xmlns="http://schemas.openxmlformats.org/spreadsheetml/2006/main" count="2815" uniqueCount="1094">
  <si>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</si>
  <si>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</si>
  <si>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</si>
  <si>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</si>
  <si>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</si>
  <si>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</si>
  <si>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</si>
  <si>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</si>
  <si>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</si>
  <si>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</si>
  <si>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</si>
  <si>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</si>
  <si>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</si>
  <si>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</si>
  <si>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</si>
  <si>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</si>
  <si>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</si>
  <si>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</si>
  <si>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</si>
  <si>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</si>
  <si>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</si>
  <si>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</si>
  <si>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</si>
  <si>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</si>
  <si>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</si>
  <si>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</si>
  <si>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</si>
  <si>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</si>
  <si>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</si>
  <si>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</si>
  <si>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</si>
  <si>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</si>
  <si>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</si>
  <si>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</si>
  <si>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</si>
  <si>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</si>
  <si>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</si>
  <si>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</si>
  <si>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</si>
  <si>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</si>
  <si>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</si>
  <si>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</si>
  <si>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</si>
  <si>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</si>
  <si>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</si>
  <si>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</si>
  <si>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</si>
  <si>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</si>
  <si>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</si>
  <si>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</si>
  <si>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</si>
  <si>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</si>
  <si>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</si>
  <si>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</si>
  <si>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</si>
  <si>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</si>
  <si>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</si>
  <si>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</si>
  <si>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</si>
  <si>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</si>
  <si>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</si>
  <si>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</si>
  <si>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</si>
  <si>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</si>
  <si>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</si>
  <si>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</si>
  <si>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</si>
  <si>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</si>
  <si>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</si>
  <si>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</si>
  <si>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</si>
  <si>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</si>
  <si>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</si>
  <si>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</si>
  <si>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</si>
  <si>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</si>
  <si>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</si>
  <si>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</si>
  <si>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</si>
  <si>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</si>
  <si>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</si>
  <si>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</si>
  <si>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</si>
  <si>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</si>
  <si>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</si>
  <si>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</si>
  <si>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</si>
  <si>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</si>
  <si>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</si>
  <si>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</si>
  <si>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</si>
  <si>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</si>
  <si>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</si>
  <si>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</si>
  <si>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</si>
  <si>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</si>
  <si>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</si>
  <si>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</si>
  <si>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</si>
  <si>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</si>
  <si>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</si>
  <si>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</si>
  <si>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</si>
  <si>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</si>
  <si>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</si>
  <si>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</si>
  <si>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</si>
  <si>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</si>
  <si>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</si>
  <si>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</si>
  <si>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</si>
  <si>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</si>
  <si>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</si>
  <si>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</si>
  <si>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</si>
  <si>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</si>
  <si>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</si>
  <si>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</si>
  <si>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</si>
  <si>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</si>
  <si>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</si>
  <si>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</si>
  <si>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</si>
  <si>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</si>
  <si>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</si>
  <si>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</si>
  <si>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</si>
  <si>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</si>
  <si>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</si>
  <si>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</si>
  <si>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</si>
  <si>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</si>
  <si>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</si>
  <si>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</si>
  <si>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</si>
  <si>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</si>
  <si>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</si>
  <si>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</si>
  <si>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</si>
  <si>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</si>
  <si>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</si>
  <si>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</si>
  <si>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</si>
  <si>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</si>
  <si>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</si>
  <si>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</si>
  <si>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</si>
  <si>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</si>
  <si>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</si>
  <si>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</si>
  <si>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</si>
  <si>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</si>
  <si>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</si>
  <si>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</si>
  <si>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</si>
  <si>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</si>
  <si>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</si>
  <si>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</si>
  <si>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</si>
  <si>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</si>
  <si>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</si>
  <si>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</si>
  <si>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</si>
  <si>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</si>
  <si>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</si>
  <si>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</si>
  <si>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</si>
  <si>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</si>
  <si>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</si>
  <si>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</si>
  <si>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</si>
  <si>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</si>
  <si>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</si>
  <si>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</si>
  <si>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</si>
  <si>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</si>
  <si>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</si>
  <si>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</si>
  <si>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</si>
  <si>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</si>
  <si>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</si>
  <si>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</si>
  <si>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</si>
  <si>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</si>
  <si>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</si>
  <si>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</si>
  <si>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</si>
  <si>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</si>
  <si>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</si>
  <si>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</si>
  <si>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</si>
  <si>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</si>
  <si>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</si>
  <si>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</si>
  <si>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</si>
  <si>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</si>
  <si>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</si>
  <si>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</si>
  <si>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</si>
  <si>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</si>
  <si>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</si>
  <si>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</si>
  <si>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</si>
  <si>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</si>
  <si>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</si>
  <si>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</si>
  <si>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</si>
  <si>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</si>
  <si>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</si>
  <si>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</si>
  <si>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</si>
  <si>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</si>
  <si>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</si>
  <si>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</si>
  <si>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</si>
  <si>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</si>
  <si>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</si>
  <si>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</si>
  <si>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</si>
  <si>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</si>
  <si>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</si>
  <si>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</si>
  <si>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</si>
  <si>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</si>
  <si>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</si>
  <si>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</si>
  <si>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</si>
  <si>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</si>
  <si>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</si>
  <si>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</si>
  <si>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</si>
  <si>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</si>
  <si>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</si>
  <si>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</si>
  <si>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</si>
  <si>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</si>
  <si>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</si>
  <si>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</si>
  <si>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</si>
  <si>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</si>
  <si>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</si>
  <si>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</si>
  <si>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</si>
  <si>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</si>
  <si>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</si>
  <si>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</si>
  <si>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</si>
  <si>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</si>
  <si>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</si>
  <si>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</si>
  <si>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</si>
  <si>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</si>
  <si>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</si>
  <si>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</si>
  <si>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</si>
  <si>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</si>
  <si>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</si>
  <si>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</si>
  <si>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</si>
  <si>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</si>
  <si>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</si>
  <si>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</si>
  <si>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</si>
  <si>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</si>
  <si>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</si>
  <si>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</si>
  <si>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</si>
  <si>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</si>
  <si>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</si>
  <si>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</si>
  <si>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</si>
  <si>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</si>
  <si>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</si>
  <si>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</si>
  <si>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</si>
  <si>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</si>
  <si>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</si>
  <si>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</si>
  <si>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</si>
  <si>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</si>
  <si>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</si>
  <si>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</si>
  <si>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</si>
  <si>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</si>
  <si>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</si>
  <si>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</si>
  <si>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</si>
  <si>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</si>
  <si>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</si>
  <si>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</si>
  <si>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</si>
  <si>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</si>
  <si>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</si>
  <si>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</si>
  <si>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</si>
  <si>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</si>
  <si>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</si>
  <si>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</si>
  <si>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</si>
  <si>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</si>
  <si>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</si>
  <si>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</si>
  <si>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</si>
  <si>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</si>
  <si>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</si>
  <si>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</si>
  <si>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</si>
  <si>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</si>
  <si>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</si>
  <si>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</si>
  <si>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</si>
  <si>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</si>
  <si>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</si>
  <si>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</si>
  <si>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</si>
  <si>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</si>
  <si>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</si>
  <si>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</si>
  <si>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</si>
  <si>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</si>
  <si>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</si>
  <si>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</si>
  <si>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</si>
  <si>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</si>
  <si>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</si>
  <si>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</si>
  <si>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</si>
  <si>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</si>
  <si>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</si>
  <si>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</si>
  <si>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</si>
  <si>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</si>
  <si>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</si>
  <si>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</si>
  <si>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</si>
  <si>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</si>
  <si>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</si>
  <si>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</si>
  <si>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</si>
  <si>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</si>
  <si>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</si>
  <si>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</si>
  <si>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</si>
  <si>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</si>
  <si>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</si>
  <si>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</si>
  <si>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</si>
  <si>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</si>
  <si>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</si>
  <si>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</si>
  <si>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</si>
  <si>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</si>
  <si>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</si>
  <si>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</si>
  <si>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</si>
  <si>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</si>
  <si>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</si>
  <si>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</si>
  <si>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</si>
  <si>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</si>
  <si>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</si>
  <si>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</si>
  <si>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</si>
  <si>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</si>
  <si>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</si>
  <si>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</si>
  <si>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</si>
  <si>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</si>
  <si>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</si>
  <si>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</si>
  <si>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</si>
  <si>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</si>
  <si>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</si>
  <si>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</si>
  <si>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</si>
  <si>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</si>
  <si>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</si>
  <si>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</si>
  <si>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</si>
  <si>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</si>
  <si>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</si>
  <si>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</si>
  <si>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</si>
  <si>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</si>
  <si>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</si>
  <si>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</si>
  <si>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</si>
  <si>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</si>
  <si>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</si>
  <si>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</si>
  <si>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</si>
  <si>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</si>
  <si>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</si>
  <si>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</si>
  <si>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</si>
  <si>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</si>
  <si>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</si>
  <si>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</si>
  <si>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</si>
  <si>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</si>
  <si>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</si>
  <si>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</si>
  <si>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</si>
  <si>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</si>
  <si>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</si>
  <si>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</si>
  <si>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</si>
  <si>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</si>
  <si>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</si>
  <si>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</si>
  <si>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</si>
  <si>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</si>
  <si>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</si>
  <si>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</si>
  <si>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</si>
  <si>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</si>
  <si>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</si>
  <si>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</si>
  <si>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</si>
  <si>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</si>
  <si>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</si>
  <si>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</si>
  <si>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</si>
  <si>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</si>
  <si>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</si>
  <si>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</si>
  <si>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</si>
  <si>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</si>
  <si>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</si>
  <si>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</si>
  <si>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</si>
  <si>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</si>
  <si>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</si>
  <si>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</si>
  <si>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</si>
  <si>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</si>
  <si>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</si>
  <si>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</si>
  <si>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</si>
  <si>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</si>
  <si>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</si>
  <si>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</si>
  <si>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</si>
  <si>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</si>
  <si>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</si>
  <si>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</si>
  <si>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</si>
  <si>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</si>
  <si>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</si>
  <si>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</si>
  <si>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</si>
  <si>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</si>
  <si>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</si>
  <si>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</si>
  <si>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</si>
  <si>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</si>
  <si>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</si>
  <si>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</si>
  <si>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</si>
  <si>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</si>
  <si>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</si>
  <si>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</si>
  <si>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</si>
  <si>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</si>
  <si>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</si>
  <si>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</si>
  <si>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</si>
  <si>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</si>
  <si>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</si>
  <si>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</si>
  <si>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</si>
  <si>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</si>
  <si>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</si>
  <si>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</si>
  <si>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</si>
  <si>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</si>
  <si>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</si>
  <si>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</si>
  <si>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</si>
  <si>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</si>
  <si>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</si>
  <si>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</si>
  <si>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</si>
  <si>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</si>
  <si>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</si>
  <si>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</si>
  <si>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</si>
  <si>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</si>
  <si>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</si>
  <si>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</si>
  <si>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</si>
  <si>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</si>
  <si>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</si>
  <si>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</si>
  <si>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</si>
  <si>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</si>
  <si>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</si>
  <si>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</si>
  <si>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</si>
  <si>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</si>
  <si>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</si>
  <si>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</si>
  <si>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</si>
  <si>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</si>
  <si>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</si>
  <si>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</si>
  <si>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</si>
  <si>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</si>
  <si>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</si>
  <si>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</si>
  <si>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</si>
  <si>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</si>
  <si>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</si>
  <si>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</si>
  <si>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</si>
  <si>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</si>
  <si>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</si>
  <si>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</si>
  <si>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</si>
  <si>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</si>
  <si>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</si>
  <si>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</si>
  <si>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</si>
  <si>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</si>
  <si>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</si>
  <si>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</si>
  <si>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</si>
  <si>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</si>
  <si>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</si>
  <si>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</si>
  <si>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</si>
  <si>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</si>
  <si>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</si>
  <si>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</si>
  <si>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</si>
  <si>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</si>
  <si>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</si>
  <si>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</si>
  <si>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</si>
  <si>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</si>
  <si>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</si>
  <si>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</si>
  <si>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</si>
  <si>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</si>
  <si>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</si>
  <si>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</si>
  <si>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</si>
  <si>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</si>
  <si>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</si>
  <si>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</si>
  <si>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</si>
  <si>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</si>
  <si>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</si>
  <si>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</si>
  <si>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</si>
  <si>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</si>
  <si>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</si>
  <si>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</si>
  <si>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</si>
  <si>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</si>
  <si>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</si>
  <si>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</si>
  <si>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</si>
  <si>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</si>
  <si>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</si>
  <si>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</si>
  <si>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</si>
  <si>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</si>
  <si>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</si>
  <si>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</si>
  <si>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</si>
  <si>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</si>
  <si>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</si>
  <si>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</si>
  <si>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</si>
  <si>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</si>
  <si>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</si>
  <si>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</si>
  <si>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</si>
  <si>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</si>
  <si>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</si>
  <si>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</si>
  <si>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</si>
  <si>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</si>
  <si>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</si>
  <si>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</si>
  <si>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</si>
  <si>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</si>
  <si>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</si>
  <si>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</si>
  <si>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</si>
  <si>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</si>
  <si>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</si>
  <si>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</si>
  <si>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</si>
  <si>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</si>
  <si>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</si>
  <si>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</si>
  <si>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</si>
  <si>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</si>
  <si>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</si>
  <si>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</si>
  <si>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</si>
  <si>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</si>
  <si>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</si>
  <si>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</si>
  <si>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</si>
  <si>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</si>
  <si>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</si>
  <si>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</si>
  <si>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</si>
  <si>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</si>
  <si>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</si>
  <si>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</si>
  <si>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</si>
  <si>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</si>
  <si>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</si>
  <si>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</si>
  <si>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</si>
  <si>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</si>
  <si>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</si>
  <si>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</si>
  <si>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</si>
  <si>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</si>
  <si>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</si>
  <si>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</si>
  <si>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</si>
  <si>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</si>
  <si>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</si>
  <si>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</si>
  <si>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</si>
  <si>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</si>
  <si>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</si>
  <si>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</si>
  <si>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</si>
  <si>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</si>
  <si>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</si>
  <si>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</si>
  <si>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</si>
  <si>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</si>
  <si>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</si>
  <si>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</si>
  <si>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</si>
  <si>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</si>
  <si>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</si>
  <si>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</si>
  <si>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</si>
  <si>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</si>
  <si>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</si>
  <si>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</si>
  <si>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</si>
  <si>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</si>
  <si>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</si>
  <si>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</si>
  <si>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</si>
  <si>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</si>
  <si>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</si>
  <si>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</si>
  <si>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</si>
  <si>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</si>
  <si>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</si>
  <si>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</si>
  <si>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</si>
  <si>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</si>
  <si>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</si>
  <si>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</si>
  <si>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</si>
  <si>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</si>
  <si>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</si>
  <si>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</si>
  <si>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</si>
  <si>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</si>
  <si>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</si>
  <si>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</si>
  <si>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</si>
  <si>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</si>
  <si>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</si>
  <si>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</si>
  <si>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</si>
  <si>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</si>
  <si>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</si>
  <si>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</si>
  <si>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</si>
  <si>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</si>
  <si>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</si>
  <si>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</si>
  <si>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</si>
  <si>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</si>
  <si>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</si>
  <si>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</si>
  <si>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</si>
  <si>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</si>
  <si>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</si>
  <si>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</si>
  <si>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</si>
  <si>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</si>
  <si>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</si>
  <si>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</si>
  <si>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</si>
  <si>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</si>
  <si>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</si>
  <si>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</si>
  <si>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</si>
  <si>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</si>
  <si>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</si>
  <si>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</si>
  <si>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</si>
  <si>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</si>
  <si>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</si>
  <si>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</si>
  <si>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</si>
  <si>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</si>
  <si>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</si>
  <si>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</si>
  <si>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</si>
  <si>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</si>
  <si>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</si>
  <si>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</si>
  <si>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</si>
  <si>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</si>
  <si>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</si>
  <si>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</si>
  <si>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</si>
  <si>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</si>
  <si>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</si>
  <si>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</si>
  <si>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</si>
  <si>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</si>
  <si>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</si>
  <si>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</si>
  <si>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</si>
  <si>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</si>
  <si>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</si>
  <si>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</si>
  <si>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</si>
  <si>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</si>
  <si>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</si>
  <si>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</si>
  <si>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</si>
  <si>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</si>
  <si>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</si>
  <si>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</si>
  <si>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</si>
  <si>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</si>
  <si>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</si>
  <si>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</si>
  <si>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</si>
  <si>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</si>
  <si>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</si>
  <si>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</si>
  <si>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</si>
  <si>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</si>
  <si>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</si>
  <si>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</si>
  <si>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</si>
  <si>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</si>
  <si>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</si>
  <si>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</si>
  <si>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</si>
  <si>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</si>
  <si>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</si>
  <si>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</si>
  <si>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</si>
  <si>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</si>
  <si>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</si>
  <si>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</si>
  <si>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</si>
  <si>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</si>
  <si>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</si>
  <si>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</si>
  <si>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</si>
  <si>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</si>
  <si>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</si>
  <si>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</si>
  <si>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</si>
  <si>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</si>
  <si>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</si>
  <si>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</si>
  <si>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</si>
  <si>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</si>
  <si>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</si>
  <si>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</si>
  <si>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</si>
  <si>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</si>
  <si>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</si>
  <si>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</si>
  <si>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</si>
  <si>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</si>
  <si>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</si>
  <si>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</si>
  <si>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</si>
  <si>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</si>
  <si>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</si>
  <si>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</si>
  <si>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</si>
  <si>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</si>
  <si>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</si>
  <si>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</si>
  <si>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</si>
  <si>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</si>
  <si>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</si>
  <si>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</si>
  <si>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</si>
  <si>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</si>
  <si>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</si>
  <si>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</si>
  <si>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</si>
  <si>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</si>
  <si>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</si>
  <si>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</si>
  <si>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</si>
  <si>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</si>
  <si>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</si>
  <si>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</si>
  <si>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</si>
  <si>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</si>
  <si>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</si>
  <si>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</si>
  <si>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</si>
  <si>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</si>
  <si>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</si>
  <si>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</si>
  <si>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</si>
  <si>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</si>
  <si>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</si>
  <si>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</si>
  <si>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</si>
  <si>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</si>
  <si>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</si>
  <si>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</si>
  <si>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</si>
  <si>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</si>
  <si>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</si>
  <si>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</si>
  <si>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</si>
  <si>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</si>
  <si>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</si>
  <si>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</si>
  <si>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</si>
  <si>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</si>
  <si>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</si>
  <si>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</si>
  <si>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</si>
  <si>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</si>
  <si>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</si>
  <si>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</si>
  <si>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</si>
  <si>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</si>
  <si>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</si>
  <si>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</si>
  <si>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</si>
  <si>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</si>
  <si>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</si>
  <si>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</si>
  <si>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</si>
  <si>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s</t>
  </si>
  <si>
    <t>NSE</t>
  </si>
  <si>
    <t>1150-1170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</si>
  <si>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</si>
  <si>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</si>
  <si>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</si>
  <si>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</si>
  <si>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</si>
  <si>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</si>
  <si>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</si>
  <si>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</si>
  <si>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</si>
  <si>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</si>
  <si>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</si>
  <si>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</si>
  <si>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</si>
  <si>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MFSINTRCRP</t>
  </si>
  <si>
    <t>1245-1265</t>
  </si>
  <si>
    <t>BHARATFORG MAR FUT</t>
  </si>
  <si>
    <t>HDFCBANK MAR FUT</t>
  </si>
  <si>
    <t>GRAVITON RESEARCH CAPITAL LLP</t>
  </si>
  <si>
    <t>2350-2370</t>
  </si>
  <si>
    <t>160-170</t>
  </si>
  <si>
    <t>2500-2600</t>
  </si>
  <si>
    <t>750-780</t>
  </si>
  <si>
    <t>920-930</t>
  </si>
  <si>
    <t>1000-1050</t>
  </si>
  <si>
    <t>SIEMENS MAR FUT</t>
  </si>
  <si>
    <t>1470-1480</t>
  </si>
  <si>
    <t>2400-2450</t>
  </si>
  <si>
    <t>1810-1815</t>
  </si>
  <si>
    <t>1880-1920</t>
  </si>
  <si>
    <t>ADVIKCA</t>
  </si>
  <si>
    <t>TINEAGRO</t>
  </si>
  <si>
    <t>NAYAN MAHENDRABHAI THAKKAR</t>
  </si>
  <si>
    <t>XTX MARKETS LLP</t>
  </si>
  <si>
    <t>BRIGHT</t>
  </si>
  <si>
    <t>Bright Solar Limited</t>
  </si>
  <si>
    <t>SRPL</t>
  </si>
  <si>
    <t>Shree Ram Proteins Ltd.</t>
  </si>
  <si>
    <t>VAISHALI</t>
  </si>
  <si>
    <t>Vaishali Pharma Limited</t>
  </si>
  <si>
    <t>OLGA TRADING PRIVATE LIMITED</t>
  </si>
  <si>
    <t>PIYUSHKUMAR THUMAR</t>
  </si>
  <si>
    <t>Part Profit of Rs.23.5/-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</si>
  <si>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</si>
  <si>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</si>
  <si>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</si>
  <si>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</si>
  <si>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</si>
  <si>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</si>
  <si>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</si>
  <si>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</si>
  <si>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</si>
  <si>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</si>
  <si>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</si>
  <si>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666-672</t>
  </si>
  <si>
    <t>740-780</t>
  </si>
  <si>
    <t xml:space="preserve">JSWSTEEL </t>
  </si>
  <si>
    <t>680-690</t>
  </si>
  <si>
    <t>ASIANPAINT 3100 CE MAR</t>
  </si>
  <si>
    <t>Part Profit of Rs.12.5/-</t>
  </si>
  <si>
    <t>PCBL</t>
  </si>
  <si>
    <t>RBA</t>
  </si>
  <si>
    <t>SONACOMS</t>
  </si>
  <si>
    <t>DML</t>
  </si>
  <si>
    <t>P S SHETH</t>
  </si>
  <si>
    <t>GBFL</t>
  </si>
  <si>
    <t>NISHIL SURENDRABHAI MARFATIA</t>
  </si>
  <si>
    <t>IFL</t>
  </si>
  <si>
    <t>JANUSCORP</t>
  </si>
  <si>
    <t>SHARADA RAMDAS PAI</t>
  </si>
  <si>
    <t>RIPALBEN DHARMIKKUMAR PARIKH</t>
  </si>
  <si>
    <t>MAYUKH</t>
  </si>
  <si>
    <t>KARANSINGH KISHANSINGH TOMAR</t>
  </si>
  <si>
    <t>RAJ DEVANGBHAI PATEL</t>
  </si>
  <si>
    <t>POLYMAC</t>
  </si>
  <si>
    <t>GAJANAND AGARWAL</t>
  </si>
  <si>
    <t>PRADHIN</t>
  </si>
  <si>
    <t>VISESHINFO</t>
  </si>
  <si>
    <t>WORL</t>
  </si>
  <si>
    <t>JAYANTILAL HANSRAJ HUF</t>
  </si>
  <si>
    <t>LIBAS</t>
  </si>
  <si>
    <t>Libas Consu Products Ltd</t>
  </si>
  <si>
    <t>HARSHA RAJESHBHAI JHAVERI</t>
  </si>
  <si>
    <t>Retail Research Technical Calls &amp; Fundamental Performance Report for the month of Mar-2022</t>
  </si>
  <si>
    <t>1990-2005</t>
  </si>
  <si>
    <t>2150-2250</t>
  </si>
  <si>
    <t>410-412</t>
  </si>
  <si>
    <t>430-440</t>
  </si>
  <si>
    <t>3400-3410</t>
  </si>
  <si>
    <t>3550-3600</t>
  </si>
  <si>
    <t>1770-1780</t>
  </si>
  <si>
    <t>1850-1900</t>
  </si>
  <si>
    <t>INFY 1740 CE MAR</t>
  </si>
  <si>
    <t>41-43</t>
  </si>
  <si>
    <t>60-75</t>
  </si>
  <si>
    <t>54-56</t>
  </si>
  <si>
    <t>80-90</t>
  </si>
  <si>
    <t xml:space="preserve">SRF  MAR FUT </t>
  </si>
  <si>
    <t>2335-2340</t>
  </si>
  <si>
    <t>NIFTY 16500 CE 03-MAR</t>
  </si>
  <si>
    <t>80-100</t>
  </si>
  <si>
    <t>Profit of Rs.19.5/-</t>
  </si>
  <si>
    <t>276-277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</si>
  <si>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</si>
  <si>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</si>
  <si>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</si>
  <si>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</si>
  <si>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</si>
  <si>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</si>
  <si>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</si>
  <si>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</si>
  <si>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</si>
  <si>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</si>
  <si>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ADJIA</t>
  </si>
  <si>
    <t>SHRENI SHARES PRIVATE LIMITED</t>
  </si>
  <si>
    <t>PRAVEEN KUMAR</t>
  </si>
  <si>
    <t>KIRTI BANSAL</t>
  </si>
  <si>
    <t>ARROW SIGNS PRIVATE LIMITED</t>
  </si>
  <si>
    <t>AGRIMONY</t>
  </si>
  <si>
    <t>DIPTI MUKUND JARIWALA</t>
  </si>
  <si>
    <t>JOHNWESLEYBODDU</t>
  </si>
  <si>
    <t>ANIL KUMAR GIRDHAR</t>
  </si>
  <si>
    <t>ALKA</t>
  </si>
  <si>
    <t>SHREE KRISHNA SHARANAM FINANCIALS</t>
  </si>
  <si>
    <t>ARL</t>
  </si>
  <si>
    <t>SILKON TRADES LLP</t>
  </si>
  <si>
    <t>KAPASHI COMMERCIAL LTD</t>
  </si>
  <si>
    <t>SAUMIK KETAN DOSHI</t>
  </si>
  <si>
    <t>ASRL</t>
  </si>
  <si>
    <t>JIGNESH AMRUTLAL THOBHANI</t>
  </si>
  <si>
    <t>DINESHBHAI BHANUSHANKAR PANDYA</t>
  </si>
  <si>
    <t>CHOKSILA</t>
  </si>
  <si>
    <t>MANASI DHARMESH BHANUSHALI</t>
  </si>
  <si>
    <t>DHARMESH G BHANUSHALI HUF</t>
  </si>
  <si>
    <t>DDIL</t>
  </si>
  <si>
    <t>MONA SHRENIK SHAH</t>
  </si>
  <si>
    <t>DHOOTIN</t>
  </si>
  <si>
    <t>DHOOT INSTRUMENTS PVT LTD</t>
  </si>
  <si>
    <t>SHRUTIRAMANUJ</t>
  </si>
  <si>
    <t>RAM LAL</t>
  </si>
  <si>
    <t>GEMSI</t>
  </si>
  <si>
    <t>BASAVARAJ CHANNAPPA MAHASHETTI</t>
  </si>
  <si>
    <t>GOYALALUM</t>
  </si>
  <si>
    <t>HARLETH</t>
  </si>
  <si>
    <t>TARA HARSHADBHAI GOHIL</t>
  </si>
  <si>
    <t>FAIZAN AJMERWALA</t>
  </si>
  <si>
    <t>HARSHADBHAI NARAYANBHAI DANTANI</t>
  </si>
  <si>
    <t>SAGARKUMAR RAKESHBHAI DANTANI</t>
  </si>
  <si>
    <t>INDRENEW</t>
  </si>
  <si>
    <t>PRIYANKA DHARMESH JHAVERI</t>
  </si>
  <si>
    <t>ISFL</t>
  </si>
  <si>
    <t>MANISH MISHRA</t>
  </si>
  <si>
    <t>LEMON MANAGEMENT CONSULTANCY PRIVATE LIMITED</t>
  </si>
  <si>
    <t>JOHNPHARMA</t>
  </si>
  <si>
    <t>TOPGAIN FINANCE PRIVATE LIMITED</t>
  </si>
  <si>
    <t>METALCO</t>
  </si>
  <si>
    <t>LEHAR TECHNOLOGIES PVT LTD</t>
  </si>
  <si>
    <t>CHANDRA SHEKHAR</t>
  </si>
  <si>
    <t>NAMRATA ANKIT NANDU</t>
  </si>
  <si>
    <t>PATEL NISARG DHARMENDRABHAI</t>
  </si>
  <si>
    <t>NCLRESE</t>
  </si>
  <si>
    <t>RISHIAGARWAL</t>
  </si>
  <si>
    <t>HN SAFAL INFRA SPACE PRIVATE LIMITED</t>
  </si>
  <si>
    <t>SATTVA ORGANISERS LLP</t>
  </si>
  <si>
    <t>OMNIPOTENT</t>
  </si>
  <si>
    <t>ANSARI NAMRA FIRDAUS AAMIR ANJUM</t>
  </si>
  <si>
    <t>POOJA</t>
  </si>
  <si>
    <t>EPITOME TRADING AND INVESTMENTS</t>
  </si>
  <si>
    <t>BHAWSINGHKA COMMODITY BROKING PRIVATE LIMITED</t>
  </si>
  <si>
    <t>KALPESH JAVERILAL OSWAL</t>
  </si>
  <si>
    <t>AJAY CHAUDHARI</t>
  </si>
  <si>
    <t>BHAVESH A VORA (HUF)</t>
  </si>
  <si>
    <t>GOURAV BOTHRA</t>
  </si>
  <si>
    <t>PROMAX</t>
  </si>
  <si>
    <t>SHEETAL</t>
  </si>
  <si>
    <t>MAHESHCHANDRA KANTILAL SHETH (HUF)</t>
  </si>
  <si>
    <t>MAHESHCHANDRA KANTILAL SHETH</t>
  </si>
  <si>
    <t>SIMPLXPAP</t>
  </si>
  <si>
    <t>HRUSHIKESH RAGEER</t>
  </si>
  <si>
    <t>SKYGOLD</t>
  </si>
  <si>
    <t>ARYAMAN BROKING LIMITED</t>
  </si>
  <si>
    <t>STOVEKRAFT</t>
  </si>
  <si>
    <t>SCI GROWTH INVESTMENTS II</t>
  </si>
  <si>
    <t>BENGAL FINANCE AND INVESTMENT PVT LTD</t>
  </si>
  <si>
    <t>NIPPON INDIA MUTUAL FUND</t>
  </si>
  <si>
    <t>PGIM INDIA MUTUAL FUND</t>
  </si>
  <si>
    <t>SURATEX</t>
  </si>
  <si>
    <t>GARDEN SILK MILLS LIMITED</t>
  </si>
  <si>
    <t>TARINI</t>
  </si>
  <si>
    <t>NU HEIGHTS AGENCY PRIVATE LIMITED</t>
  </si>
  <si>
    <t>THEINVEST</t>
  </si>
  <si>
    <t>ELM PARK FUND LIMITED</t>
  </si>
  <si>
    <t>BOMIN FINANCE LIMITED</t>
  </si>
  <si>
    <t>THINKINK</t>
  </si>
  <si>
    <t>RUCHI GUPTA</t>
  </si>
  <si>
    <t>DHAVAL VINODBHAI GADANI</t>
  </si>
  <si>
    <t>VISAGAR</t>
  </si>
  <si>
    <t>VITESSE</t>
  </si>
  <si>
    <t>OPTUME LEGAL PARTNERS LLP</t>
  </si>
  <si>
    <t>BROOKS</t>
  </si>
  <si>
    <t>Brooks Lab Limited</t>
  </si>
  <si>
    <t>GUTTIKONDA RAJASEKHAR</t>
  </si>
  <si>
    <t>CROWN</t>
  </si>
  <si>
    <t>Crown Lifters Ltd</t>
  </si>
  <si>
    <t>NIZAR NOORUDDIN RAJWANI</t>
  </si>
  <si>
    <t>KARIM KAMRUDDIN JARIA</t>
  </si>
  <si>
    <t>GMDCLTD</t>
  </si>
  <si>
    <t>Gujarat Min. Dev. Corpn</t>
  </si>
  <si>
    <t>PRAKASH CHUNILAL MUDETHIYA</t>
  </si>
  <si>
    <t>SHARADABEN BHIKHABHAI PATEL</t>
  </si>
  <si>
    <t>RICHA</t>
  </si>
  <si>
    <t>Richa Info Systems Ltd</t>
  </si>
  <si>
    <t>GOENKA BUSINESS &amp; FINANCE LIMITED</t>
  </si>
  <si>
    <t>SECURCRED</t>
  </si>
  <si>
    <t>SecUR Credentials Limited</t>
  </si>
  <si>
    <t>NIRAJ HARSUKHLAL SANGHAVI</t>
  </si>
  <si>
    <t>SAIRAM INFRATRADE LLP</t>
  </si>
  <si>
    <t>VIKASA INDIA EIF I FUND</t>
  </si>
  <si>
    <t>TEMBO</t>
  </si>
  <si>
    <t>Tembo Global Ind Ltd</t>
  </si>
  <si>
    <t>JATINKUMAR AMRITLAL UNADKAT</t>
  </si>
  <si>
    <t>VIMAL TRADING</t>
  </si>
  <si>
    <t>Visesh Infotecnics Limite</t>
  </si>
  <si>
    <t>GUTTIKONDA VARA LAKSHMI</t>
  </si>
  <si>
    <t>SIRAJ VIRJI JARIA</t>
  </si>
  <si>
    <t>SALASAR</t>
  </si>
  <si>
    <t>Salasar Techno Engg. Ltd.</t>
  </si>
  <si>
    <t>NISHCHAYA TRADINGS PRIVATE LIMITED  .</t>
  </si>
  <si>
    <t>SBC</t>
  </si>
  <si>
    <t>SBC Exports Limited</t>
  </si>
  <si>
    <t>NEERAJ KUMAR &amp; SONS (HUF)</t>
  </si>
  <si>
    <t>PANKAJ RAMESHCHANDRA VYAS</t>
  </si>
  <si>
    <t>NAVAGANSINH NATUBHAI CHUDASAMA</t>
  </si>
  <si>
    <t>DEVENDRASINH NATUBHA CHUDASAMA</t>
  </si>
  <si>
    <t>Vedanta Limited</t>
  </si>
  <si>
    <t>SOCIETE GENERALE</t>
  </si>
  <si>
    <t>Loss of Rs.36/-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</si>
</sst>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5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165" fontId="3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3" borderId="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16" fontId="33" fillId="14" borderId="21" xfId="0" applyNumberFormat="1" applyFont="1" applyFill="1" applyBorder="1" applyAlignment="1">
      <alignment horizontal="center" vertical="center"/>
    </xf>
    <xf numFmtId="0" fontId="31" fillId="20" borderId="1" xfId="0" applyFont="1" applyFill="1" applyBorder="1" applyAlignment="1">
      <alignment horizontal="center" vertical="center"/>
    </xf>
    <xf numFmtId="15" fontId="31" fillId="20" borderId="1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43" fontId="31" fillId="20" borderId="1" xfId="0" applyNumberFormat="1" applyFont="1" applyFill="1" applyBorder="1" applyAlignment="1">
      <alignment horizontal="center" vertical="top"/>
    </xf>
    <xf numFmtId="0" fontId="31" fillId="20" borderId="1" xfId="0" applyFont="1" applyFill="1" applyBorder="1" applyAlignment="1">
      <alignment horizontal="center" vertical="top"/>
    </xf>
    <xf numFmtId="0" fontId="32" fillId="23" borderId="1" xfId="0" applyFont="1" applyFill="1" applyBorder="1" applyAlignment="1">
      <alignment horizontal="center" vertical="center"/>
    </xf>
    <xf numFmtId="2" fontId="32" fillId="23" borderId="1" xfId="0" applyNumberFormat="1" applyFont="1" applyFill="1" applyBorder="1" applyAlignment="1">
      <alignment horizontal="center" vertical="center"/>
    </xf>
    <xf numFmtId="10" fontId="32" fillId="23" borderId="1" xfId="0" applyNumberFormat="1" applyFont="1" applyFill="1" applyBorder="1" applyAlignment="1">
      <alignment horizontal="center" vertical="center" wrapText="1"/>
    </xf>
    <xf numFmtId="16" fontId="32" fillId="23" borderId="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2" fontId="32" fillId="23" borderId="2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0" fontId="31" fillId="24" borderId="21" xfId="0" applyFont="1" applyFill="1" applyBorder="1" applyAlignment="1">
      <alignment horizontal="left" vertical="center"/>
    </xf>
    <xf numFmtId="0" fontId="32" fillId="24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43" fontId="32" fillId="25" borderId="21" xfId="0" applyNumberFormat="1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" fontId="31" fillId="16" borderId="21" xfId="0" applyNumberFormat="1" applyFont="1" applyFill="1" applyBorder="1" applyAlignment="1">
      <alignment horizontal="center" vertical="center"/>
    </xf>
    <xf numFmtId="0" fontId="42" fillId="27" borderId="21" xfId="0" applyFont="1" applyFill="1" applyBorder="1" applyAlignment="1"/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44624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8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8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9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8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8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I29" sqref="I2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51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44624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1" t="s">
        <v>16</v>
      </c>
      <c r="B9" s="443" t="s">
        <v>17</v>
      </c>
      <c r="C9" s="443" t="s">
        <v>18</v>
      </c>
      <c r="D9" s="443" t="s">
        <v>19</v>
      </c>
      <c r="E9" s="23" t="s">
        <v>20</v>
      </c>
      <c r="F9" s="23" t="s">
        <v>21</v>
      </c>
      <c r="G9" s="438" t="s">
        <v>22</v>
      </c>
      <c r="H9" s="439"/>
      <c r="I9" s="440"/>
      <c r="J9" s="438" t="s">
        <v>23</v>
      </c>
      <c r="K9" s="439"/>
      <c r="L9" s="440"/>
      <c r="M9" s="23"/>
      <c r="N9" s="24"/>
      <c r="O9" s="24"/>
      <c r="P9" s="24"/>
    </row>
    <row r="10" spans="1:16" ht="59.25" customHeight="1">
      <c r="A10" s="442"/>
      <c r="B10" s="444"/>
      <c r="C10" s="444"/>
      <c r="D10" s="44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16505.599999999999</v>
      </c>
      <c r="F11" s="32">
        <v>16573.483333333334</v>
      </c>
      <c r="G11" s="33">
        <v>16377.216666666667</v>
      </c>
      <c r="H11" s="33">
        <v>16248.833333333332</v>
      </c>
      <c r="I11" s="33">
        <v>16052.566666666666</v>
      </c>
      <c r="J11" s="33">
        <v>16701.866666666669</v>
      </c>
      <c r="K11" s="33">
        <v>16898.133333333339</v>
      </c>
      <c r="L11" s="33">
        <v>17026.51666666667</v>
      </c>
      <c r="M11" s="34">
        <v>16769.75</v>
      </c>
      <c r="N11" s="34">
        <v>16445.099999999999</v>
      </c>
      <c r="O11" s="35">
        <v>15648400</v>
      </c>
      <c r="P11" s="36">
        <v>1.2147005937673828E-2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35041.1</v>
      </c>
      <c r="F12" s="37">
        <v>35240.133333333331</v>
      </c>
      <c r="G12" s="38">
        <v>34612.46666666666</v>
      </c>
      <c r="H12" s="38">
        <v>34183.833333333328</v>
      </c>
      <c r="I12" s="38">
        <v>33556.166666666657</v>
      </c>
      <c r="J12" s="38">
        <v>35668.766666666663</v>
      </c>
      <c r="K12" s="38">
        <v>36296.433333333334</v>
      </c>
      <c r="L12" s="38">
        <v>36725.066666666666</v>
      </c>
      <c r="M12" s="28">
        <v>35867.800000000003</v>
      </c>
      <c r="N12" s="28">
        <v>34811.5</v>
      </c>
      <c r="O12" s="39">
        <v>4380700</v>
      </c>
      <c r="P12" s="40">
        <v>0.14407714757673298</v>
      </c>
    </row>
    <row r="13" spans="1:16" ht="12.75" customHeight="1">
      <c r="A13" s="28">
        <v>3</v>
      </c>
      <c r="B13" s="29" t="s">
        <v>35</v>
      </c>
      <c r="C13" s="30" t="s">
        <v>828</v>
      </c>
      <c r="D13" s="31">
        <v>44649</v>
      </c>
      <c r="E13" s="37">
        <v>16366.75</v>
      </c>
      <c r="F13" s="37">
        <v>16470.350000000002</v>
      </c>
      <c r="G13" s="38">
        <v>16201.400000000005</v>
      </c>
      <c r="H13" s="38">
        <v>16036.050000000003</v>
      </c>
      <c r="I13" s="38">
        <v>15767.100000000006</v>
      </c>
      <c r="J13" s="38">
        <v>16635.700000000004</v>
      </c>
      <c r="K13" s="38">
        <v>16904.650000000001</v>
      </c>
      <c r="L13" s="38">
        <v>17070.000000000004</v>
      </c>
      <c r="M13" s="28">
        <v>16739.3</v>
      </c>
      <c r="N13" s="28">
        <v>16305</v>
      </c>
      <c r="O13" s="39">
        <v>3480</v>
      </c>
      <c r="P13" s="40">
        <v>4.8192771084337352E-2</v>
      </c>
    </row>
    <row r="14" spans="1:16" ht="12.75" customHeight="1">
      <c r="A14" s="28">
        <v>4</v>
      </c>
      <c r="B14" s="29" t="s">
        <v>35</v>
      </c>
      <c r="C14" s="30" t="s">
        <v>862</v>
      </c>
      <c r="D14" s="31">
        <v>44649</v>
      </c>
      <c r="E14" s="37">
        <v>6900.15</v>
      </c>
      <c r="F14" s="37">
        <v>6923.7666666666664</v>
      </c>
      <c r="G14" s="38">
        <v>6876.5333333333328</v>
      </c>
      <c r="H14" s="38">
        <v>6852.9166666666661</v>
      </c>
      <c r="I14" s="38">
        <v>6805.6833333333325</v>
      </c>
      <c r="J14" s="38">
        <v>6947.3833333333332</v>
      </c>
      <c r="K14" s="38">
        <v>6994.6166666666668</v>
      </c>
      <c r="L14" s="38">
        <v>7018.2333333333336</v>
      </c>
      <c r="M14" s="28">
        <v>6971</v>
      </c>
      <c r="N14" s="28">
        <v>6900.15</v>
      </c>
      <c r="O14" s="39">
        <v>1875</v>
      </c>
      <c r="P14" s="40">
        <v>8.6956521739130432E-2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883.95</v>
      </c>
      <c r="F15" s="37">
        <v>892.56666666666661</v>
      </c>
      <c r="G15" s="38">
        <v>866.43333333333317</v>
      </c>
      <c r="H15" s="38">
        <v>848.91666666666652</v>
      </c>
      <c r="I15" s="38">
        <v>822.78333333333308</v>
      </c>
      <c r="J15" s="38">
        <v>910.08333333333326</v>
      </c>
      <c r="K15" s="38">
        <v>936.2166666666667</v>
      </c>
      <c r="L15" s="38">
        <v>953.73333333333335</v>
      </c>
      <c r="M15" s="28">
        <v>918.7</v>
      </c>
      <c r="N15" s="28">
        <v>875.05</v>
      </c>
      <c r="O15" s="39">
        <v>2391900</v>
      </c>
      <c r="P15" s="40">
        <v>4.8044692737430165E-2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44651</v>
      </c>
      <c r="E16" s="37">
        <v>17412.95</v>
      </c>
      <c r="F16" s="37">
        <v>17355.966666666667</v>
      </c>
      <c r="G16" s="38">
        <v>17236.983333333334</v>
      </c>
      <c r="H16" s="38">
        <v>17061.016666666666</v>
      </c>
      <c r="I16" s="38">
        <v>16942.033333333333</v>
      </c>
      <c r="J16" s="38">
        <v>17531.933333333334</v>
      </c>
      <c r="K16" s="38">
        <v>17650.916666666672</v>
      </c>
      <c r="L16" s="38">
        <v>17826.883333333335</v>
      </c>
      <c r="M16" s="28">
        <v>17474.95</v>
      </c>
      <c r="N16" s="28">
        <v>17180</v>
      </c>
      <c r="O16" s="39">
        <v>35650</v>
      </c>
      <c r="P16" s="40">
        <v>-3.1907671418873046E-2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44651</v>
      </c>
      <c r="E17" s="37">
        <v>102.95</v>
      </c>
      <c r="F17" s="37">
        <v>103.83333333333333</v>
      </c>
      <c r="G17" s="38">
        <v>100.91666666666666</v>
      </c>
      <c r="H17" s="38">
        <v>98.883333333333326</v>
      </c>
      <c r="I17" s="38">
        <v>95.966666666666654</v>
      </c>
      <c r="J17" s="38">
        <v>105.86666666666666</v>
      </c>
      <c r="K17" s="38">
        <v>108.78333333333332</v>
      </c>
      <c r="L17" s="38">
        <v>110.81666666666666</v>
      </c>
      <c r="M17" s="28">
        <v>106.75</v>
      </c>
      <c r="N17" s="28">
        <v>101.8</v>
      </c>
      <c r="O17" s="39">
        <v>16297600</v>
      </c>
      <c r="P17" s="40">
        <v>-3.4974441754102772E-3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44651</v>
      </c>
      <c r="E18" s="37">
        <v>268.14999999999998</v>
      </c>
      <c r="F18" s="37">
        <v>270.36666666666662</v>
      </c>
      <c r="G18" s="38">
        <v>263.73333333333323</v>
      </c>
      <c r="H18" s="38">
        <v>259.31666666666661</v>
      </c>
      <c r="I18" s="38">
        <v>252.68333333333322</v>
      </c>
      <c r="J18" s="38">
        <v>274.78333333333325</v>
      </c>
      <c r="K18" s="38">
        <v>281.41666666666657</v>
      </c>
      <c r="L18" s="38">
        <v>285.83333333333326</v>
      </c>
      <c r="M18" s="28">
        <v>277</v>
      </c>
      <c r="N18" s="28">
        <v>265.95</v>
      </c>
      <c r="O18" s="39">
        <v>13143000</v>
      </c>
      <c r="P18" s="40">
        <v>9.7882540950858972E-3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44651</v>
      </c>
      <c r="E19" s="37">
        <v>1960.5</v>
      </c>
      <c r="F19" s="37">
        <v>2002.3833333333332</v>
      </c>
      <c r="G19" s="38">
        <v>1910.1166666666663</v>
      </c>
      <c r="H19" s="38">
        <v>1859.7333333333331</v>
      </c>
      <c r="I19" s="38">
        <v>1767.4666666666662</v>
      </c>
      <c r="J19" s="38">
        <v>2052.7666666666664</v>
      </c>
      <c r="K19" s="38">
        <v>2145.0333333333328</v>
      </c>
      <c r="L19" s="38">
        <v>2195.4166666666665</v>
      </c>
      <c r="M19" s="28">
        <v>2094.65</v>
      </c>
      <c r="N19" s="28">
        <v>1952</v>
      </c>
      <c r="O19" s="39">
        <v>2267750</v>
      </c>
      <c r="P19" s="40">
        <v>3.3850011397310233E-2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44651</v>
      </c>
      <c r="E20" s="37">
        <v>1645.95</v>
      </c>
      <c r="F20" s="37">
        <v>1655.2666666666667</v>
      </c>
      <c r="G20" s="38">
        <v>1627.6833333333334</v>
      </c>
      <c r="H20" s="38">
        <v>1609.4166666666667</v>
      </c>
      <c r="I20" s="38">
        <v>1581.8333333333335</v>
      </c>
      <c r="J20" s="38">
        <v>1673.5333333333333</v>
      </c>
      <c r="K20" s="38">
        <v>1701.1166666666668</v>
      </c>
      <c r="L20" s="38">
        <v>1719.3833333333332</v>
      </c>
      <c r="M20" s="28">
        <v>1682.85</v>
      </c>
      <c r="N20" s="28">
        <v>1637</v>
      </c>
      <c r="O20" s="39">
        <v>20639500</v>
      </c>
      <c r="P20" s="40">
        <v>-7.2623399259241328E-4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44651</v>
      </c>
      <c r="E21" s="37">
        <v>707</v>
      </c>
      <c r="F21" s="37">
        <v>712.18333333333339</v>
      </c>
      <c r="G21" s="38">
        <v>698.16666666666674</v>
      </c>
      <c r="H21" s="38">
        <v>689.33333333333337</v>
      </c>
      <c r="I21" s="38">
        <v>675.31666666666672</v>
      </c>
      <c r="J21" s="38">
        <v>721.01666666666677</v>
      </c>
      <c r="K21" s="38">
        <v>735.03333333333342</v>
      </c>
      <c r="L21" s="38">
        <v>743.86666666666679</v>
      </c>
      <c r="M21" s="28">
        <v>726.2</v>
      </c>
      <c r="N21" s="28">
        <v>703.35</v>
      </c>
      <c r="O21" s="39">
        <v>84856250</v>
      </c>
      <c r="P21" s="40">
        <v>2.2145124381781943E-3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44651</v>
      </c>
      <c r="E22" s="37">
        <v>3248.95</v>
      </c>
      <c r="F22" s="37">
        <v>3251.1666666666665</v>
      </c>
      <c r="G22" s="38">
        <v>3212.2833333333328</v>
      </c>
      <c r="H22" s="38">
        <v>3175.6166666666663</v>
      </c>
      <c r="I22" s="38">
        <v>3136.7333333333327</v>
      </c>
      <c r="J22" s="38">
        <v>3287.833333333333</v>
      </c>
      <c r="K22" s="38">
        <v>3326.7166666666672</v>
      </c>
      <c r="L22" s="38">
        <v>3363.3833333333332</v>
      </c>
      <c r="M22" s="28">
        <v>3290.05</v>
      </c>
      <c r="N22" s="28">
        <v>3214.5</v>
      </c>
      <c r="O22" s="39">
        <v>242600</v>
      </c>
      <c r="P22" s="40">
        <v>-5.8229813664596272E-2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44651</v>
      </c>
      <c r="E23" s="37">
        <v>561.29999999999995</v>
      </c>
      <c r="F23" s="37">
        <v>563.38333333333333</v>
      </c>
      <c r="G23" s="38">
        <v>556.91666666666663</v>
      </c>
      <c r="H23" s="38">
        <v>552.5333333333333</v>
      </c>
      <c r="I23" s="38">
        <v>546.06666666666661</v>
      </c>
      <c r="J23" s="38">
        <v>567.76666666666665</v>
      </c>
      <c r="K23" s="38">
        <v>574.23333333333335</v>
      </c>
      <c r="L23" s="38">
        <v>578.61666666666667</v>
      </c>
      <c r="M23" s="28">
        <v>569.85</v>
      </c>
      <c r="N23" s="28">
        <v>559</v>
      </c>
      <c r="O23" s="39">
        <v>7026000</v>
      </c>
      <c r="P23" s="40">
        <v>-1.2924978926664794E-2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44651</v>
      </c>
      <c r="E24" s="37">
        <v>284.95</v>
      </c>
      <c r="F24" s="37">
        <v>290.89999999999998</v>
      </c>
      <c r="G24" s="38">
        <v>276.94999999999993</v>
      </c>
      <c r="H24" s="38">
        <v>268.94999999999993</v>
      </c>
      <c r="I24" s="38">
        <v>254.99999999999989</v>
      </c>
      <c r="J24" s="38">
        <v>298.89999999999998</v>
      </c>
      <c r="K24" s="38">
        <v>312.85000000000002</v>
      </c>
      <c r="L24" s="38">
        <v>320.85000000000002</v>
      </c>
      <c r="M24" s="28">
        <v>304.85000000000002</v>
      </c>
      <c r="N24" s="28">
        <v>282.89999999999998</v>
      </c>
      <c r="O24" s="39">
        <v>25273500</v>
      </c>
      <c r="P24" s="40">
        <v>0.10739401906013803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44651</v>
      </c>
      <c r="E25" s="37">
        <v>733.15</v>
      </c>
      <c r="F25" s="37">
        <v>739.08333333333337</v>
      </c>
      <c r="G25" s="38">
        <v>725.76666666666677</v>
      </c>
      <c r="H25" s="38">
        <v>718.38333333333344</v>
      </c>
      <c r="I25" s="38">
        <v>705.06666666666683</v>
      </c>
      <c r="J25" s="38">
        <v>746.4666666666667</v>
      </c>
      <c r="K25" s="38">
        <v>759.7833333333333</v>
      </c>
      <c r="L25" s="38">
        <v>767.16666666666663</v>
      </c>
      <c r="M25" s="28">
        <v>752.4</v>
      </c>
      <c r="N25" s="28">
        <v>731.7</v>
      </c>
      <c r="O25" s="39">
        <v>1567300</v>
      </c>
      <c r="P25" s="40">
        <v>9.9233198015336033E-3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44651</v>
      </c>
      <c r="E26" s="37">
        <v>4911.6000000000004</v>
      </c>
      <c r="F26" s="37">
        <v>4920.1500000000005</v>
      </c>
      <c r="G26" s="38">
        <v>4875.5000000000009</v>
      </c>
      <c r="H26" s="38">
        <v>4839.4000000000005</v>
      </c>
      <c r="I26" s="38">
        <v>4794.7500000000009</v>
      </c>
      <c r="J26" s="38">
        <v>4956.2500000000009</v>
      </c>
      <c r="K26" s="38">
        <v>5000.9000000000005</v>
      </c>
      <c r="L26" s="38">
        <v>5037.0000000000009</v>
      </c>
      <c r="M26" s="28">
        <v>4964.8</v>
      </c>
      <c r="N26" s="28">
        <v>4884.05</v>
      </c>
      <c r="O26" s="39">
        <v>2227500</v>
      </c>
      <c r="P26" s="40">
        <v>-3.0942411224101365E-2</v>
      </c>
    </row>
    <row r="27" spans="1:16" ht="12.75" customHeight="1">
      <c r="A27" s="28">
        <v>17</v>
      </c>
      <c r="B27" s="254" t="s">
        <v>49</v>
      </c>
      <c r="C27" s="30" t="s">
        <v>54</v>
      </c>
      <c r="D27" s="31">
        <v>44651</v>
      </c>
      <c r="E27" s="37">
        <v>178.85</v>
      </c>
      <c r="F27" s="37">
        <v>180.36666666666667</v>
      </c>
      <c r="G27" s="38">
        <v>176.23333333333335</v>
      </c>
      <c r="H27" s="38">
        <v>173.61666666666667</v>
      </c>
      <c r="I27" s="38">
        <v>169.48333333333335</v>
      </c>
      <c r="J27" s="38">
        <v>182.98333333333335</v>
      </c>
      <c r="K27" s="38">
        <v>187.11666666666667</v>
      </c>
      <c r="L27" s="38">
        <v>189.73333333333335</v>
      </c>
      <c r="M27" s="28">
        <v>184.5</v>
      </c>
      <c r="N27" s="28">
        <v>177.75</v>
      </c>
      <c r="O27" s="39">
        <v>12252500</v>
      </c>
      <c r="P27" s="40">
        <v>1.4069935857645354E-2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44651</v>
      </c>
      <c r="E28" s="37">
        <v>110.5</v>
      </c>
      <c r="F28" s="37">
        <v>113.25</v>
      </c>
      <c r="G28" s="38">
        <v>107.2</v>
      </c>
      <c r="H28" s="38">
        <v>103.9</v>
      </c>
      <c r="I28" s="38">
        <v>97.850000000000009</v>
      </c>
      <c r="J28" s="38">
        <v>116.55</v>
      </c>
      <c r="K28" s="38">
        <v>122.60000000000001</v>
      </c>
      <c r="L28" s="38">
        <v>125.89999999999999</v>
      </c>
      <c r="M28" s="28">
        <v>119.3</v>
      </c>
      <c r="N28" s="28">
        <v>109.95</v>
      </c>
      <c r="O28" s="39">
        <v>46611000</v>
      </c>
      <c r="P28" s="40">
        <v>6.5747504887334093E-2</v>
      </c>
    </row>
    <row r="29" spans="1:16" ht="12.75" customHeight="1">
      <c r="A29" s="28">
        <v>19</v>
      </c>
      <c r="B29" s="255" t="s">
        <v>56</v>
      </c>
      <c r="C29" s="30" t="s">
        <v>57</v>
      </c>
      <c r="D29" s="31">
        <v>44651</v>
      </c>
      <c r="E29" s="37">
        <v>2882.1</v>
      </c>
      <c r="F29" s="37">
        <v>2933.5333333333328</v>
      </c>
      <c r="G29" s="38">
        <v>2819.6166666666659</v>
      </c>
      <c r="H29" s="38">
        <v>2757.1333333333332</v>
      </c>
      <c r="I29" s="38">
        <v>2643.2166666666662</v>
      </c>
      <c r="J29" s="38">
        <v>2996.0166666666655</v>
      </c>
      <c r="K29" s="38">
        <v>3109.9333333333325</v>
      </c>
      <c r="L29" s="38">
        <v>3172.4166666666652</v>
      </c>
      <c r="M29" s="28">
        <v>3047.45</v>
      </c>
      <c r="N29" s="28">
        <v>2871.05</v>
      </c>
      <c r="O29" s="39">
        <v>5564700</v>
      </c>
      <c r="P29" s="40">
        <v>9.2628044649957289E-2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44651</v>
      </c>
      <c r="E30" s="37">
        <v>1870.7</v>
      </c>
      <c r="F30" s="37">
        <v>1889.45</v>
      </c>
      <c r="G30" s="38">
        <v>1841.25</v>
      </c>
      <c r="H30" s="38">
        <v>1811.8</v>
      </c>
      <c r="I30" s="38">
        <v>1763.6</v>
      </c>
      <c r="J30" s="38">
        <v>1918.9</v>
      </c>
      <c r="K30" s="38">
        <v>1967.1000000000004</v>
      </c>
      <c r="L30" s="38">
        <v>1996.5500000000002</v>
      </c>
      <c r="M30" s="28">
        <v>1937.65</v>
      </c>
      <c r="N30" s="28">
        <v>1860</v>
      </c>
      <c r="O30" s="39">
        <v>1000725</v>
      </c>
      <c r="P30" s="40">
        <v>-4.1864139020537122E-2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44651</v>
      </c>
      <c r="E31" s="37">
        <v>8796.0499999999993</v>
      </c>
      <c r="F31" s="37">
        <v>8878.65</v>
      </c>
      <c r="G31" s="38">
        <v>8537.4</v>
      </c>
      <c r="H31" s="38">
        <v>8278.75</v>
      </c>
      <c r="I31" s="38">
        <v>7937.5</v>
      </c>
      <c r="J31" s="38">
        <v>9137.2999999999993</v>
      </c>
      <c r="K31" s="38">
        <v>9478.5499999999993</v>
      </c>
      <c r="L31" s="38">
        <v>9737.1999999999989</v>
      </c>
      <c r="M31" s="28">
        <v>9219.9</v>
      </c>
      <c r="N31" s="28">
        <v>8620</v>
      </c>
      <c r="O31" s="39">
        <v>87750</v>
      </c>
      <c r="P31" s="40">
        <v>-2.5811823480432972E-2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44651</v>
      </c>
      <c r="E32" s="37">
        <v>1162.75</v>
      </c>
      <c r="F32" s="37">
        <v>1179.95</v>
      </c>
      <c r="G32" s="38">
        <v>1134.95</v>
      </c>
      <c r="H32" s="38">
        <v>1107.1500000000001</v>
      </c>
      <c r="I32" s="38">
        <v>1062.1500000000001</v>
      </c>
      <c r="J32" s="38">
        <v>1207.75</v>
      </c>
      <c r="K32" s="38">
        <v>1252.75</v>
      </c>
      <c r="L32" s="38">
        <v>1280.55</v>
      </c>
      <c r="M32" s="28">
        <v>1224.95</v>
      </c>
      <c r="N32" s="28">
        <v>1152.1500000000001</v>
      </c>
      <c r="O32" s="39">
        <v>2640500</v>
      </c>
      <c r="P32" s="40">
        <v>3.0238002341006633E-2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44651</v>
      </c>
      <c r="E33" s="37">
        <v>618.95000000000005</v>
      </c>
      <c r="F33" s="37">
        <v>620.95000000000005</v>
      </c>
      <c r="G33" s="38">
        <v>612.95000000000005</v>
      </c>
      <c r="H33" s="38">
        <v>606.95000000000005</v>
      </c>
      <c r="I33" s="38">
        <v>598.95000000000005</v>
      </c>
      <c r="J33" s="38">
        <v>626.95000000000005</v>
      </c>
      <c r="K33" s="38">
        <v>634.95000000000005</v>
      </c>
      <c r="L33" s="38">
        <v>640.95000000000005</v>
      </c>
      <c r="M33" s="28">
        <v>628.95000000000005</v>
      </c>
      <c r="N33" s="28">
        <v>614.95000000000005</v>
      </c>
      <c r="O33" s="39">
        <v>14413500</v>
      </c>
      <c r="P33" s="40">
        <v>-5.1250194129523214E-3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44651</v>
      </c>
      <c r="E34" s="37">
        <v>738.45</v>
      </c>
      <c r="F34" s="37">
        <v>743.48333333333323</v>
      </c>
      <c r="G34" s="38">
        <v>727.76666666666642</v>
      </c>
      <c r="H34" s="38">
        <v>717.08333333333314</v>
      </c>
      <c r="I34" s="38">
        <v>701.36666666666633</v>
      </c>
      <c r="J34" s="38">
        <v>754.16666666666652</v>
      </c>
      <c r="K34" s="38">
        <v>769.88333333333344</v>
      </c>
      <c r="L34" s="38">
        <v>780.56666666666661</v>
      </c>
      <c r="M34" s="28">
        <v>759.2</v>
      </c>
      <c r="N34" s="28">
        <v>732.8</v>
      </c>
      <c r="O34" s="39">
        <v>45429600</v>
      </c>
      <c r="P34" s="40">
        <v>2.7800401802682305E-2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44651</v>
      </c>
      <c r="E35" s="37">
        <v>3282.7</v>
      </c>
      <c r="F35" s="37">
        <v>3314.2833333333328</v>
      </c>
      <c r="G35" s="38">
        <v>3236.7166666666658</v>
      </c>
      <c r="H35" s="38">
        <v>3190.7333333333331</v>
      </c>
      <c r="I35" s="38">
        <v>3113.1666666666661</v>
      </c>
      <c r="J35" s="38">
        <v>3360.2666666666655</v>
      </c>
      <c r="K35" s="38">
        <v>3437.833333333333</v>
      </c>
      <c r="L35" s="38">
        <v>3483.8166666666652</v>
      </c>
      <c r="M35" s="28">
        <v>3391.85</v>
      </c>
      <c r="N35" s="28">
        <v>3268.3</v>
      </c>
      <c r="O35" s="39">
        <v>1879750</v>
      </c>
      <c r="P35" s="40">
        <v>-1.4289459884635553E-2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44651</v>
      </c>
      <c r="E36" s="37">
        <v>15729.65</v>
      </c>
      <c r="F36" s="37">
        <v>15907.483333333332</v>
      </c>
      <c r="G36" s="38">
        <v>15482.216666666664</v>
      </c>
      <c r="H36" s="38">
        <v>15234.783333333331</v>
      </c>
      <c r="I36" s="38">
        <v>14809.516666666663</v>
      </c>
      <c r="J36" s="38">
        <v>16154.916666666664</v>
      </c>
      <c r="K36" s="38">
        <v>16580.183333333331</v>
      </c>
      <c r="L36" s="38">
        <v>16827.616666666665</v>
      </c>
      <c r="M36" s="28">
        <v>16332.75</v>
      </c>
      <c r="N36" s="28">
        <v>15660.05</v>
      </c>
      <c r="O36" s="39">
        <v>658550</v>
      </c>
      <c r="P36" s="40">
        <v>3.0594679186228484E-2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44651</v>
      </c>
      <c r="E37" s="37">
        <v>6761.65</v>
      </c>
      <c r="F37" s="37">
        <v>6813.2833333333328</v>
      </c>
      <c r="G37" s="38">
        <v>6679.4166666666661</v>
      </c>
      <c r="H37" s="38">
        <v>6597.1833333333334</v>
      </c>
      <c r="I37" s="38">
        <v>6463.3166666666666</v>
      </c>
      <c r="J37" s="38">
        <v>6895.5166666666655</v>
      </c>
      <c r="K37" s="38">
        <v>7029.3833333333323</v>
      </c>
      <c r="L37" s="38">
        <v>7111.616666666665</v>
      </c>
      <c r="M37" s="28">
        <v>6947.15</v>
      </c>
      <c r="N37" s="28">
        <v>6731.05</v>
      </c>
      <c r="O37" s="39">
        <v>4335625</v>
      </c>
      <c r="P37" s="40">
        <v>1.3410857243031614E-2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44651</v>
      </c>
      <c r="E38" s="37">
        <v>1803.5</v>
      </c>
      <c r="F38" s="37">
        <v>1800.1666666666667</v>
      </c>
      <c r="G38" s="38">
        <v>1776.3333333333335</v>
      </c>
      <c r="H38" s="38">
        <v>1749.1666666666667</v>
      </c>
      <c r="I38" s="38">
        <v>1725.3333333333335</v>
      </c>
      <c r="J38" s="38">
        <v>1827.3333333333335</v>
      </c>
      <c r="K38" s="38">
        <v>1851.166666666667</v>
      </c>
      <c r="L38" s="38">
        <v>1878.3333333333335</v>
      </c>
      <c r="M38" s="28">
        <v>1824</v>
      </c>
      <c r="N38" s="28">
        <v>1773</v>
      </c>
      <c r="O38" s="39">
        <v>1538800</v>
      </c>
      <c r="P38" s="40">
        <v>-8.6329081303955675E-3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44651</v>
      </c>
      <c r="E39" s="37">
        <v>426</v>
      </c>
      <c r="F39" s="37">
        <v>427.31666666666666</v>
      </c>
      <c r="G39" s="38">
        <v>413.48333333333335</v>
      </c>
      <c r="H39" s="38">
        <v>400.9666666666667</v>
      </c>
      <c r="I39" s="38">
        <v>387.13333333333338</v>
      </c>
      <c r="J39" s="38">
        <v>439.83333333333331</v>
      </c>
      <c r="K39" s="38">
        <v>453.66666666666669</v>
      </c>
      <c r="L39" s="38">
        <v>466.18333333333328</v>
      </c>
      <c r="M39" s="28">
        <v>441.15</v>
      </c>
      <c r="N39" s="28">
        <v>414.8</v>
      </c>
      <c r="O39" s="39">
        <v>7019200</v>
      </c>
      <c r="P39" s="40">
        <v>3.9819862526665084E-2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44651</v>
      </c>
      <c r="E40" s="37">
        <v>284.8</v>
      </c>
      <c r="F40" s="37">
        <v>288.91666666666669</v>
      </c>
      <c r="G40" s="38">
        <v>278.83333333333337</v>
      </c>
      <c r="H40" s="38">
        <v>272.86666666666667</v>
      </c>
      <c r="I40" s="38">
        <v>262.78333333333336</v>
      </c>
      <c r="J40" s="38">
        <v>294.88333333333338</v>
      </c>
      <c r="K40" s="38">
        <v>304.96666666666675</v>
      </c>
      <c r="L40" s="38">
        <v>310.93333333333339</v>
      </c>
      <c r="M40" s="28">
        <v>299</v>
      </c>
      <c r="N40" s="28">
        <v>282.95</v>
      </c>
      <c r="O40" s="39">
        <v>23860800</v>
      </c>
      <c r="P40" s="40">
        <v>2.7278363298202109E-2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44651</v>
      </c>
      <c r="E41" s="37">
        <v>102.85</v>
      </c>
      <c r="F41" s="37">
        <v>103.46666666666665</v>
      </c>
      <c r="G41" s="38">
        <v>101.63333333333331</v>
      </c>
      <c r="H41" s="38">
        <v>100.41666666666666</v>
      </c>
      <c r="I41" s="38">
        <v>98.583333333333314</v>
      </c>
      <c r="J41" s="38">
        <v>104.68333333333331</v>
      </c>
      <c r="K41" s="38">
        <v>106.51666666666665</v>
      </c>
      <c r="L41" s="38">
        <v>107.73333333333331</v>
      </c>
      <c r="M41" s="28">
        <v>105.3</v>
      </c>
      <c r="N41" s="28">
        <v>102.25</v>
      </c>
      <c r="O41" s="39">
        <v>101286900</v>
      </c>
      <c r="P41" s="40">
        <v>1.8516375419511631E-3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44651</v>
      </c>
      <c r="E42" s="37">
        <v>1778.4</v>
      </c>
      <c r="F42" s="37">
        <v>1801.2166666666665</v>
      </c>
      <c r="G42" s="38">
        <v>1750.1833333333329</v>
      </c>
      <c r="H42" s="38">
        <v>1721.9666666666665</v>
      </c>
      <c r="I42" s="38">
        <v>1670.9333333333329</v>
      </c>
      <c r="J42" s="38">
        <v>1829.4333333333329</v>
      </c>
      <c r="K42" s="38">
        <v>1880.4666666666662</v>
      </c>
      <c r="L42" s="38">
        <v>1908.6833333333329</v>
      </c>
      <c r="M42" s="28">
        <v>1852.25</v>
      </c>
      <c r="N42" s="28">
        <v>1773</v>
      </c>
      <c r="O42" s="39">
        <v>1551550</v>
      </c>
      <c r="P42" s="40">
        <v>1.9884309472161965E-2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44651</v>
      </c>
      <c r="E43" s="37">
        <v>214.75</v>
      </c>
      <c r="F43" s="37">
        <v>215.1</v>
      </c>
      <c r="G43" s="38">
        <v>212.14999999999998</v>
      </c>
      <c r="H43" s="38">
        <v>209.54999999999998</v>
      </c>
      <c r="I43" s="38">
        <v>206.59999999999997</v>
      </c>
      <c r="J43" s="38">
        <v>217.7</v>
      </c>
      <c r="K43" s="38">
        <v>220.64999999999998</v>
      </c>
      <c r="L43" s="38">
        <v>223.25</v>
      </c>
      <c r="M43" s="28">
        <v>218.05</v>
      </c>
      <c r="N43" s="28">
        <v>212.5</v>
      </c>
      <c r="O43" s="39">
        <v>21154600</v>
      </c>
      <c r="P43" s="40">
        <v>-4.7887805712331109E-2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44651</v>
      </c>
      <c r="E44" s="37">
        <v>663.5</v>
      </c>
      <c r="F44" s="37">
        <v>668.51666666666665</v>
      </c>
      <c r="G44" s="38">
        <v>652.98333333333335</v>
      </c>
      <c r="H44" s="38">
        <v>642.4666666666667</v>
      </c>
      <c r="I44" s="38">
        <v>626.93333333333339</v>
      </c>
      <c r="J44" s="38">
        <v>679.0333333333333</v>
      </c>
      <c r="K44" s="38">
        <v>694.56666666666661</v>
      </c>
      <c r="L44" s="38">
        <v>705.08333333333326</v>
      </c>
      <c r="M44" s="28">
        <v>684.05</v>
      </c>
      <c r="N44" s="28">
        <v>658</v>
      </c>
      <c r="O44" s="39">
        <v>5019300</v>
      </c>
      <c r="P44" s="40">
        <v>-2.1235521235521235E-2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44651</v>
      </c>
      <c r="E45" s="37">
        <v>645.20000000000005</v>
      </c>
      <c r="F45" s="37">
        <v>652.06666666666672</v>
      </c>
      <c r="G45" s="38">
        <v>634.78333333333342</v>
      </c>
      <c r="H45" s="38">
        <v>624.36666666666667</v>
      </c>
      <c r="I45" s="38">
        <v>607.08333333333337</v>
      </c>
      <c r="J45" s="38">
        <v>662.48333333333346</v>
      </c>
      <c r="K45" s="38">
        <v>679.76666666666677</v>
      </c>
      <c r="L45" s="38">
        <v>690.18333333333351</v>
      </c>
      <c r="M45" s="28">
        <v>669.35</v>
      </c>
      <c r="N45" s="28">
        <v>641.65</v>
      </c>
      <c r="O45" s="39">
        <v>6073500</v>
      </c>
      <c r="P45" s="40">
        <v>3.1592356687898088E-2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44651</v>
      </c>
      <c r="E46" s="37">
        <v>672.6</v>
      </c>
      <c r="F46" s="37">
        <v>673.83333333333337</v>
      </c>
      <c r="G46" s="38">
        <v>667.26666666666677</v>
      </c>
      <c r="H46" s="38">
        <v>661.93333333333339</v>
      </c>
      <c r="I46" s="38">
        <v>655.36666666666679</v>
      </c>
      <c r="J46" s="38">
        <v>679.16666666666674</v>
      </c>
      <c r="K46" s="38">
        <v>685.73333333333335</v>
      </c>
      <c r="L46" s="38">
        <v>691.06666666666672</v>
      </c>
      <c r="M46" s="28">
        <v>680.4</v>
      </c>
      <c r="N46" s="28">
        <v>668.5</v>
      </c>
      <c r="O46" s="39">
        <v>59923150</v>
      </c>
      <c r="P46" s="40">
        <v>-1.4406028368794325E-3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44651</v>
      </c>
      <c r="E47" s="37">
        <v>50.5</v>
      </c>
      <c r="F47" s="37">
        <v>50.733333333333327</v>
      </c>
      <c r="G47" s="38">
        <v>49.866666666666653</v>
      </c>
      <c r="H47" s="38">
        <v>49.233333333333327</v>
      </c>
      <c r="I47" s="38">
        <v>48.366666666666653</v>
      </c>
      <c r="J47" s="38">
        <v>51.366666666666653</v>
      </c>
      <c r="K47" s="38">
        <v>52.233333333333327</v>
      </c>
      <c r="L47" s="38">
        <v>52.866666666666653</v>
      </c>
      <c r="M47" s="28">
        <v>51.6</v>
      </c>
      <c r="N47" s="28">
        <v>50.1</v>
      </c>
      <c r="O47" s="39">
        <v>108108000</v>
      </c>
      <c r="P47" s="40">
        <v>-8.3790811904073965E-3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44651</v>
      </c>
      <c r="E48" s="37">
        <v>341</v>
      </c>
      <c r="F48" s="37">
        <v>343.7833333333333</v>
      </c>
      <c r="G48" s="38">
        <v>334.81666666666661</v>
      </c>
      <c r="H48" s="38">
        <v>328.63333333333333</v>
      </c>
      <c r="I48" s="38">
        <v>319.66666666666663</v>
      </c>
      <c r="J48" s="38">
        <v>349.96666666666658</v>
      </c>
      <c r="K48" s="38">
        <v>358.93333333333328</v>
      </c>
      <c r="L48" s="38">
        <v>365.11666666666656</v>
      </c>
      <c r="M48" s="28">
        <v>352.75</v>
      </c>
      <c r="N48" s="28">
        <v>337.6</v>
      </c>
      <c r="O48" s="39">
        <v>18404600</v>
      </c>
      <c r="P48" s="40">
        <v>3.7738295940863704E-2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44651</v>
      </c>
      <c r="E49" s="37">
        <v>15132.75</v>
      </c>
      <c r="F49" s="37">
        <v>15235.416666666666</v>
      </c>
      <c r="G49" s="38">
        <v>14958.733333333332</v>
      </c>
      <c r="H49" s="38">
        <v>14784.716666666665</v>
      </c>
      <c r="I49" s="38">
        <v>14508.033333333331</v>
      </c>
      <c r="J49" s="38">
        <v>15409.433333333332</v>
      </c>
      <c r="K49" s="38">
        <v>15686.116666666667</v>
      </c>
      <c r="L49" s="38">
        <v>15860.133333333333</v>
      </c>
      <c r="M49" s="28">
        <v>15512.1</v>
      </c>
      <c r="N49" s="28">
        <v>15061.4</v>
      </c>
      <c r="O49" s="39">
        <v>134450</v>
      </c>
      <c r="P49" s="40">
        <v>5.2034428794992177E-2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44651</v>
      </c>
      <c r="E50" s="37">
        <v>345.65</v>
      </c>
      <c r="F50" s="37">
        <v>346.90000000000003</v>
      </c>
      <c r="G50" s="38">
        <v>341.20000000000005</v>
      </c>
      <c r="H50" s="38">
        <v>336.75</v>
      </c>
      <c r="I50" s="38">
        <v>331.05</v>
      </c>
      <c r="J50" s="38">
        <v>351.35000000000008</v>
      </c>
      <c r="K50" s="38">
        <v>357.05</v>
      </c>
      <c r="L50" s="38">
        <v>361.50000000000011</v>
      </c>
      <c r="M50" s="28">
        <v>352.6</v>
      </c>
      <c r="N50" s="28">
        <v>342.45</v>
      </c>
      <c r="O50" s="39">
        <v>23664600</v>
      </c>
      <c r="P50" s="40">
        <v>1.1152130441470544E-2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44651</v>
      </c>
      <c r="E51" s="37">
        <v>3362.8</v>
      </c>
      <c r="F51" s="37">
        <v>3382.2000000000003</v>
      </c>
      <c r="G51" s="38">
        <v>3326.7500000000005</v>
      </c>
      <c r="H51" s="38">
        <v>3290.7000000000003</v>
      </c>
      <c r="I51" s="38">
        <v>3235.2500000000005</v>
      </c>
      <c r="J51" s="38">
        <v>3418.2500000000005</v>
      </c>
      <c r="K51" s="38">
        <v>3473.7000000000003</v>
      </c>
      <c r="L51" s="38">
        <v>3509.7500000000005</v>
      </c>
      <c r="M51" s="28">
        <v>3437.65</v>
      </c>
      <c r="N51" s="28">
        <v>3346.15</v>
      </c>
      <c r="O51" s="39">
        <v>1773000</v>
      </c>
      <c r="P51" s="40">
        <v>2.4618585298196948E-2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44651</v>
      </c>
      <c r="E52" s="37">
        <v>430.75</v>
      </c>
      <c r="F52" s="37">
        <v>431.7166666666667</v>
      </c>
      <c r="G52" s="38">
        <v>424.78333333333342</v>
      </c>
      <c r="H52" s="38">
        <v>418.81666666666672</v>
      </c>
      <c r="I52" s="38">
        <v>411.88333333333344</v>
      </c>
      <c r="J52" s="38">
        <v>437.68333333333339</v>
      </c>
      <c r="K52" s="38">
        <v>444.61666666666667</v>
      </c>
      <c r="L52" s="38">
        <v>450.58333333333337</v>
      </c>
      <c r="M52" s="28">
        <v>438.65</v>
      </c>
      <c r="N52" s="28">
        <v>425.75</v>
      </c>
      <c r="O52" s="39">
        <v>3549000</v>
      </c>
      <c r="P52" s="40">
        <v>-3.2858707557502738E-3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44651</v>
      </c>
      <c r="E53" s="37">
        <v>352.15</v>
      </c>
      <c r="F53" s="37">
        <v>354.31666666666666</v>
      </c>
      <c r="G53" s="38">
        <v>348.7833333333333</v>
      </c>
      <c r="H53" s="38">
        <v>345.41666666666663</v>
      </c>
      <c r="I53" s="38">
        <v>339.88333333333327</v>
      </c>
      <c r="J53" s="38">
        <v>357.68333333333334</v>
      </c>
      <c r="K53" s="38">
        <v>363.21666666666675</v>
      </c>
      <c r="L53" s="38">
        <v>366.58333333333337</v>
      </c>
      <c r="M53" s="28">
        <v>359.85</v>
      </c>
      <c r="N53" s="28">
        <v>350.95</v>
      </c>
      <c r="O53" s="39">
        <v>20169600</v>
      </c>
      <c r="P53" s="40">
        <v>-3.8161696559995637E-4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44651</v>
      </c>
      <c r="E54" s="37">
        <v>215.2</v>
      </c>
      <c r="F54" s="37">
        <v>216.51666666666665</v>
      </c>
      <c r="G54" s="38">
        <v>212.33333333333331</v>
      </c>
      <c r="H54" s="38">
        <v>209.46666666666667</v>
      </c>
      <c r="I54" s="38">
        <v>205.28333333333333</v>
      </c>
      <c r="J54" s="38">
        <v>219.3833333333333</v>
      </c>
      <c r="K54" s="38">
        <v>223.56666666666663</v>
      </c>
      <c r="L54" s="38">
        <v>226.43333333333328</v>
      </c>
      <c r="M54" s="28">
        <v>220.7</v>
      </c>
      <c r="N54" s="28">
        <v>213.65</v>
      </c>
      <c r="O54" s="39">
        <v>41018400</v>
      </c>
      <c r="P54" s="40">
        <v>-1.1452368558042686E-2</v>
      </c>
    </row>
    <row r="55" spans="1:16" ht="12.75" customHeight="1">
      <c r="A55" s="28">
        <v>45</v>
      </c>
      <c r="B55" s="29" t="s">
        <v>63</v>
      </c>
      <c r="C55" s="30" t="s">
        <v>329</v>
      </c>
      <c r="D55" s="31">
        <v>44651</v>
      </c>
      <c r="E55" s="37">
        <v>560.4</v>
      </c>
      <c r="F55" s="37">
        <v>564.7833333333333</v>
      </c>
      <c r="G55" s="38">
        <v>549.61666666666656</v>
      </c>
      <c r="H55" s="38">
        <v>538.83333333333326</v>
      </c>
      <c r="I55" s="38">
        <v>523.66666666666652</v>
      </c>
      <c r="J55" s="38">
        <v>575.56666666666661</v>
      </c>
      <c r="K55" s="38">
        <v>590.73333333333335</v>
      </c>
      <c r="L55" s="38">
        <v>601.51666666666665</v>
      </c>
      <c r="M55" s="28">
        <v>579.95000000000005</v>
      </c>
      <c r="N55" s="28">
        <v>554</v>
      </c>
      <c r="O55" s="39">
        <v>3202875</v>
      </c>
      <c r="P55" s="40">
        <v>8.9066339066339074E-3</v>
      </c>
    </row>
    <row r="56" spans="1:16" ht="12.75" customHeight="1">
      <c r="A56" s="28">
        <v>46</v>
      </c>
      <c r="B56" s="29" t="s">
        <v>44</v>
      </c>
      <c r="C56" s="30" t="s">
        <v>340</v>
      </c>
      <c r="D56" s="31">
        <v>44651</v>
      </c>
      <c r="E56" s="37">
        <v>389.1</v>
      </c>
      <c r="F56" s="37">
        <v>389.73333333333335</v>
      </c>
      <c r="G56" s="38">
        <v>384.81666666666672</v>
      </c>
      <c r="H56" s="38">
        <v>380.53333333333336</v>
      </c>
      <c r="I56" s="38">
        <v>375.61666666666673</v>
      </c>
      <c r="J56" s="38">
        <v>394.01666666666671</v>
      </c>
      <c r="K56" s="38">
        <v>398.93333333333334</v>
      </c>
      <c r="L56" s="38">
        <v>403.2166666666667</v>
      </c>
      <c r="M56" s="28">
        <v>394.65</v>
      </c>
      <c r="N56" s="28">
        <v>385.45</v>
      </c>
      <c r="O56" s="39">
        <v>1878000</v>
      </c>
      <c r="P56" s="40">
        <v>4.815409309791332E-3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44651</v>
      </c>
      <c r="E57" s="37">
        <v>677.75</v>
      </c>
      <c r="F57" s="37">
        <v>681.33333333333337</v>
      </c>
      <c r="G57" s="38">
        <v>671.4666666666667</v>
      </c>
      <c r="H57" s="38">
        <v>665.18333333333328</v>
      </c>
      <c r="I57" s="38">
        <v>655.31666666666661</v>
      </c>
      <c r="J57" s="38">
        <v>687.61666666666679</v>
      </c>
      <c r="K57" s="38">
        <v>697.48333333333335</v>
      </c>
      <c r="L57" s="38">
        <v>703.76666666666688</v>
      </c>
      <c r="M57" s="28">
        <v>691.2</v>
      </c>
      <c r="N57" s="28">
        <v>675.05</v>
      </c>
      <c r="O57" s="39">
        <v>9391250</v>
      </c>
      <c r="P57" s="40">
        <v>2.2037817983947761E-2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44651</v>
      </c>
      <c r="E58" s="37">
        <v>934.05</v>
      </c>
      <c r="F58" s="37">
        <v>933.94999999999993</v>
      </c>
      <c r="G58" s="38">
        <v>923.09999999999991</v>
      </c>
      <c r="H58" s="38">
        <v>912.15</v>
      </c>
      <c r="I58" s="38">
        <v>901.3</v>
      </c>
      <c r="J58" s="38">
        <v>944.89999999999986</v>
      </c>
      <c r="K58" s="38">
        <v>955.75</v>
      </c>
      <c r="L58" s="38">
        <v>966.69999999999982</v>
      </c>
      <c r="M58" s="28">
        <v>944.8</v>
      </c>
      <c r="N58" s="28">
        <v>923</v>
      </c>
      <c r="O58" s="39">
        <v>9412650</v>
      </c>
      <c r="P58" s="40">
        <v>-5.4941281505391116E-3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44651</v>
      </c>
      <c r="E59" s="37">
        <v>188.8</v>
      </c>
      <c r="F59" s="37">
        <v>189.43333333333337</v>
      </c>
      <c r="G59" s="38">
        <v>184.21666666666673</v>
      </c>
      <c r="H59" s="38">
        <v>179.63333333333335</v>
      </c>
      <c r="I59" s="38">
        <v>174.41666666666671</v>
      </c>
      <c r="J59" s="38">
        <v>194.01666666666674</v>
      </c>
      <c r="K59" s="38">
        <v>199.23333333333338</v>
      </c>
      <c r="L59" s="38">
        <v>203.81666666666675</v>
      </c>
      <c r="M59" s="28">
        <v>194.65</v>
      </c>
      <c r="N59" s="28">
        <v>184.85</v>
      </c>
      <c r="O59" s="39">
        <v>34360200</v>
      </c>
      <c r="P59" s="40">
        <v>-4.8831531217300314E-2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44651</v>
      </c>
      <c r="E60" s="37">
        <v>4653.8500000000004</v>
      </c>
      <c r="F60" s="37">
        <v>4604.0166666666673</v>
      </c>
      <c r="G60" s="38">
        <v>4535.2333333333345</v>
      </c>
      <c r="H60" s="38">
        <v>4416.6166666666668</v>
      </c>
      <c r="I60" s="38">
        <v>4347.8333333333339</v>
      </c>
      <c r="J60" s="38">
        <v>4722.633333333335</v>
      </c>
      <c r="K60" s="38">
        <v>4791.4166666666679</v>
      </c>
      <c r="L60" s="38">
        <v>4910.0333333333356</v>
      </c>
      <c r="M60" s="28">
        <v>4672.8</v>
      </c>
      <c r="N60" s="28">
        <v>4485.3999999999996</v>
      </c>
      <c r="O60" s="39">
        <v>515700</v>
      </c>
      <c r="P60" s="40">
        <v>-1.24473381846036E-2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44651</v>
      </c>
      <c r="E61" s="37">
        <v>1422.8</v>
      </c>
      <c r="F61" s="37">
        <v>1426.1333333333332</v>
      </c>
      <c r="G61" s="38">
        <v>1414.1666666666665</v>
      </c>
      <c r="H61" s="38">
        <v>1405.5333333333333</v>
      </c>
      <c r="I61" s="38">
        <v>1393.5666666666666</v>
      </c>
      <c r="J61" s="38">
        <v>1434.7666666666664</v>
      </c>
      <c r="K61" s="38">
        <v>1446.7333333333331</v>
      </c>
      <c r="L61" s="38">
        <v>1455.3666666666663</v>
      </c>
      <c r="M61" s="28">
        <v>1438.1</v>
      </c>
      <c r="N61" s="28">
        <v>1417.5</v>
      </c>
      <c r="O61" s="39">
        <v>2137100</v>
      </c>
      <c r="P61" s="40">
        <v>5.8782729322004505E-2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44651</v>
      </c>
      <c r="E62" s="37">
        <v>597.70000000000005</v>
      </c>
      <c r="F62" s="37">
        <v>601.28333333333342</v>
      </c>
      <c r="G62" s="38">
        <v>590.71666666666681</v>
      </c>
      <c r="H62" s="38">
        <v>583.73333333333335</v>
      </c>
      <c r="I62" s="38">
        <v>573.16666666666674</v>
      </c>
      <c r="J62" s="38">
        <v>608.26666666666688</v>
      </c>
      <c r="K62" s="38">
        <v>618.83333333333348</v>
      </c>
      <c r="L62" s="38">
        <v>625.81666666666695</v>
      </c>
      <c r="M62" s="28">
        <v>611.85</v>
      </c>
      <c r="N62" s="28">
        <v>594.29999999999995</v>
      </c>
      <c r="O62" s="39">
        <v>5616800</v>
      </c>
      <c r="P62" s="40">
        <v>-6.7902107794596128E-3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44651</v>
      </c>
      <c r="E63" s="37">
        <v>780.05</v>
      </c>
      <c r="F63" s="37">
        <v>781.85</v>
      </c>
      <c r="G63" s="38">
        <v>769.7</v>
      </c>
      <c r="H63" s="38">
        <v>759.35</v>
      </c>
      <c r="I63" s="38">
        <v>747.2</v>
      </c>
      <c r="J63" s="38">
        <v>792.2</v>
      </c>
      <c r="K63" s="38">
        <v>804.34999999999991</v>
      </c>
      <c r="L63" s="38">
        <v>814.7</v>
      </c>
      <c r="M63" s="28">
        <v>794</v>
      </c>
      <c r="N63" s="28">
        <v>771.5</v>
      </c>
      <c r="O63" s="39">
        <v>821875</v>
      </c>
      <c r="P63" s="40">
        <v>-4.0145985401459854E-2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44651</v>
      </c>
      <c r="E64" s="37">
        <v>402.45</v>
      </c>
      <c r="F64" s="37">
        <v>405.83333333333331</v>
      </c>
      <c r="G64" s="38">
        <v>396.66666666666663</v>
      </c>
      <c r="H64" s="38">
        <v>390.88333333333333</v>
      </c>
      <c r="I64" s="38">
        <v>381.71666666666664</v>
      </c>
      <c r="J64" s="38">
        <v>411.61666666666662</v>
      </c>
      <c r="K64" s="38">
        <v>420.78333333333325</v>
      </c>
      <c r="L64" s="38">
        <v>426.56666666666661</v>
      </c>
      <c r="M64" s="28">
        <v>415</v>
      </c>
      <c r="N64" s="28">
        <v>400.05</v>
      </c>
      <c r="O64" s="39">
        <v>4049100</v>
      </c>
      <c r="P64" s="40">
        <v>2.6205742960691385E-2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44651</v>
      </c>
      <c r="E65" s="37">
        <v>120.05</v>
      </c>
      <c r="F65" s="37">
        <v>120.58333333333333</v>
      </c>
      <c r="G65" s="38">
        <v>118.46666666666665</v>
      </c>
      <c r="H65" s="38">
        <v>116.88333333333333</v>
      </c>
      <c r="I65" s="38">
        <v>114.76666666666665</v>
      </c>
      <c r="J65" s="38">
        <v>122.16666666666666</v>
      </c>
      <c r="K65" s="38">
        <v>124.28333333333333</v>
      </c>
      <c r="L65" s="38">
        <v>125.86666666666666</v>
      </c>
      <c r="M65" s="28">
        <v>122.7</v>
      </c>
      <c r="N65" s="28">
        <v>119</v>
      </c>
      <c r="O65" s="39">
        <v>12175400</v>
      </c>
      <c r="P65" s="40">
        <v>6.0408646727864966E-2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44651</v>
      </c>
      <c r="E66" s="37">
        <v>953.4</v>
      </c>
      <c r="F66" s="37">
        <v>959.93333333333339</v>
      </c>
      <c r="G66" s="38">
        <v>943.61666666666679</v>
      </c>
      <c r="H66" s="38">
        <v>933.83333333333337</v>
      </c>
      <c r="I66" s="38">
        <v>917.51666666666677</v>
      </c>
      <c r="J66" s="38">
        <v>969.71666666666681</v>
      </c>
      <c r="K66" s="38">
        <v>986.03333333333342</v>
      </c>
      <c r="L66" s="38">
        <v>995.81666666666683</v>
      </c>
      <c r="M66" s="28">
        <v>976.25</v>
      </c>
      <c r="N66" s="28">
        <v>950.15</v>
      </c>
      <c r="O66" s="39">
        <v>1319400</v>
      </c>
      <c r="P66" s="40">
        <v>-4.0575916230366493E-2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44651</v>
      </c>
      <c r="E67" s="37">
        <v>563</v>
      </c>
      <c r="F67" s="37">
        <v>564.9</v>
      </c>
      <c r="G67" s="38">
        <v>559.44999999999993</v>
      </c>
      <c r="H67" s="38">
        <v>555.9</v>
      </c>
      <c r="I67" s="38">
        <v>550.44999999999993</v>
      </c>
      <c r="J67" s="38">
        <v>568.44999999999993</v>
      </c>
      <c r="K67" s="38">
        <v>573.9</v>
      </c>
      <c r="L67" s="38">
        <v>577.44999999999993</v>
      </c>
      <c r="M67" s="28">
        <v>570.35</v>
      </c>
      <c r="N67" s="28">
        <v>561.35</v>
      </c>
      <c r="O67" s="39">
        <v>13928750</v>
      </c>
      <c r="P67" s="40">
        <v>-1.4155533929045385E-2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44651</v>
      </c>
      <c r="E68" s="37">
        <v>1430.3</v>
      </c>
      <c r="F68" s="37">
        <v>1464.1499999999999</v>
      </c>
      <c r="G68" s="38">
        <v>1388.4999999999998</v>
      </c>
      <c r="H68" s="38">
        <v>1346.6999999999998</v>
      </c>
      <c r="I68" s="38">
        <v>1271.0499999999997</v>
      </c>
      <c r="J68" s="38">
        <v>1505.9499999999998</v>
      </c>
      <c r="K68" s="38">
        <v>1581.6</v>
      </c>
      <c r="L68" s="38">
        <v>1623.3999999999999</v>
      </c>
      <c r="M68" s="28">
        <v>1539.8</v>
      </c>
      <c r="N68" s="28">
        <v>1422.35</v>
      </c>
      <c r="O68" s="39">
        <v>683750</v>
      </c>
      <c r="P68" s="40">
        <v>6.2135922330097085E-2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44651</v>
      </c>
      <c r="E69" s="37">
        <v>1976.95</v>
      </c>
      <c r="F69" s="37">
        <v>1976.9833333333333</v>
      </c>
      <c r="G69" s="38">
        <v>1961.9666666666667</v>
      </c>
      <c r="H69" s="38">
        <v>1946.9833333333333</v>
      </c>
      <c r="I69" s="38">
        <v>1931.9666666666667</v>
      </c>
      <c r="J69" s="38">
        <v>1991.9666666666667</v>
      </c>
      <c r="K69" s="38">
        <v>2006.9833333333336</v>
      </c>
      <c r="L69" s="38">
        <v>2021.9666666666667</v>
      </c>
      <c r="M69" s="28">
        <v>1992</v>
      </c>
      <c r="N69" s="28">
        <v>1962</v>
      </c>
      <c r="O69" s="39">
        <v>2003750</v>
      </c>
      <c r="P69" s="40">
        <v>-2.0650048875855326E-2</v>
      </c>
    </row>
    <row r="70" spans="1:16" ht="12.75" customHeight="1">
      <c r="A70" s="28">
        <v>60</v>
      </c>
      <c r="B70" s="29" t="s">
        <v>44</v>
      </c>
      <c r="C70" s="30" t="s">
        <v>348</v>
      </c>
      <c r="D70" s="31">
        <v>44651</v>
      </c>
      <c r="E70" s="37">
        <v>265.2</v>
      </c>
      <c r="F70" s="37">
        <v>265.71666666666664</v>
      </c>
      <c r="G70" s="38">
        <v>261.88333333333327</v>
      </c>
      <c r="H70" s="38">
        <v>258.56666666666661</v>
      </c>
      <c r="I70" s="38">
        <v>254.73333333333323</v>
      </c>
      <c r="J70" s="38">
        <v>269.0333333333333</v>
      </c>
      <c r="K70" s="38">
        <v>272.86666666666667</v>
      </c>
      <c r="L70" s="38">
        <v>276.18333333333334</v>
      </c>
      <c r="M70" s="28">
        <v>269.55</v>
      </c>
      <c r="N70" s="28">
        <v>262.39999999999998</v>
      </c>
      <c r="O70" s="39">
        <v>14821200</v>
      </c>
      <c r="P70" s="40">
        <v>1.552072016141549E-4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44651</v>
      </c>
      <c r="E71" s="37">
        <v>4161.05</v>
      </c>
      <c r="F71" s="37">
        <v>4178.8166666666666</v>
      </c>
      <c r="G71" s="38">
        <v>4128.6833333333334</v>
      </c>
      <c r="H71" s="38">
        <v>4096.3166666666666</v>
      </c>
      <c r="I71" s="38">
        <v>4046.1833333333334</v>
      </c>
      <c r="J71" s="38">
        <v>4211.1833333333334</v>
      </c>
      <c r="K71" s="38">
        <v>4261.3166666666666</v>
      </c>
      <c r="L71" s="38">
        <v>4293.6833333333334</v>
      </c>
      <c r="M71" s="28">
        <v>4228.95</v>
      </c>
      <c r="N71" s="28">
        <v>4146.45</v>
      </c>
      <c r="O71" s="39">
        <v>2648000</v>
      </c>
      <c r="P71" s="40">
        <v>-2.4110910186859553E-3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44651</v>
      </c>
      <c r="E72" s="37">
        <v>4205.25</v>
      </c>
      <c r="F72" s="37">
        <v>4246.5</v>
      </c>
      <c r="G72" s="38">
        <v>4143.3500000000004</v>
      </c>
      <c r="H72" s="38">
        <v>4081.4500000000007</v>
      </c>
      <c r="I72" s="38">
        <v>3978.3000000000011</v>
      </c>
      <c r="J72" s="38">
        <v>4308.3999999999996</v>
      </c>
      <c r="K72" s="38">
        <v>4411.5499999999993</v>
      </c>
      <c r="L72" s="38">
        <v>4473.4499999999989</v>
      </c>
      <c r="M72" s="28">
        <v>4349.6499999999996</v>
      </c>
      <c r="N72" s="28">
        <v>4184.6000000000004</v>
      </c>
      <c r="O72" s="39">
        <v>483500</v>
      </c>
      <c r="P72" s="40">
        <v>7.4146070535962227E-2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44651</v>
      </c>
      <c r="E73" s="37">
        <v>339.85</v>
      </c>
      <c r="F73" s="37">
        <v>343.7833333333333</v>
      </c>
      <c r="G73" s="38">
        <v>332.66666666666663</v>
      </c>
      <c r="H73" s="38">
        <v>325.48333333333335</v>
      </c>
      <c r="I73" s="38">
        <v>314.36666666666667</v>
      </c>
      <c r="J73" s="38">
        <v>350.96666666666658</v>
      </c>
      <c r="K73" s="38">
        <v>362.08333333333326</v>
      </c>
      <c r="L73" s="38">
        <v>369.26666666666654</v>
      </c>
      <c r="M73" s="28">
        <v>354.9</v>
      </c>
      <c r="N73" s="28">
        <v>336.6</v>
      </c>
      <c r="O73" s="39">
        <v>39245250</v>
      </c>
      <c r="P73" s="40">
        <v>5.4106606923954859E-3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44651</v>
      </c>
      <c r="E74" s="37">
        <v>3731.65</v>
      </c>
      <c r="F74" s="37">
        <v>3781.5499999999997</v>
      </c>
      <c r="G74" s="38">
        <v>3660.0999999999995</v>
      </c>
      <c r="H74" s="38">
        <v>3588.5499999999997</v>
      </c>
      <c r="I74" s="38">
        <v>3467.0999999999995</v>
      </c>
      <c r="J74" s="38">
        <v>3853.0999999999995</v>
      </c>
      <c r="K74" s="38">
        <v>3974.5499999999993</v>
      </c>
      <c r="L74" s="38">
        <v>4046.0999999999995</v>
      </c>
      <c r="M74" s="28">
        <v>3903</v>
      </c>
      <c r="N74" s="28">
        <v>3710</v>
      </c>
      <c r="O74" s="39">
        <v>3419125</v>
      </c>
      <c r="P74" s="40">
        <v>7.0064940145528512E-2</v>
      </c>
    </row>
    <row r="75" spans="1:16" ht="12.75" customHeight="1">
      <c r="A75" s="28">
        <v>65</v>
      </c>
      <c r="B75" s="29" t="s">
        <v>49</v>
      </c>
      <c r="C75" s="295" t="s">
        <v>100</v>
      </c>
      <c r="D75" s="31">
        <v>44651</v>
      </c>
      <c r="E75" s="37">
        <v>2416.6</v>
      </c>
      <c r="F75" s="37">
        <v>2452.9</v>
      </c>
      <c r="G75" s="38">
        <v>2371.7000000000003</v>
      </c>
      <c r="H75" s="38">
        <v>2326.8000000000002</v>
      </c>
      <c r="I75" s="38">
        <v>2245.6000000000004</v>
      </c>
      <c r="J75" s="38">
        <v>2497.8000000000002</v>
      </c>
      <c r="K75" s="38">
        <v>2579</v>
      </c>
      <c r="L75" s="38">
        <v>2623.9</v>
      </c>
      <c r="M75" s="28">
        <v>2534.1</v>
      </c>
      <c r="N75" s="28">
        <v>2408</v>
      </c>
      <c r="O75" s="39">
        <v>3159450</v>
      </c>
      <c r="P75" s="40">
        <v>2.4166099387338325E-2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44651</v>
      </c>
      <c r="E76" s="37">
        <v>1665.25</v>
      </c>
      <c r="F76" s="37">
        <v>1701.7333333333333</v>
      </c>
      <c r="G76" s="38">
        <v>1598.4666666666667</v>
      </c>
      <c r="H76" s="38">
        <v>1531.6833333333334</v>
      </c>
      <c r="I76" s="38">
        <v>1428.4166666666667</v>
      </c>
      <c r="J76" s="38">
        <v>1768.5166666666667</v>
      </c>
      <c r="K76" s="38">
        <v>1871.7833333333335</v>
      </c>
      <c r="L76" s="38">
        <v>1938.5666666666666</v>
      </c>
      <c r="M76" s="28">
        <v>1805</v>
      </c>
      <c r="N76" s="28">
        <v>1634.95</v>
      </c>
      <c r="O76" s="39">
        <v>6141850</v>
      </c>
      <c r="P76" s="40">
        <v>0.13416615884623198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44651</v>
      </c>
      <c r="E77" s="37">
        <v>148.35</v>
      </c>
      <c r="F77" s="37">
        <v>148.93333333333331</v>
      </c>
      <c r="G77" s="38">
        <v>147.16666666666663</v>
      </c>
      <c r="H77" s="38">
        <v>145.98333333333332</v>
      </c>
      <c r="I77" s="38">
        <v>144.21666666666664</v>
      </c>
      <c r="J77" s="38">
        <v>150.11666666666662</v>
      </c>
      <c r="K77" s="38">
        <v>151.88333333333333</v>
      </c>
      <c r="L77" s="38">
        <v>153.06666666666661</v>
      </c>
      <c r="M77" s="28">
        <v>150.69999999999999</v>
      </c>
      <c r="N77" s="28">
        <v>147.75</v>
      </c>
      <c r="O77" s="39">
        <v>23356800</v>
      </c>
      <c r="P77" s="40">
        <v>4.8009911723710698E-3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44651</v>
      </c>
      <c r="E78" s="37">
        <v>95.75</v>
      </c>
      <c r="F78" s="37">
        <v>96.233333333333334</v>
      </c>
      <c r="G78" s="38">
        <v>94.766666666666666</v>
      </c>
      <c r="H78" s="38">
        <v>93.783333333333331</v>
      </c>
      <c r="I78" s="38">
        <v>92.316666666666663</v>
      </c>
      <c r="J78" s="38">
        <v>97.216666666666669</v>
      </c>
      <c r="K78" s="38">
        <v>98.683333333333337</v>
      </c>
      <c r="L78" s="38">
        <v>99.666666666666671</v>
      </c>
      <c r="M78" s="28">
        <v>97.7</v>
      </c>
      <c r="N78" s="28">
        <v>95.25</v>
      </c>
      <c r="O78" s="39">
        <v>70560000</v>
      </c>
      <c r="P78" s="40">
        <v>2.0390455531453362E-2</v>
      </c>
    </row>
    <row r="79" spans="1:16" ht="12.75" customHeight="1">
      <c r="A79" s="28">
        <v>69</v>
      </c>
      <c r="B79" s="29" t="s">
        <v>87</v>
      </c>
      <c r="C79" s="30" t="s">
        <v>363</v>
      </c>
      <c r="D79" s="31">
        <v>44651</v>
      </c>
      <c r="E79" s="37">
        <v>129.35</v>
      </c>
      <c r="F79" s="37">
        <v>129.71666666666667</v>
      </c>
      <c r="G79" s="38">
        <v>127.68333333333334</v>
      </c>
      <c r="H79" s="38">
        <v>126.01666666666668</v>
      </c>
      <c r="I79" s="38">
        <v>123.98333333333335</v>
      </c>
      <c r="J79" s="38">
        <v>131.38333333333333</v>
      </c>
      <c r="K79" s="38">
        <v>133.41666666666669</v>
      </c>
      <c r="L79" s="38">
        <v>135.08333333333331</v>
      </c>
      <c r="M79" s="28">
        <v>131.75</v>
      </c>
      <c r="N79" s="28">
        <v>128.05000000000001</v>
      </c>
      <c r="O79" s="39">
        <v>14965600</v>
      </c>
      <c r="P79" s="40">
        <v>-2.1587625361210266E-2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44651</v>
      </c>
      <c r="E80" s="37">
        <v>155.15</v>
      </c>
      <c r="F80" s="37">
        <v>153.54999999999998</v>
      </c>
      <c r="G80" s="38">
        <v>151.24999999999997</v>
      </c>
      <c r="H80" s="38">
        <v>147.35</v>
      </c>
      <c r="I80" s="38">
        <v>145.04999999999998</v>
      </c>
      <c r="J80" s="38">
        <v>157.44999999999996</v>
      </c>
      <c r="K80" s="38">
        <v>159.74999999999997</v>
      </c>
      <c r="L80" s="38">
        <v>163.64999999999995</v>
      </c>
      <c r="M80" s="28">
        <v>155.85</v>
      </c>
      <c r="N80" s="28">
        <v>149.65</v>
      </c>
      <c r="O80" s="39">
        <v>26370300</v>
      </c>
      <c r="P80" s="40">
        <v>-5.0098879367172049E-2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44651</v>
      </c>
      <c r="E81" s="37">
        <v>441.45</v>
      </c>
      <c r="F81" s="37">
        <v>444.76666666666665</v>
      </c>
      <c r="G81" s="38">
        <v>435.83333333333331</v>
      </c>
      <c r="H81" s="38">
        <v>430.21666666666664</v>
      </c>
      <c r="I81" s="38">
        <v>421.2833333333333</v>
      </c>
      <c r="J81" s="38">
        <v>450.38333333333333</v>
      </c>
      <c r="K81" s="38">
        <v>459.31666666666672</v>
      </c>
      <c r="L81" s="38">
        <v>464.93333333333334</v>
      </c>
      <c r="M81" s="28">
        <v>453.7</v>
      </c>
      <c r="N81" s="28">
        <v>439.15</v>
      </c>
      <c r="O81" s="39">
        <v>7180600</v>
      </c>
      <c r="P81" s="40">
        <v>2.3103391774537112E-2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44651</v>
      </c>
      <c r="E82" s="37">
        <v>38.5</v>
      </c>
      <c r="F82" s="37">
        <v>38.533333333333331</v>
      </c>
      <c r="G82" s="38">
        <v>38.016666666666666</v>
      </c>
      <c r="H82" s="38">
        <v>37.533333333333331</v>
      </c>
      <c r="I82" s="38">
        <v>37.016666666666666</v>
      </c>
      <c r="J82" s="38">
        <v>39.016666666666666</v>
      </c>
      <c r="K82" s="38">
        <v>39.533333333333331</v>
      </c>
      <c r="L82" s="38">
        <v>40.016666666666666</v>
      </c>
      <c r="M82" s="28">
        <v>39.049999999999997</v>
      </c>
      <c r="N82" s="28">
        <v>38.049999999999997</v>
      </c>
      <c r="O82" s="39">
        <v>102127500</v>
      </c>
      <c r="P82" s="40">
        <v>-2.2609819121447029E-2</v>
      </c>
    </row>
    <row r="83" spans="1:16" ht="12.75" customHeight="1">
      <c r="A83" s="28">
        <v>73</v>
      </c>
      <c r="B83" s="29" t="s">
        <v>44</v>
      </c>
      <c r="C83" s="30" t="s">
        <v>380</v>
      </c>
      <c r="D83" s="31">
        <v>44651</v>
      </c>
      <c r="E83" s="37">
        <v>585.65</v>
      </c>
      <c r="F83" s="37">
        <v>588.35</v>
      </c>
      <c r="G83" s="38">
        <v>578.30000000000007</v>
      </c>
      <c r="H83" s="38">
        <v>570.95000000000005</v>
      </c>
      <c r="I83" s="38">
        <v>560.90000000000009</v>
      </c>
      <c r="J83" s="38">
        <v>595.70000000000005</v>
      </c>
      <c r="K83" s="38">
        <v>605.75</v>
      </c>
      <c r="L83" s="38">
        <v>613.1</v>
      </c>
      <c r="M83" s="28">
        <v>598.4</v>
      </c>
      <c r="N83" s="28">
        <v>581</v>
      </c>
      <c r="O83" s="39">
        <v>2525900</v>
      </c>
      <c r="P83" s="40">
        <v>-0.11601455868971793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44651</v>
      </c>
      <c r="E84" s="37">
        <v>734.25</v>
      </c>
      <c r="F84" s="37">
        <v>741.06666666666661</v>
      </c>
      <c r="G84" s="38">
        <v>724.13333333333321</v>
      </c>
      <c r="H84" s="38">
        <v>714.01666666666665</v>
      </c>
      <c r="I84" s="38">
        <v>697.08333333333326</v>
      </c>
      <c r="J84" s="38">
        <v>751.18333333333317</v>
      </c>
      <c r="K84" s="38">
        <v>768.11666666666656</v>
      </c>
      <c r="L84" s="38">
        <v>778.23333333333312</v>
      </c>
      <c r="M84" s="28">
        <v>758</v>
      </c>
      <c r="N84" s="28">
        <v>730.95</v>
      </c>
      <c r="O84" s="39">
        <v>7357000</v>
      </c>
      <c r="P84" s="40">
        <v>5.8104415360276142E-2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44651</v>
      </c>
      <c r="E85" s="37">
        <v>1539</v>
      </c>
      <c r="F85" s="37">
        <v>1540.4166666666667</v>
      </c>
      <c r="G85" s="38">
        <v>1518.5833333333335</v>
      </c>
      <c r="H85" s="38">
        <v>1498.1666666666667</v>
      </c>
      <c r="I85" s="38">
        <v>1476.3333333333335</v>
      </c>
      <c r="J85" s="38">
        <v>1560.8333333333335</v>
      </c>
      <c r="K85" s="38">
        <v>1582.666666666667</v>
      </c>
      <c r="L85" s="38">
        <v>1603.0833333333335</v>
      </c>
      <c r="M85" s="28">
        <v>1562.25</v>
      </c>
      <c r="N85" s="28">
        <v>1520</v>
      </c>
      <c r="O85" s="39">
        <v>5064800</v>
      </c>
      <c r="P85" s="40">
        <v>-3.0664925048205512E-2</v>
      </c>
    </row>
    <row r="86" spans="1:16" ht="12.75" customHeight="1">
      <c r="A86" s="28">
        <v>76</v>
      </c>
      <c r="B86" s="29" t="s">
        <v>47</v>
      </c>
      <c r="C86" s="256" t="s">
        <v>110</v>
      </c>
      <c r="D86" s="31">
        <v>44651</v>
      </c>
      <c r="E86" s="37">
        <v>291.2</v>
      </c>
      <c r="F86" s="37">
        <v>293.43333333333334</v>
      </c>
      <c r="G86" s="38">
        <v>287.16666666666669</v>
      </c>
      <c r="H86" s="38">
        <v>283.13333333333333</v>
      </c>
      <c r="I86" s="38">
        <v>276.86666666666667</v>
      </c>
      <c r="J86" s="38">
        <v>297.4666666666667</v>
      </c>
      <c r="K86" s="38">
        <v>303.73333333333335</v>
      </c>
      <c r="L86" s="38">
        <v>307.76666666666671</v>
      </c>
      <c r="M86" s="28">
        <v>299.7</v>
      </c>
      <c r="N86" s="28">
        <v>289.39999999999998</v>
      </c>
      <c r="O86" s="39">
        <v>11392500</v>
      </c>
      <c r="P86" s="40">
        <v>1.3607293509320997E-4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44651</v>
      </c>
      <c r="E87" s="37">
        <v>1507.15</v>
      </c>
      <c r="F87" s="37">
        <v>1528.4833333333333</v>
      </c>
      <c r="G87" s="38">
        <v>1478.6666666666667</v>
      </c>
      <c r="H87" s="38">
        <v>1450.1833333333334</v>
      </c>
      <c r="I87" s="38">
        <v>1400.3666666666668</v>
      </c>
      <c r="J87" s="38">
        <v>1556.9666666666667</v>
      </c>
      <c r="K87" s="38">
        <v>1606.7833333333333</v>
      </c>
      <c r="L87" s="38">
        <v>1635.2666666666667</v>
      </c>
      <c r="M87" s="28">
        <v>1578.3</v>
      </c>
      <c r="N87" s="28">
        <v>1500</v>
      </c>
      <c r="O87" s="39">
        <v>10815275</v>
      </c>
      <c r="P87" s="40">
        <v>3.2186409175393262E-2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44651</v>
      </c>
      <c r="E88" s="37">
        <v>276.55</v>
      </c>
      <c r="F88" s="37">
        <v>279.4666666666667</v>
      </c>
      <c r="G88" s="38">
        <v>272.13333333333338</v>
      </c>
      <c r="H88" s="38">
        <v>267.7166666666667</v>
      </c>
      <c r="I88" s="38">
        <v>260.38333333333338</v>
      </c>
      <c r="J88" s="38">
        <v>283.88333333333338</v>
      </c>
      <c r="K88" s="38">
        <v>291.21666666666664</v>
      </c>
      <c r="L88" s="38">
        <v>295.63333333333338</v>
      </c>
      <c r="M88" s="28">
        <v>286.8</v>
      </c>
      <c r="N88" s="28">
        <v>275.05</v>
      </c>
      <c r="O88" s="39">
        <v>1190000</v>
      </c>
      <c r="P88" s="40">
        <v>6.5449010654490103E-2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44651</v>
      </c>
      <c r="E89" s="37">
        <v>528.1</v>
      </c>
      <c r="F89" s="37">
        <v>541.76666666666677</v>
      </c>
      <c r="G89" s="38">
        <v>511.43333333333351</v>
      </c>
      <c r="H89" s="38">
        <v>494.76666666666677</v>
      </c>
      <c r="I89" s="38">
        <v>464.43333333333351</v>
      </c>
      <c r="J89" s="38">
        <v>558.43333333333351</v>
      </c>
      <c r="K89" s="38">
        <v>588.76666666666677</v>
      </c>
      <c r="L89" s="38">
        <v>605.43333333333351</v>
      </c>
      <c r="M89" s="28">
        <v>572.1</v>
      </c>
      <c r="N89" s="28">
        <v>525.1</v>
      </c>
      <c r="O89" s="39">
        <v>2923750</v>
      </c>
      <c r="P89" s="40">
        <v>0.14264777723497801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44651</v>
      </c>
      <c r="E90" s="37">
        <v>1381.55</v>
      </c>
      <c r="F90" s="37">
        <v>1394.9166666666667</v>
      </c>
      <c r="G90" s="38">
        <v>1362.2333333333336</v>
      </c>
      <c r="H90" s="38">
        <v>1342.9166666666667</v>
      </c>
      <c r="I90" s="38">
        <v>1310.2333333333336</v>
      </c>
      <c r="J90" s="38">
        <v>1414.2333333333336</v>
      </c>
      <c r="K90" s="38">
        <v>1446.9166666666665</v>
      </c>
      <c r="L90" s="38">
        <v>1466.2333333333336</v>
      </c>
      <c r="M90" s="28">
        <v>1427.6</v>
      </c>
      <c r="N90" s="28">
        <v>1375.6</v>
      </c>
      <c r="O90" s="39">
        <v>1931825</v>
      </c>
      <c r="P90" s="40">
        <v>-2.9355608591885442E-2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44651</v>
      </c>
      <c r="E91" s="37">
        <v>1104</v>
      </c>
      <c r="F91" s="37">
        <v>1120.6666666666667</v>
      </c>
      <c r="G91" s="38">
        <v>1074.5833333333335</v>
      </c>
      <c r="H91" s="38">
        <v>1045.1666666666667</v>
      </c>
      <c r="I91" s="38">
        <v>999.08333333333348</v>
      </c>
      <c r="J91" s="38">
        <v>1150.0833333333335</v>
      </c>
      <c r="K91" s="38">
        <v>1196.166666666667</v>
      </c>
      <c r="L91" s="38">
        <v>1225.5833333333335</v>
      </c>
      <c r="M91" s="28">
        <v>1166.75</v>
      </c>
      <c r="N91" s="28">
        <v>1091.25</v>
      </c>
      <c r="O91" s="39">
        <v>4928000</v>
      </c>
      <c r="P91" s="40">
        <v>4.043069777261691E-2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44651</v>
      </c>
      <c r="E92" s="37">
        <v>1141.75</v>
      </c>
      <c r="F92" s="37">
        <v>1138.9166666666667</v>
      </c>
      <c r="G92" s="38">
        <v>1125.1333333333334</v>
      </c>
      <c r="H92" s="38">
        <v>1108.5166666666667</v>
      </c>
      <c r="I92" s="38">
        <v>1094.7333333333333</v>
      </c>
      <c r="J92" s="38">
        <v>1155.5333333333335</v>
      </c>
      <c r="K92" s="38">
        <v>1169.3166666666668</v>
      </c>
      <c r="L92" s="38">
        <v>1185.9333333333336</v>
      </c>
      <c r="M92" s="28">
        <v>1152.7</v>
      </c>
      <c r="N92" s="28">
        <v>1122.3</v>
      </c>
      <c r="O92" s="39">
        <v>20728400</v>
      </c>
      <c r="P92" s="40">
        <v>1.7252461012820946E-3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44651</v>
      </c>
      <c r="E93" s="37">
        <v>2275.6</v>
      </c>
      <c r="F93" s="37">
        <v>2283.8666666666668</v>
      </c>
      <c r="G93" s="38">
        <v>2254.7333333333336</v>
      </c>
      <c r="H93" s="38">
        <v>2233.8666666666668</v>
      </c>
      <c r="I93" s="38">
        <v>2204.7333333333336</v>
      </c>
      <c r="J93" s="38">
        <v>2304.7333333333336</v>
      </c>
      <c r="K93" s="38">
        <v>2333.8666666666668</v>
      </c>
      <c r="L93" s="38">
        <v>2354.7333333333336</v>
      </c>
      <c r="M93" s="28">
        <v>2313</v>
      </c>
      <c r="N93" s="28">
        <v>2263</v>
      </c>
      <c r="O93" s="39">
        <v>25047300</v>
      </c>
      <c r="P93" s="40">
        <v>2.6772757458740193E-2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44651</v>
      </c>
      <c r="E94" s="37">
        <v>2085.35</v>
      </c>
      <c r="F94" s="37">
        <v>2101.3833333333332</v>
      </c>
      <c r="G94" s="38">
        <v>2060.7166666666662</v>
      </c>
      <c r="H94" s="38">
        <v>2036.083333333333</v>
      </c>
      <c r="I94" s="38">
        <v>1995.4166666666661</v>
      </c>
      <c r="J94" s="38">
        <v>2126.0166666666664</v>
      </c>
      <c r="K94" s="38">
        <v>2166.6833333333334</v>
      </c>
      <c r="L94" s="38">
        <v>2191.3166666666666</v>
      </c>
      <c r="M94" s="28">
        <v>2142.0500000000002</v>
      </c>
      <c r="N94" s="28">
        <v>2076.75</v>
      </c>
      <c r="O94" s="39">
        <v>2724200</v>
      </c>
      <c r="P94" s="40">
        <v>-1.7172956201746158E-2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44651</v>
      </c>
      <c r="E95" s="37">
        <v>1371.85</v>
      </c>
      <c r="F95" s="37">
        <v>1375.9666666666665</v>
      </c>
      <c r="G95" s="38">
        <v>1359.4333333333329</v>
      </c>
      <c r="H95" s="38">
        <v>1347.0166666666664</v>
      </c>
      <c r="I95" s="38">
        <v>1330.4833333333329</v>
      </c>
      <c r="J95" s="38">
        <v>1388.383333333333</v>
      </c>
      <c r="K95" s="38">
        <v>1404.9166666666663</v>
      </c>
      <c r="L95" s="38">
        <v>1417.333333333333</v>
      </c>
      <c r="M95" s="28">
        <v>1392.5</v>
      </c>
      <c r="N95" s="28">
        <v>1363.55</v>
      </c>
      <c r="O95" s="39">
        <v>38073750</v>
      </c>
      <c r="P95" s="40">
        <v>5.9766384470537809E-2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44651</v>
      </c>
      <c r="E96" s="37">
        <v>532.79999999999995</v>
      </c>
      <c r="F96" s="37">
        <v>542.21666666666658</v>
      </c>
      <c r="G96" s="38">
        <v>521.13333333333321</v>
      </c>
      <c r="H96" s="38">
        <v>509.46666666666658</v>
      </c>
      <c r="I96" s="38">
        <v>488.38333333333321</v>
      </c>
      <c r="J96" s="38">
        <v>553.88333333333321</v>
      </c>
      <c r="K96" s="38">
        <v>574.96666666666647</v>
      </c>
      <c r="L96" s="38">
        <v>586.63333333333321</v>
      </c>
      <c r="M96" s="28">
        <v>563.29999999999995</v>
      </c>
      <c r="N96" s="28">
        <v>530.54999999999995</v>
      </c>
      <c r="O96" s="39">
        <v>30433700</v>
      </c>
      <c r="P96" s="40">
        <v>8.5666375036453773E-3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44651</v>
      </c>
      <c r="E97" s="37">
        <v>2418.25</v>
      </c>
      <c r="F97" s="37">
        <v>2430.0499999999997</v>
      </c>
      <c r="G97" s="38">
        <v>2392.3999999999996</v>
      </c>
      <c r="H97" s="38">
        <v>2366.5499999999997</v>
      </c>
      <c r="I97" s="38">
        <v>2328.8999999999996</v>
      </c>
      <c r="J97" s="38">
        <v>2455.8999999999996</v>
      </c>
      <c r="K97" s="38">
        <v>2493.5500000000002</v>
      </c>
      <c r="L97" s="38">
        <v>2519.3999999999996</v>
      </c>
      <c r="M97" s="28">
        <v>2467.6999999999998</v>
      </c>
      <c r="N97" s="28">
        <v>2404.1999999999998</v>
      </c>
      <c r="O97" s="39">
        <v>3463500</v>
      </c>
      <c r="P97" s="40">
        <v>2.1139218114275604E-2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44651</v>
      </c>
      <c r="E98" s="37">
        <v>605.79999999999995</v>
      </c>
      <c r="F98" s="37">
        <v>605.33333333333337</v>
      </c>
      <c r="G98" s="38">
        <v>597.16666666666674</v>
      </c>
      <c r="H98" s="38">
        <v>588.53333333333342</v>
      </c>
      <c r="I98" s="38">
        <v>580.36666666666679</v>
      </c>
      <c r="J98" s="38">
        <v>613.9666666666667</v>
      </c>
      <c r="K98" s="38">
        <v>622.13333333333344</v>
      </c>
      <c r="L98" s="38">
        <v>630.76666666666665</v>
      </c>
      <c r="M98" s="28">
        <v>613.5</v>
      </c>
      <c r="N98" s="28">
        <v>596.70000000000005</v>
      </c>
      <c r="O98" s="39">
        <v>39121400</v>
      </c>
      <c r="P98" s="40">
        <v>-4.949006097394253E-3</v>
      </c>
    </row>
    <row r="99" spans="1:16" ht="12.75" customHeight="1">
      <c r="A99" s="28">
        <v>89</v>
      </c>
      <c r="B99" s="29" t="s">
        <v>120</v>
      </c>
      <c r="C99" s="30" t="s">
        <v>390</v>
      </c>
      <c r="D99" s="31">
        <v>44651</v>
      </c>
      <c r="E99" s="37">
        <v>124.05</v>
      </c>
      <c r="F99" s="37">
        <v>124.63333333333333</v>
      </c>
      <c r="G99" s="38">
        <v>122.31666666666665</v>
      </c>
      <c r="H99" s="38">
        <v>120.58333333333333</v>
      </c>
      <c r="I99" s="38">
        <v>118.26666666666665</v>
      </c>
      <c r="J99" s="38">
        <v>126.36666666666665</v>
      </c>
      <c r="K99" s="38">
        <v>128.68333333333331</v>
      </c>
      <c r="L99" s="38">
        <v>130.41666666666663</v>
      </c>
      <c r="M99" s="28">
        <v>126.95</v>
      </c>
      <c r="N99" s="28">
        <v>122.9</v>
      </c>
      <c r="O99" s="39">
        <v>15458500</v>
      </c>
      <c r="P99" s="40">
        <v>4.8410615339749198E-2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44651</v>
      </c>
      <c r="E100" s="37">
        <v>277.85000000000002</v>
      </c>
      <c r="F100" s="37">
        <v>276.2166666666667</v>
      </c>
      <c r="G100" s="38">
        <v>269.33333333333337</v>
      </c>
      <c r="H100" s="38">
        <v>260.81666666666666</v>
      </c>
      <c r="I100" s="38">
        <v>253.93333333333334</v>
      </c>
      <c r="J100" s="38">
        <v>284.73333333333341</v>
      </c>
      <c r="K100" s="38">
        <v>291.61666666666673</v>
      </c>
      <c r="L100" s="38">
        <v>300.13333333333344</v>
      </c>
      <c r="M100" s="28">
        <v>283.10000000000002</v>
      </c>
      <c r="N100" s="28">
        <v>267.7</v>
      </c>
      <c r="O100" s="39">
        <v>11507400</v>
      </c>
      <c r="P100" s="40">
        <v>-4.4382153702405983E-3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44651</v>
      </c>
      <c r="E101" s="37">
        <v>2097.85</v>
      </c>
      <c r="F101" s="37">
        <v>2123.9166666666665</v>
      </c>
      <c r="G101" s="38">
        <v>2066.833333333333</v>
      </c>
      <c r="H101" s="38">
        <v>2035.8166666666666</v>
      </c>
      <c r="I101" s="38">
        <v>1978.7333333333331</v>
      </c>
      <c r="J101" s="38">
        <v>2154.9333333333329</v>
      </c>
      <c r="K101" s="38">
        <v>2212.016666666666</v>
      </c>
      <c r="L101" s="38">
        <v>2243.0333333333328</v>
      </c>
      <c r="M101" s="28">
        <v>2181</v>
      </c>
      <c r="N101" s="28">
        <v>2092.9</v>
      </c>
      <c r="O101" s="39">
        <v>11933700</v>
      </c>
      <c r="P101" s="40">
        <v>3.1773616226591278E-2</v>
      </c>
    </row>
    <row r="102" spans="1:16" ht="12.75" customHeight="1">
      <c r="A102" s="28">
        <v>92</v>
      </c>
      <c r="B102" s="29" t="s">
        <v>44</v>
      </c>
      <c r="C102" s="30" t="s">
        <v>391</v>
      </c>
      <c r="D102" s="31">
        <v>44651</v>
      </c>
      <c r="E102" s="37">
        <v>40586.75</v>
      </c>
      <c r="F102" s="37">
        <v>40762.26666666667</v>
      </c>
      <c r="G102" s="38">
        <v>40274.683333333342</v>
      </c>
      <c r="H102" s="38">
        <v>39962.616666666669</v>
      </c>
      <c r="I102" s="38">
        <v>39475.03333333334</v>
      </c>
      <c r="J102" s="38">
        <v>41074.333333333343</v>
      </c>
      <c r="K102" s="38">
        <v>41561.916666666672</v>
      </c>
      <c r="L102" s="38">
        <v>41873.983333333344</v>
      </c>
      <c r="M102" s="28">
        <v>41249.85</v>
      </c>
      <c r="N102" s="28">
        <v>40450.199999999997</v>
      </c>
      <c r="O102" s="39">
        <v>7125</v>
      </c>
      <c r="P102" s="40">
        <v>-2.2633744855967079E-2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44651</v>
      </c>
      <c r="E103" s="37">
        <v>152.65</v>
      </c>
      <c r="F103" s="37">
        <v>153.63333333333335</v>
      </c>
      <c r="G103" s="38">
        <v>150.7166666666667</v>
      </c>
      <c r="H103" s="38">
        <v>148.78333333333333</v>
      </c>
      <c r="I103" s="38">
        <v>145.86666666666667</v>
      </c>
      <c r="J103" s="38">
        <v>155.56666666666672</v>
      </c>
      <c r="K103" s="38">
        <v>158.48333333333341</v>
      </c>
      <c r="L103" s="38">
        <v>160.41666666666674</v>
      </c>
      <c r="M103" s="28">
        <v>156.55000000000001</v>
      </c>
      <c r="N103" s="28">
        <v>151.69999999999999</v>
      </c>
      <c r="O103" s="39">
        <v>36533500</v>
      </c>
      <c r="P103" s="40">
        <v>6.1470161359173572E-3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44651</v>
      </c>
      <c r="E104" s="37">
        <v>700.1</v>
      </c>
      <c r="F104" s="37">
        <v>706.48333333333323</v>
      </c>
      <c r="G104" s="38">
        <v>689.31666666666649</v>
      </c>
      <c r="H104" s="38">
        <v>678.5333333333333</v>
      </c>
      <c r="I104" s="38">
        <v>661.36666666666656</v>
      </c>
      <c r="J104" s="38">
        <v>717.26666666666642</v>
      </c>
      <c r="K104" s="38">
        <v>734.43333333333317</v>
      </c>
      <c r="L104" s="38">
        <v>745.21666666666636</v>
      </c>
      <c r="M104" s="28">
        <v>723.65</v>
      </c>
      <c r="N104" s="28">
        <v>695.7</v>
      </c>
      <c r="O104" s="39">
        <v>117508875</v>
      </c>
      <c r="P104" s="40">
        <v>5.6665595093845049E-2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44651</v>
      </c>
      <c r="E105" s="37">
        <v>1243.25</v>
      </c>
      <c r="F105" s="37">
        <v>1251.2333333333333</v>
      </c>
      <c r="G105" s="38">
        <v>1232.2166666666667</v>
      </c>
      <c r="H105" s="38">
        <v>1221.1833333333334</v>
      </c>
      <c r="I105" s="38">
        <v>1202.1666666666667</v>
      </c>
      <c r="J105" s="38">
        <v>1262.2666666666667</v>
      </c>
      <c r="K105" s="38">
        <v>1281.2833333333335</v>
      </c>
      <c r="L105" s="38">
        <v>1292.3166666666666</v>
      </c>
      <c r="M105" s="28">
        <v>1270.25</v>
      </c>
      <c r="N105" s="28">
        <v>1240.2</v>
      </c>
      <c r="O105" s="39">
        <v>3327325</v>
      </c>
      <c r="P105" s="40">
        <v>8.1122843162503219E-3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44651</v>
      </c>
      <c r="E106" s="37">
        <v>465.9</v>
      </c>
      <c r="F106" s="37">
        <v>473.88333333333338</v>
      </c>
      <c r="G106" s="38">
        <v>454.71666666666675</v>
      </c>
      <c r="H106" s="38">
        <v>443.53333333333336</v>
      </c>
      <c r="I106" s="38">
        <v>424.36666666666673</v>
      </c>
      <c r="J106" s="38">
        <v>485.06666666666678</v>
      </c>
      <c r="K106" s="38">
        <v>504.23333333333341</v>
      </c>
      <c r="L106" s="38">
        <v>515.41666666666674</v>
      </c>
      <c r="M106" s="28">
        <v>493.05</v>
      </c>
      <c r="N106" s="28">
        <v>462.7</v>
      </c>
      <c r="O106" s="39">
        <v>8269500</v>
      </c>
      <c r="P106" s="40">
        <v>7.9076140144842433E-2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44651</v>
      </c>
      <c r="E107" s="37">
        <v>11.15</v>
      </c>
      <c r="F107" s="37">
        <v>11.016666666666667</v>
      </c>
      <c r="G107" s="38">
        <v>10.733333333333334</v>
      </c>
      <c r="H107" s="38">
        <v>10.316666666666666</v>
      </c>
      <c r="I107" s="38">
        <v>10.033333333333333</v>
      </c>
      <c r="J107" s="38">
        <v>11.433333333333335</v>
      </c>
      <c r="K107" s="38">
        <v>11.71666666666667</v>
      </c>
      <c r="L107" s="38">
        <v>12.133333333333336</v>
      </c>
      <c r="M107" s="28">
        <v>11.3</v>
      </c>
      <c r="N107" s="28">
        <v>10.6</v>
      </c>
      <c r="O107" s="39">
        <v>842310000</v>
      </c>
      <c r="P107" s="40">
        <v>4.1998614478697613E-2</v>
      </c>
    </row>
    <row r="108" spans="1:16" ht="12.75" customHeight="1">
      <c r="A108" s="28">
        <v>98</v>
      </c>
      <c r="B108" s="29" t="s">
        <v>63</v>
      </c>
      <c r="C108" s="30" t="s">
        <v>395</v>
      </c>
      <c r="D108" s="31">
        <v>44651</v>
      </c>
      <c r="E108" s="37">
        <v>56.35</v>
      </c>
      <c r="F108" s="37">
        <v>56.933333333333337</v>
      </c>
      <c r="G108" s="38">
        <v>55.516666666666673</v>
      </c>
      <c r="H108" s="38">
        <v>54.683333333333337</v>
      </c>
      <c r="I108" s="38">
        <v>53.266666666666673</v>
      </c>
      <c r="J108" s="38">
        <v>57.766666666666673</v>
      </c>
      <c r="K108" s="38">
        <v>59.18333333333333</v>
      </c>
      <c r="L108" s="38">
        <v>60.016666666666673</v>
      </c>
      <c r="M108" s="28">
        <v>58.35</v>
      </c>
      <c r="N108" s="28">
        <v>56.1</v>
      </c>
      <c r="O108" s="39">
        <v>85630000</v>
      </c>
      <c r="P108" s="40">
        <v>-4.186533317827654E-3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44651</v>
      </c>
      <c r="E109" s="37">
        <v>41.8</v>
      </c>
      <c r="F109" s="37">
        <v>42.033333333333339</v>
      </c>
      <c r="G109" s="38">
        <v>41.216666666666676</v>
      </c>
      <c r="H109" s="38">
        <v>40.63333333333334</v>
      </c>
      <c r="I109" s="38">
        <v>39.816666666666677</v>
      </c>
      <c r="J109" s="38">
        <v>42.616666666666674</v>
      </c>
      <c r="K109" s="38">
        <v>43.433333333333337</v>
      </c>
      <c r="L109" s="38">
        <v>44.016666666666673</v>
      </c>
      <c r="M109" s="28">
        <v>42.85</v>
      </c>
      <c r="N109" s="28">
        <v>41.45</v>
      </c>
      <c r="O109" s="39">
        <v>145010400</v>
      </c>
      <c r="P109" s="40">
        <v>2.1263289555972485E-2</v>
      </c>
    </row>
    <row r="110" spans="1:16" ht="12.75" customHeight="1">
      <c r="A110" s="28">
        <v>100</v>
      </c>
      <c r="B110" s="29" t="s">
        <v>44</v>
      </c>
      <c r="C110" s="30" t="s">
        <v>406</v>
      </c>
      <c r="D110" s="31">
        <v>44651</v>
      </c>
      <c r="E110" s="37">
        <v>214.4</v>
      </c>
      <c r="F110" s="37">
        <v>214.85</v>
      </c>
      <c r="G110" s="38">
        <v>211.54999999999998</v>
      </c>
      <c r="H110" s="38">
        <v>208.7</v>
      </c>
      <c r="I110" s="38">
        <v>205.39999999999998</v>
      </c>
      <c r="J110" s="38">
        <v>217.7</v>
      </c>
      <c r="K110" s="38">
        <v>221</v>
      </c>
      <c r="L110" s="38">
        <v>223.85</v>
      </c>
      <c r="M110" s="28">
        <v>218.15</v>
      </c>
      <c r="N110" s="28">
        <v>212</v>
      </c>
      <c r="O110" s="39">
        <v>44850000</v>
      </c>
      <c r="P110" s="40">
        <v>-3.5094796288826141E-2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44651</v>
      </c>
      <c r="E111" s="37">
        <v>341.35</v>
      </c>
      <c r="F111" s="37">
        <v>342.7</v>
      </c>
      <c r="G111" s="38">
        <v>338</v>
      </c>
      <c r="H111" s="38">
        <v>334.65000000000003</v>
      </c>
      <c r="I111" s="38">
        <v>329.95000000000005</v>
      </c>
      <c r="J111" s="38">
        <v>346.04999999999995</v>
      </c>
      <c r="K111" s="38">
        <v>350.74999999999989</v>
      </c>
      <c r="L111" s="38">
        <v>354.09999999999991</v>
      </c>
      <c r="M111" s="28">
        <v>347.4</v>
      </c>
      <c r="N111" s="28">
        <v>339.35</v>
      </c>
      <c r="O111" s="39">
        <v>18977750</v>
      </c>
      <c r="P111" s="40">
        <v>7.6659122435569832E-3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44651</v>
      </c>
      <c r="E112" s="37">
        <v>200.65</v>
      </c>
      <c r="F112" s="37">
        <v>202.4666666666667</v>
      </c>
      <c r="G112" s="38">
        <v>197.73333333333341</v>
      </c>
      <c r="H112" s="38">
        <v>194.81666666666672</v>
      </c>
      <c r="I112" s="38">
        <v>190.08333333333343</v>
      </c>
      <c r="J112" s="38">
        <v>205.38333333333338</v>
      </c>
      <c r="K112" s="38">
        <v>210.11666666666667</v>
      </c>
      <c r="L112" s="38">
        <v>213.03333333333336</v>
      </c>
      <c r="M112" s="28">
        <v>207.2</v>
      </c>
      <c r="N112" s="28">
        <v>199.55</v>
      </c>
      <c r="O112" s="39">
        <v>19297556</v>
      </c>
      <c r="P112" s="40">
        <v>5.5897887323943664E-2</v>
      </c>
    </row>
    <row r="113" spans="1:16" ht="12.75" customHeight="1">
      <c r="A113" s="28">
        <v>103</v>
      </c>
      <c r="B113" s="29" t="s">
        <v>42</v>
      </c>
      <c r="C113" s="30" t="s">
        <v>403</v>
      </c>
      <c r="D113" s="31">
        <v>44651</v>
      </c>
      <c r="E113" s="37">
        <v>194.4</v>
      </c>
      <c r="F113" s="37">
        <v>198.1</v>
      </c>
      <c r="G113" s="38">
        <v>189.1</v>
      </c>
      <c r="H113" s="38">
        <v>183.8</v>
      </c>
      <c r="I113" s="38">
        <v>174.8</v>
      </c>
      <c r="J113" s="38">
        <v>203.39999999999998</v>
      </c>
      <c r="K113" s="38">
        <v>212.39999999999998</v>
      </c>
      <c r="L113" s="38">
        <v>217.69999999999996</v>
      </c>
      <c r="M113" s="28">
        <v>207.1</v>
      </c>
      <c r="N113" s="28">
        <v>192.8</v>
      </c>
      <c r="O113" s="39">
        <v>13253000</v>
      </c>
      <c r="P113" s="40">
        <v>3.346901854364541E-2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44651</v>
      </c>
      <c r="E114" s="37">
        <v>4361</v>
      </c>
      <c r="F114" s="37">
        <v>4424</v>
      </c>
      <c r="G114" s="38">
        <v>4258</v>
      </c>
      <c r="H114" s="38">
        <v>4155</v>
      </c>
      <c r="I114" s="38">
        <v>3989</v>
      </c>
      <c r="J114" s="38">
        <v>4527</v>
      </c>
      <c r="K114" s="38">
        <v>4693</v>
      </c>
      <c r="L114" s="38">
        <v>4796</v>
      </c>
      <c r="M114" s="28">
        <v>4590</v>
      </c>
      <c r="N114" s="28">
        <v>4321</v>
      </c>
      <c r="O114" s="39">
        <v>348825</v>
      </c>
      <c r="P114" s="40">
        <v>2.9210002212878956E-2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44651</v>
      </c>
      <c r="E115" s="37">
        <v>1732.75</v>
      </c>
      <c r="F115" s="37">
        <v>1755.4833333333333</v>
      </c>
      <c r="G115" s="38">
        <v>1701.3666666666668</v>
      </c>
      <c r="H115" s="38">
        <v>1669.9833333333333</v>
      </c>
      <c r="I115" s="38">
        <v>1615.8666666666668</v>
      </c>
      <c r="J115" s="38">
        <v>1786.8666666666668</v>
      </c>
      <c r="K115" s="38">
        <v>1840.9833333333331</v>
      </c>
      <c r="L115" s="38">
        <v>1872.3666666666668</v>
      </c>
      <c r="M115" s="28">
        <v>1809.6</v>
      </c>
      <c r="N115" s="28">
        <v>1724.1</v>
      </c>
      <c r="O115" s="39">
        <v>3764750</v>
      </c>
      <c r="P115" s="40">
        <v>4.2001107113202325E-2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44651</v>
      </c>
      <c r="E116" s="37">
        <v>913.75</v>
      </c>
      <c r="F116" s="37">
        <v>916.65</v>
      </c>
      <c r="G116" s="38">
        <v>905.5</v>
      </c>
      <c r="H116" s="38">
        <v>897.25</v>
      </c>
      <c r="I116" s="38">
        <v>886.1</v>
      </c>
      <c r="J116" s="38">
        <v>924.9</v>
      </c>
      <c r="K116" s="38">
        <v>936.04999999999984</v>
      </c>
      <c r="L116" s="38">
        <v>944.3</v>
      </c>
      <c r="M116" s="28">
        <v>927.8</v>
      </c>
      <c r="N116" s="28">
        <v>908.4</v>
      </c>
      <c r="O116" s="39">
        <v>25788600</v>
      </c>
      <c r="P116" s="40">
        <v>1.1186787592193952E-2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44651</v>
      </c>
      <c r="E117" s="37">
        <v>211.2</v>
      </c>
      <c r="F117" s="37">
        <v>210.2166666666667</v>
      </c>
      <c r="G117" s="38">
        <v>208.28333333333339</v>
      </c>
      <c r="H117" s="38">
        <v>205.3666666666667</v>
      </c>
      <c r="I117" s="38">
        <v>203.43333333333339</v>
      </c>
      <c r="J117" s="38">
        <v>213.13333333333338</v>
      </c>
      <c r="K117" s="38">
        <v>215.06666666666666</v>
      </c>
      <c r="L117" s="38">
        <v>217.98333333333338</v>
      </c>
      <c r="M117" s="28">
        <v>212.15</v>
      </c>
      <c r="N117" s="28">
        <v>207.3</v>
      </c>
      <c r="O117" s="39">
        <v>23525600</v>
      </c>
      <c r="P117" s="40">
        <v>-3.0016162549064879E-2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44651</v>
      </c>
      <c r="E118" s="37">
        <v>1719.7</v>
      </c>
      <c r="F118" s="37">
        <v>1719.2333333333333</v>
      </c>
      <c r="G118" s="38">
        <v>1705.9666666666667</v>
      </c>
      <c r="H118" s="38">
        <v>1692.2333333333333</v>
      </c>
      <c r="I118" s="38">
        <v>1678.9666666666667</v>
      </c>
      <c r="J118" s="38">
        <v>1732.9666666666667</v>
      </c>
      <c r="K118" s="38">
        <v>1746.2333333333336</v>
      </c>
      <c r="L118" s="38">
        <v>1759.9666666666667</v>
      </c>
      <c r="M118" s="28">
        <v>1732.5</v>
      </c>
      <c r="N118" s="28">
        <v>1705.5</v>
      </c>
      <c r="O118" s="39">
        <v>40307700</v>
      </c>
      <c r="P118" s="40">
        <v>-3.1827759147698607E-3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44651</v>
      </c>
      <c r="E119" s="37">
        <v>114.35</v>
      </c>
      <c r="F119" s="37">
        <v>113.66666666666667</v>
      </c>
      <c r="G119" s="38">
        <v>112.63333333333334</v>
      </c>
      <c r="H119" s="38">
        <v>110.91666666666667</v>
      </c>
      <c r="I119" s="38">
        <v>109.88333333333334</v>
      </c>
      <c r="J119" s="38">
        <v>115.38333333333334</v>
      </c>
      <c r="K119" s="38">
        <v>116.41666666666667</v>
      </c>
      <c r="L119" s="38">
        <v>118.13333333333334</v>
      </c>
      <c r="M119" s="28">
        <v>114.7</v>
      </c>
      <c r="N119" s="28">
        <v>111.95</v>
      </c>
      <c r="O119" s="39">
        <v>35750000</v>
      </c>
      <c r="P119" s="40">
        <v>-6.3233965672990066E-3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44651</v>
      </c>
      <c r="E120" s="37">
        <v>966.75</v>
      </c>
      <c r="F120" s="37">
        <v>974.7833333333333</v>
      </c>
      <c r="G120" s="38">
        <v>953.96666666666658</v>
      </c>
      <c r="H120" s="38">
        <v>941.18333333333328</v>
      </c>
      <c r="I120" s="38">
        <v>920.36666666666656</v>
      </c>
      <c r="J120" s="38">
        <v>987.56666666666661</v>
      </c>
      <c r="K120" s="38">
        <v>1008.3833333333332</v>
      </c>
      <c r="L120" s="38">
        <v>1021.1666666666666</v>
      </c>
      <c r="M120" s="28">
        <v>995.6</v>
      </c>
      <c r="N120" s="28">
        <v>962</v>
      </c>
      <c r="O120" s="39">
        <v>835200</v>
      </c>
      <c r="P120" s="40">
        <v>3.7858301784748512E-3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44651</v>
      </c>
      <c r="E121" s="37">
        <v>801.15</v>
      </c>
      <c r="F121" s="37">
        <v>806.68333333333339</v>
      </c>
      <c r="G121" s="38">
        <v>791.26666666666677</v>
      </c>
      <c r="H121" s="38">
        <v>781.38333333333333</v>
      </c>
      <c r="I121" s="38">
        <v>765.9666666666667</v>
      </c>
      <c r="J121" s="38">
        <v>816.56666666666683</v>
      </c>
      <c r="K121" s="38">
        <v>831.98333333333335</v>
      </c>
      <c r="L121" s="38">
        <v>841.8666666666669</v>
      </c>
      <c r="M121" s="28">
        <v>822.1</v>
      </c>
      <c r="N121" s="28">
        <v>796.8</v>
      </c>
      <c r="O121" s="39">
        <v>9137625</v>
      </c>
      <c r="P121" s="40">
        <v>-1.1266805529255823E-2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44651</v>
      </c>
      <c r="E122" s="37">
        <v>219.35</v>
      </c>
      <c r="F122" s="37">
        <v>218.5</v>
      </c>
      <c r="G122" s="38">
        <v>216.85</v>
      </c>
      <c r="H122" s="38">
        <v>214.35</v>
      </c>
      <c r="I122" s="38">
        <v>212.7</v>
      </c>
      <c r="J122" s="38">
        <v>221</v>
      </c>
      <c r="K122" s="38">
        <v>222.64999999999998</v>
      </c>
      <c r="L122" s="38">
        <v>225.15</v>
      </c>
      <c r="M122" s="28">
        <v>220.15</v>
      </c>
      <c r="N122" s="28">
        <v>216</v>
      </c>
      <c r="O122" s="39">
        <v>154115200</v>
      </c>
      <c r="P122" s="40">
        <v>-4.4727864170104728E-2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44651</v>
      </c>
      <c r="E123" s="37">
        <v>446.55</v>
      </c>
      <c r="F123" s="37">
        <v>451.4666666666667</v>
      </c>
      <c r="G123" s="38">
        <v>439.03333333333342</v>
      </c>
      <c r="H123" s="38">
        <v>431.51666666666671</v>
      </c>
      <c r="I123" s="38">
        <v>419.08333333333343</v>
      </c>
      <c r="J123" s="38">
        <v>458.98333333333341</v>
      </c>
      <c r="K123" s="38">
        <v>471.41666666666669</v>
      </c>
      <c r="L123" s="38">
        <v>478.93333333333339</v>
      </c>
      <c r="M123" s="28">
        <v>463.9</v>
      </c>
      <c r="N123" s="28">
        <v>443.95</v>
      </c>
      <c r="O123" s="39">
        <v>31027500</v>
      </c>
      <c r="P123" s="40">
        <v>2.7145576429694611E-2</v>
      </c>
    </row>
    <row r="124" spans="1:16" ht="12.75" customHeight="1">
      <c r="A124" s="28">
        <v>114</v>
      </c>
      <c r="B124" s="29" t="s">
        <v>42</v>
      </c>
      <c r="C124" s="30" t="s">
        <v>415</v>
      </c>
      <c r="D124" s="31">
        <v>44651</v>
      </c>
      <c r="E124" s="37">
        <v>2646.1</v>
      </c>
      <c r="F124" s="37">
        <v>2690.8666666666668</v>
      </c>
      <c r="G124" s="38">
        <v>2582.2333333333336</v>
      </c>
      <c r="H124" s="38">
        <v>2518.3666666666668</v>
      </c>
      <c r="I124" s="38">
        <v>2409.7333333333336</v>
      </c>
      <c r="J124" s="38">
        <v>2754.7333333333336</v>
      </c>
      <c r="K124" s="38">
        <v>2863.3666666666668</v>
      </c>
      <c r="L124" s="38">
        <v>2927.2333333333336</v>
      </c>
      <c r="M124" s="28">
        <v>2799.5</v>
      </c>
      <c r="N124" s="28">
        <v>2627</v>
      </c>
      <c r="O124" s="39">
        <v>266350</v>
      </c>
      <c r="P124" s="40">
        <v>0.10610465116279069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44651</v>
      </c>
      <c r="E125" s="37">
        <v>654.45000000000005</v>
      </c>
      <c r="F125" s="37">
        <v>655.63333333333333</v>
      </c>
      <c r="G125" s="38">
        <v>648.41666666666663</v>
      </c>
      <c r="H125" s="38">
        <v>642.38333333333333</v>
      </c>
      <c r="I125" s="38">
        <v>635.16666666666663</v>
      </c>
      <c r="J125" s="38">
        <v>661.66666666666663</v>
      </c>
      <c r="K125" s="38">
        <v>668.88333333333333</v>
      </c>
      <c r="L125" s="38">
        <v>674.91666666666663</v>
      </c>
      <c r="M125" s="28">
        <v>662.85</v>
      </c>
      <c r="N125" s="28">
        <v>649.6</v>
      </c>
      <c r="O125" s="39">
        <v>36942750</v>
      </c>
      <c r="P125" s="40">
        <v>-1.5718293647938999E-2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44651</v>
      </c>
      <c r="E126" s="37">
        <v>2807.75</v>
      </c>
      <c r="F126" s="37">
        <v>2838.3666666666668</v>
      </c>
      <c r="G126" s="38">
        <v>2764.3833333333337</v>
      </c>
      <c r="H126" s="38">
        <v>2721.0166666666669</v>
      </c>
      <c r="I126" s="38">
        <v>2647.0333333333338</v>
      </c>
      <c r="J126" s="38">
        <v>2881.7333333333336</v>
      </c>
      <c r="K126" s="38">
        <v>2955.7166666666672</v>
      </c>
      <c r="L126" s="38">
        <v>2999.0833333333335</v>
      </c>
      <c r="M126" s="28">
        <v>2912.35</v>
      </c>
      <c r="N126" s="28">
        <v>2795</v>
      </c>
      <c r="O126" s="39">
        <v>2605750</v>
      </c>
      <c r="P126" s="40">
        <v>3.3873927490948766E-2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44651</v>
      </c>
      <c r="E127" s="37">
        <v>1794.3</v>
      </c>
      <c r="F127" s="37">
        <v>1796.95</v>
      </c>
      <c r="G127" s="38">
        <v>1774</v>
      </c>
      <c r="H127" s="38">
        <v>1753.7</v>
      </c>
      <c r="I127" s="38">
        <v>1730.75</v>
      </c>
      <c r="J127" s="38">
        <v>1817.25</v>
      </c>
      <c r="K127" s="38">
        <v>1840.2000000000003</v>
      </c>
      <c r="L127" s="38">
        <v>1860.5</v>
      </c>
      <c r="M127" s="28">
        <v>1819.9</v>
      </c>
      <c r="N127" s="28">
        <v>1776.65</v>
      </c>
      <c r="O127" s="39">
        <v>14827200</v>
      </c>
      <c r="P127" s="40">
        <v>4.1382216603455542E-2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44651</v>
      </c>
      <c r="E128" s="37">
        <v>63.45</v>
      </c>
      <c r="F128" s="37">
        <v>63.716666666666661</v>
      </c>
      <c r="G128" s="38">
        <v>62.433333333333323</v>
      </c>
      <c r="H128" s="38">
        <v>61.416666666666664</v>
      </c>
      <c r="I128" s="38">
        <v>60.133333333333326</v>
      </c>
      <c r="J128" s="38">
        <v>64.73333333333332</v>
      </c>
      <c r="K128" s="38">
        <v>66.016666666666666</v>
      </c>
      <c r="L128" s="38">
        <v>67.033333333333317</v>
      </c>
      <c r="M128" s="28">
        <v>65</v>
      </c>
      <c r="N128" s="28">
        <v>62.7</v>
      </c>
      <c r="O128" s="39">
        <v>68964672</v>
      </c>
      <c r="P128" s="40">
        <v>1.6039968445963712E-2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44651</v>
      </c>
      <c r="E129" s="37">
        <v>2445.3000000000002</v>
      </c>
      <c r="F129" s="37">
        <v>2461.6</v>
      </c>
      <c r="G129" s="38">
        <v>2414.6</v>
      </c>
      <c r="H129" s="38">
        <v>2383.9</v>
      </c>
      <c r="I129" s="38">
        <v>2336.9</v>
      </c>
      <c r="J129" s="38">
        <v>2492.2999999999997</v>
      </c>
      <c r="K129" s="38">
        <v>2539.2999999999997</v>
      </c>
      <c r="L129" s="38">
        <v>2569.9999999999995</v>
      </c>
      <c r="M129" s="28">
        <v>2508.6</v>
      </c>
      <c r="N129" s="28">
        <v>2430.9</v>
      </c>
      <c r="O129" s="39">
        <v>851000</v>
      </c>
      <c r="P129" s="40">
        <v>-2.5619006726778304E-2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44651</v>
      </c>
      <c r="E130" s="37">
        <v>543.4</v>
      </c>
      <c r="F130" s="37">
        <v>542.5333333333333</v>
      </c>
      <c r="G130" s="38">
        <v>536.41666666666663</v>
      </c>
      <c r="H130" s="38">
        <v>529.43333333333328</v>
      </c>
      <c r="I130" s="38">
        <v>523.31666666666661</v>
      </c>
      <c r="J130" s="38">
        <v>549.51666666666665</v>
      </c>
      <c r="K130" s="38">
        <v>555.63333333333344</v>
      </c>
      <c r="L130" s="38">
        <v>562.61666666666667</v>
      </c>
      <c r="M130" s="28">
        <v>548.65</v>
      </c>
      <c r="N130" s="28">
        <v>535.54999999999995</v>
      </c>
      <c r="O130" s="39">
        <v>5443200</v>
      </c>
      <c r="P130" s="40">
        <v>2.8221693301598096E-2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44651</v>
      </c>
      <c r="E131" s="37">
        <v>347.1</v>
      </c>
      <c r="F131" s="37">
        <v>348.2166666666667</v>
      </c>
      <c r="G131" s="38">
        <v>343.13333333333338</v>
      </c>
      <c r="H131" s="38">
        <v>339.16666666666669</v>
      </c>
      <c r="I131" s="38">
        <v>334.08333333333337</v>
      </c>
      <c r="J131" s="38">
        <v>352.18333333333339</v>
      </c>
      <c r="K131" s="38">
        <v>357.26666666666665</v>
      </c>
      <c r="L131" s="38">
        <v>361.23333333333341</v>
      </c>
      <c r="M131" s="28">
        <v>353.3</v>
      </c>
      <c r="N131" s="28">
        <v>344.25</v>
      </c>
      <c r="O131" s="39">
        <v>20364000</v>
      </c>
      <c r="P131" s="40">
        <v>-9.5330739299610903E-3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44651</v>
      </c>
      <c r="E132" s="37">
        <v>1757.95</v>
      </c>
      <c r="F132" s="37">
        <v>1774.0333333333335</v>
      </c>
      <c r="G132" s="38">
        <v>1735.0666666666671</v>
      </c>
      <c r="H132" s="38">
        <v>1712.1833333333336</v>
      </c>
      <c r="I132" s="38">
        <v>1673.2166666666672</v>
      </c>
      <c r="J132" s="38">
        <v>1796.916666666667</v>
      </c>
      <c r="K132" s="38">
        <v>1835.8833333333337</v>
      </c>
      <c r="L132" s="38">
        <v>1858.7666666666669</v>
      </c>
      <c r="M132" s="28">
        <v>1813</v>
      </c>
      <c r="N132" s="28">
        <v>1751.15</v>
      </c>
      <c r="O132" s="39">
        <v>13097925</v>
      </c>
      <c r="P132" s="40">
        <v>1.6692702521758536E-2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44651</v>
      </c>
      <c r="E133" s="37">
        <v>6023</v>
      </c>
      <c r="F133" s="37">
        <v>5986</v>
      </c>
      <c r="G133" s="38">
        <v>5927</v>
      </c>
      <c r="H133" s="38">
        <v>5831</v>
      </c>
      <c r="I133" s="38">
        <v>5772</v>
      </c>
      <c r="J133" s="38">
        <v>6082</v>
      </c>
      <c r="K133" s="38">
        <v>6141</v>
      </c>
      <c r="L133" s="38">
        <v>6237</v>
      </c>
      <c r="M133" s="28">
        <v>6045</v>
      </c>
      <c r="N133" s="28">
        <v>5890</v>
      </c>
      <c r="O133" s="39">
        <v>1013700</v>
      </c>
      <c r="P133" s="40">
        <v>2.2245291413317513E-3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44651</v>
      </c>
      <c r="E134" s="37">
        <v>4658.8999999999996</v>
      </c>
      <c r="F134" s="37">
        <v>4645.2833333333328</v>
      </c>
      <c r="G134" s="38">
        <v>4583.6166666666659</v>
      </c>
      <c r="H134" s="38">
        <v>4508.333333333333</v>
      </c>
      <c r="I134" s="38">
        <v>4446.6666666666661</v>
      </c>
      <c r="J134" s="38">
        <v>4720.5666666666657</v>
      </c>
      <c r="K134" s="38">
        <v>4782.2333333333336</v>
      </c>
      <c r="L134" s="38">
        <v>4857.5166666666655</v>
      </c>
      <c r="M134" s="28">
        <v>4706.95</v>
      </c>
      <c r="N134" s="28">
        <v>4570</v>
      </c>
      <c r="O134" s="39">
        <v>632600</v>
      </c>
      <c r="P134" s="40">
        <v>2.5356576862123614E-3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44651</v>
      </c>
      <c r="E135" s="37">
        <v>721.7</v>
      </c>
      <c r="F135" s="37">
        <v>726.66666666666663</v>
      </c>
      <c r="G135" s="38">
        <v>714.23333333333323</v>
      </c>
      <c r="H135" s="38">
        <v>706.76666666666665</v>
      </c>
      <c r="I135" s="38">
        <v>694.33333333333326</v>
      </c>
      <c r="J135" s="38">
        <v>734.13333333333321</v>
      </c>
      <c r="K135" s="38">
        <v>746.56666666666661</v>
      </c>
      <c r="L135" s="38">
        <v>754.03333333333319</v>
      </c>
      <c r="M135" s="28">
        <v>739.1</v>
      </c>
      <c r="N135" s="28">
        <v>719.2</v>
      </c>
      <c r="O135" s="39">
        <v>9096700</v>
      </c>
      <c r="P135" s="40">
        <v>1.8656006091757091E-2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44651</v>
      </c>
      <c r="E136" s="37">
        <v>762.8</v>
      </c>
      <c r="F136" s="37">
        <v>771.91666666666663</v>
      </c>
      <c r="G136" s="38">
        <v>751.08333333333326</v>
      </c>
      <c r="H136" s="38">
        <v>739.36666666666667</v>
      </c>
      <c r="I136" s="38">
        <v>718.5333333333333</v>
      </c>
      <c r="J136" s="38">
        <v>783.63333333333321</v>
      </c>
      <c r="K136" s="38">
        <v>804.46666666666647</v>
      </c>
      <c r="L136" s="38">
        <v>816.18333333333317</v>
      </c>
      <c r="M136" s="28">
        <v>792.75</v>
      </c>
      <c r="N136" s="28">
        <v>760.2</v>
      </c>
      <c r="O136" s="39">
        <v>15785000</v>
      </c>
      <c r="P136" s="40">
        <v>2.4895527696274563E-3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44651</v>
      </c>
      <c r="E137" s="37">
        <v>142.30000000000001</v>
      </c>
      <c r="F137" s="37">
        <v>143.31666666666669</v>
      </c>
      <c r="G137" s="38">
        <v>140.63333333333338</v>
      </c>
      <c r="H137" s="38">
        <v>138.9666666666667</v>
      </c>
      <c r="I137" s="38">
        <v>136.28333333333339</v>
      </c>
      <c r="J137" s="38">
        <v>144.98333333333338</v>
      </c>
      <c r="K137" s="38">
        <v>147.66666666666671</v>
      </c>
      <c r="L137" s="38">
        <v>149.33333333333337</v>
      </c>
      <c r="M137" s="28">
        <v>146</v>
      </c>
      <c r="N137" s="28">
        <v>141.65</v>
      </c>
      <c r="O137" s="39">
        <v>32500000</v>
      </c>
      <c r="P137" s="40">
        <v>3.3057851239669422E-2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44651</v>
      </c>
      <c r="E138" s="37">
        <v>118.5</v>
      </c>
      <c r="F138" s="37">
        <v>118.46666666666665</v>
      </c>
      <c r="G138" s="38">
        <v>116.63333333333331</v>
      </c>
      <c r="H138" s="38">
        <v>114.76666666666665</v>
      </c>
      <c r="I138" s="38">
        <v>112.93333333333331</v>
      </c>
      <c r="J138" s="38">
        <v>120.33333333333331</v>
      </c>
      <c r="K138" s="38">
        <v>122.16666666666666</v>
      </c>
      <c r="L138" s="38">
        <v>124.03333333333332</v>
      </c>
      <c r="M138" s="28">
        <v>120.3</v>
      </c>
      <c r="N138" s="28">
        <v>116.6</v>
      </c>
      <c r="O138" s="39">
        <v>25830000</v>
      </c>
      <c r="P138" s="40">
        <v>-1.3293605317442126E-2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44651</v>
      </c>
      <c r="E139" s="37">
        <v>510.95</v>
      </c>
      <c r="F139" s="37">
        <v>512.9666666666667</v>
      </c>
      <c r="G139" s="38">
        <v>507.08333333333337</v>
      </c>
      <c r="H139" s="38">
        <v>503.2166666666667</v>
      </c>
      <c r="I139" s="38">
        <v>497.33333333333337</v>
      </c>
      <c r="J139" s="38">
        <v>516.83333333333337</v>
      </c>
      <c r="K139" s="38">
        <v>522.71666666666658</v>
      </c>
      <c r="L139" s="38">
        <v>526.58333333333337</v>
      </c>
      <c r="M139" s="28">
        <v>518.85</v>
      </c>
      <c r="N139" s="28">
        <v>509.1</v>
      </c>
      <c r="O139" s="39">
        <v>9410000</v>
      </c>
      <c r="P139" s="40">
        <v>-2.4971505543466999E-2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44651</v>
      </c>
      <c r="E140" s="37">
        <v>7618.6</v>
      </c>
      <c r="F140" s="37">
        <v>7714.2</v>
      </c>
      <c r="G140" s="38">
        <v>7486.4</v>
      </c>
      <c r="H140" s="38">
        <v>7354.2</v>
      </c>
      <c r="I140" s="38">
        <v>7126.4</v>
      </c>
      <c r="J140" s="38">
        <v>7846.4</v>
      </c>
      <c r="K140" s="38">
        <v>8074.2000000000007</v>
      </c>
      <c r="L140" s="38">
        <v>8206.4</v>
      </c>
      <c r="M140" s="28">
        <v>7942</v>
      </c>
      <c r="N140" s="28">
        <v>7582</v>
      </c>
      <c r="O140" s="39">
        <v>2886700</v>
      </c>
      <c r="P140" s="40">
        <v>5.5385258464539502E-3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44651</v>
      </c>
      <c r="E141" s="37">
        <v>876.75</v>
      </c>
      <c r="F141" s="37">
        <v>880.58333333333337</v>
      </c>
      <c r="G141" s="38">
        <v>869.16666666666674</v>
      </c>
      <c r="H141" s="38">
        <v>861.58333333333337</v>
      </c>
      <c r="I141" s="38">
        <v>850.16666666666674</v>
      </c>
      <c r="J141" s="38">
        <v>888.16666666666674</v>
      </c>
      <c r="K141" s="38">
        <v>899.58333333333348</v>
      </c>
      <c r="L141" s="38">
        <v>907.16666666666674</v>
      </c>
      <c r="M141" s="28">
        <v>892</v>
      </c>
      <c r="N141" s="28">
        <v>873</v>
      </c>
      <c r="O141" s="39">
        <v>13185000</v>
      </c>
      <c r="P141" s="40">
        <v>-0.11739603380470254</v>
      </c>
    </row>
    <row r="142" spans="1:16" ht="12.75" customHeight="1">
      <c r="A142" s="28">
        <v>132</v>
      </c>
      <c r="B142" s="29" t="s">
        <v>44</v>
      </c>
      <c r="C142" s="30" t="s">
        <v>456</v>
      </c>
      <c r="D142" s="31">
        <v>44651</v>
      </c>
      <c r="E142" s="37">
        <v>1358.55</v>
      </c>
      <c r="F142" s="37">
        <v>1365.4166666666667</v>
      </c>
      <c r="G142" s="38">
        <v>1340.8333333333335</v>
      </c>
      <c r="H142" s="38">
        <v>1323.1166666666668</v>
      </c>
      <c r="I142" s="38">
        <v>1298.5333333333335</v>
      </c>
      <c r="J142" s="38">
        <v>1383.1333333333334</v>
      </c>
      <c r="K142" s="38">
        <v>1407.7166666666669</v>
      </c>
      <c r="L142" s="38">
        <v>1425.4333333333334</v>
      </c>
      <c r="M142" s="28">
        <v>1390</v>
      </c>
      <c r="N142" s="28">
        <v>1347.7</v>
      </c>
      <c r="O142" s="39">
        <v>1607550</v>
      </c>
      <c r="P142" s="40">
        <v>-6.6083773891825945E-2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44651</v>
      </c>
      <c r="E143" s="37">
        <v>1962.5</v>
      </c>
      <c r="F143" s="37">
        <v>1972.1666666666667</v>
      </c>
      <c r="G143" s="38">
        <v>1944.3333333333335</v>
      </c>
      <c r="H143" s="38">
        <v>1926.1666666666667</v>
      </c>
      <c r="I143" s="38">
        <v>1898.3333333333335</v>
      </c>
      <c r="J143" s="38">
        <v>1990.3333333333335</v>
      </c>
      <c r="K143" s="38">
        <v>2018.166666666667</v>
      </c>
      <c r="L143" s="38">
        <v>2036.3333333333335</v>
      </c>
      <c r="M143" s="28">
        <v>2000</v>
      </c>
      <c r="N143" s="28">
        <v>1954</v>
      </c>
      <c r="O143" s="39">
        <v>774600</v>
      </c>
      <c r="P143" s="40">
        <v>-1.2893243940175349E-3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44651</v>
      </c>
      <c r="E144" s="37">
        <v>815.25</v>
      </c>
      <c r="F144" s="37">
        <v>827.1</v>
      </c>
      <c r="G144" s="38">
        <v>800.40000000000009</v>
      </c>
      <c r="H144" s="38">
        <v>785.55000000000007</v>
      </c>
      <c r="I144" s="38">
        <v>758.85000000000014</v>
      </c>
      <c r="J144" s="38">
        <v>841.95</v>
      </c>
      <c r="K144" s="38">
        <v>868.65000000000009</v>
      </c>
      <c r="L144" s="38">
        <v>883.5</v>
      </c>
      <c r="M144" s="28">
        <v>853.8</v>
      </c>
      <c r="N144" s="28">
        <v>812.25</v>
      </c>
      <c r="O144" s="39">
        <v>1505400</v>
      </c>
      <c r="P144" s="40">
        <v>-1.2366737739872069E-2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44651</v>
      </c>
      <c r="E145" s="37">
        <v>727.85</v>
      </c>
      <c r="F145" s="37">
        <v>729.25</v>
      </c>
      <c r="G145" s="38">
        <v>722.05</v>
      </c>
      <c r="H145" s="38">
        <v>716.25</v>
      </c>
      <c r="I145" s="38">
        <v>709.05</v>
      </c>
      <c r="J145" s="38">
        <v>735.05</v>
      </c>
      <c r="K145" s="38">
        <v>742.25</v>
      </c>
      <c r="L145" s="38">
        <v>748.05</v>
      </c>
      <c r="M145" s="28">
        <v>736.45</v>
      </c>
      <c r="N145" s="28">
        <v>723.45</v>
      </c>
      <c r="O145" s="39">
        <v>3989400</v>
      </c>
      <c r="P145" s="40">
        <v>3.168376584188292E-3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44651</v>
      </c>
      <c r="E146" s="37">
        <v>3966</v>
      </c>
      <c r="F146" s="37">
        <v>3975.4666666666667</v>
      </c>
      <c r="G146" s="38">
        <v>3923.5333333333333</v>
      </c>
      <c r="H146" s="38">
        <v>3881.0666666666666</v>
      </c>
      <c r="I146" s="38">
        <v>3829.1333333333332</v>
      </c>
      <c r="J146" s="38">
        <v>4017.9333333333334</v>
      </c>
      <c r="K146" s="38">
        <v>4069.8666666666668</v>
      </c>
      <c r="L146" s="38">
        <v>4112.3333333333339</v>
      </c>
      <c r="M146" s="28">
        <v>4027.4</v>
      </c>
      <c r="N146" s="28">
        <v>3933</v>
      </c>
      <c r="O146" s="39">
        <v>2783200</v>
      </c>
      <c r="P146" s="40">
        <v>-3.6755035647539284E-2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44651</v>
      </c>
      <c r="E147" s="37">
        <v>144.30000000000001</v>
      </c>
      <c r="F147" s="37">
        <v>145.81666666666666</v>
      </c>
      <c r="G147" s="38">
        <v>142.18333333333334</v>
      </c>
      <c r="H147" s="38">
        <v>140.06666666666666</v>
      </c>
      <c r="I147" s="38">
        <v>136.43333333333334</v>
      </c>
      <c r="J147" s="38">
        <v>147.93333333333334</v>
      </c>
      <c r="K147" s="38">
        <v>151.56666666666666</v>
      </c>
      <c r="L147" s="38">
        <v>153.68333333333334</v>
      </c>
      <c r="M147" s="28">
        <v>149.44999999999999</v>
      </c>
      <c r="N147" s="28">
        <v>143.69999999999999</v>
      </c>
      <c r="O147" s="39">
        <v>24563000</v>
      </c>
      <c r="P147" s="40">
        <v>1.9988577955454027E-3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44651</v>
      </c>
      <c r="E148" s="37">
        <v>3155.4</v>
      </c>
      <c r="F148" s="37">
        <v>3176</v>
      </c>
      <c r="G148" s="38">
        <v>3092.25</v>
      </c>
      <c r="H148" s="38">
        <v>3029.1</v>
      </c>
      <c r="I148" s="38">
        <v>2945.35</v>
      </c>
      <c r="J148" s="38">
        <v>3239.15</v>
      </c>
      <c r="K148" s="38">
        <v>3322.9</v>
      </c>
      <c r="L148" s="38">
        <v>3386.05</v>
      </c>
      <c r="M148" s="28">
        <v>3259.75</v>
      </c>
      <c r="N148" s="28">
        <v>3112.85</v>
      </c>
      <c r="O148" s="39">
        <v>1672475</v>
      </c>
      <c r="P148" s="40">
        <v>3.9256198347107439E-2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44651</v>
      </c>
      <c r="E149" s="37">
        <v>65548.55</v>
      </c>
      <c r="F149" s="37">
        <v>65788.600000000006</v>
      </c>
      <c r="G149" s="38">
        <v>64991.050000000017</v>
      </c>
      <c r="H149" s="38">
        <v>64433.55000000001</v>
      </c>
      <c r="I149" s="38">
        <v>63636.000000000022</v>
      </c>
      <c r="J149" s="38">
        <v>66346.100000000006</v>
      </c>
      <c r="K149" s="38">
        <v>67143.649999999994</v>
      </c>
      <c r="L149" s="38">
        <v>67701.150000000009</v>
      </c>
      <c r="M149" s="28">
        <v>66586.149999999994</v>
      </c>
      <c r="N149" s="28">
        <v>65231.1</v>
      </c>
      <c r="O149" s="39">
        <v>73460</v>
      </c>
      <c r="P149" s="40">
        <v>4.0657316900410821E-2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44651</v>
      </c>
      <c r="E150" s="37">
        <v>1403.9</v>
      </c>
      <c r="F150" s="37">
        <v>1400.2</v>
      </c>
      <c r="G150" s="38">
        <v>1375.95</v>
      </c>
      <c r="H150" s="38">
        <v>1348</v>
      </c>
      <c r="I150" s="38">
        <v>1323.75</v>
      </c>
      <c r="J150" s="38">
        <v>1428.15</v>
      </c>
      <c r="K150" s="38">
        <v>1452.4</v>
      </c>
      <c r="L150" s="38">
        <v>1480.3500000000001</v>
      </c>
      <c r="M150" s="28">
        <v>1424.45</v>
      </c>
      <c r="N150" s="28">
        <v>1372.25</v>
      </c>
      <c r="O150" s="39">
        <v>3123375</v>
      </c>
      <c r="P150" s="40">
        <v>5.6711494544531844E-2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44651</v>
      </c>
      <c r="E151" s="37">
        <v>305.5</v>
      </c>
      <c r="F151" s="37">
        <v>307.40000000000003</v>
      </c>
      <c r="G151" s="38">
        <v>302.90000000000009</v>
      </c>
      <c r="H151" s="38">
        <v>300.30000000000007</v>
      </c>
      <c r="I151" s="38">
        <v>295.80000000000013</v>
      </c>
      <c r="J151" s="38">
        <v>310.00000000000006</v>
      </c>
      <c r="K151" s="38">
        <v>314.49999999999994</v>
      </c>
      <c r="L151" s="38">
        <v>317.10000000000002</v>
      </c>
      <c r="M151" s="28">
        <v>311.89999999999998</v>
      </c>
      <c r="N151" s="28">
        <v>304.8</v>
      </c>
      <c r="O151" s="39">
        <v>2763200</v>
      </c>
      <c r="P151" s="40">
        <v>-3.9488320355951054E-2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44651</v>
      </c>
      <c r="E152" s="37">
        <v>129</v>
      </c>
      <c r="F152" s="37">
        <v>128.31666666666669</v>
      </c>
      <c r="G152" s="38">
        <v>126.33333333333337</v>
      </c>
      <c r="H152" s="38">
        <v>123.66666666666669</v>
      </c>
      <c r="I152" s="38">
        <v>121.68333333333337</v>
      </c>
      <c r="J152" s="38">
        <v>130.98333333333338</v>
      </c>
      <c r="K152" s="38">
        <v>132.96666666666667</v>
      </c>
      <c r="L152" s="38">
        <v>135.63333333333338</v>
      </c>
      <c r="M152" s="28">
        <v>130.30000000000001</v>
      </c>
      <c r="N152" s="28">
        <v>125.65</v>
      </c>
      <c r="O152" s="39">
        <v>92301500</v>
      </c>
      <c r="P152" s="40">
        <v>-4.0554868351298817E-2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44651</v>
      </c>
      <c r="E153" s="37">
        <v>4590.3</v>
      </c>
      <c r="F153" s="37">
        <v>4612.2</v>
      </c>
      <c r="G153" s="38">
        <v>4550.0999999999995</v>
      </c>
      <c r="H153" s="38">
        <v>4509.8999999999996</v>
      </c>
      <c r="I153" s="38">
        <v>4447.7999999999993</v>
      </c>
      <c r="J153" s="38">
        <v>4652.3999999999996</v>
      </c>
      <c r="K153" s="38">
        <v>4714.5</v>
      </c>
      <c r="L153" s="38">
        <v>4754.7</v>
      </c>
      <c r="M153" s="28">
        <v>4674.3</v>
      </c>
      <c r="N153" s="28">
        <v>4572</v>
      </c>
      <c r="O153" s="39">
        <v>1555500</v>
      </c>
      <c r="P153" s="40">
        <v>-3.6543821616599567E-2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44651</v>
      </c>
      <c r="E154" s="37">
        <v>3782.4</v>
      </c>
      <c r="F154" s="37">
        <v>3813.4666666666672</v>
      </c>
      <c r="G154" s="38">
        <v>3736.9833333333345</v>
      </c>
      <c r="H154" s="38">
        <v>3691.5666666666675</v>
      </c>
      <c r="I154" s="38">
        <v>3615.0833333333348</v>
      </c>
      <c r="J154" s="38">
        <v>3858.8833333333341</v>
      </c>
      <c r="K154" s="38">
        <v>3935.3666666666668</v>
      </c>
      <c r="L154" s="38">
        <v>3980.7833333333338</v>
      </c>
      <c r="M154" s="28">
        <v>3889.95</v>
      </c>
      <c r="N154" s="28">
        <v>3768.05</v>
      </c>
      <c r="O154" s="39">
        <v>430875</v>
      </c>
      <c r="P154" s="40">
        <v>1.8617021276595744E-2</v>
      </c>
    </row>
    <row r="155" spans="1:16" ht="12.75" customHeight="1">
      <c r="A155" s="28">
        <v>145</v>
      </c>
      <c r="B155" s="29" t="s">
        <v>44</v>
      </c>
      <c r="C155" s="30" t="s">
        <v>457</v>
      </c>
      <c r="D155" s="31">
        <v>44651</v>
      </c>
      <c r="E155" s="37">
        <v>38.5</v>
      </c>
      <c r="F155" s="37">
        <v>38.966666666666669</v>
      </c>
      <c r="G155" s="38">
        <v>37.733333333333334</v>
      </c>
      <c r="H155" s="38">
        <v>36.966666666666669</v>
      </c>
      <c r="I155" s="38">
        <v>35.733333333333334</v>
      </c>
      <c r="J155" s="38">
        <v>39.733333333333334</v>
      </c>
      <c r="K155" s="38">
        <v>40.966666666666669</v>
      </c>
      <c r="L155" s="38">
        <v>41.733333333333334</v>
      </c>
      <c r="M155" s="28">
        <v>40.200000000000003</v>
      </c>
      <c r="N155" s="28">
        <v>38.200000000000003</v>
      </c>
      <c r="O155" s="39">
        <v>22932000</v>
      </c>
      <c r="P155" s="40">
        <v>-6.689453125E-2</v>
      </c>
    </row>
    <row r="156" spans="1:16" ht="12.75" customHeight="1">
      <c r="A156" s="28">
        <v>146</v>
      </c>
      <c r="B156" s="254" t="s">
        <v>56</v>
      </c>
      <c r="C156" s="30" t="s">
        <v>168</v>
      </c>
      <c r="D156" s="31">
        <v>44651</v>
      </c>
      <c r="E156" s="37">
        <v>17447.599999999999</v>
      </c>
      <c r="F156" s="37">
        <v>17572.2</v>
      </c>
      <c r="G156" s="38">
        <v>17281</v>
      </c>
      <c r="H156" s="38">
        <v>17114.399999999998</v>
      </c>
      <c r="I156" s="38">
        <v>16823.199999999997</v>
      </c>
      <c r="J156" s="38">
        <v>17738.800000000003</v>
      </c>
      <c r="K156" s="38">
        <v>18030.000000000007</v>
      </c>
      <c r="L156" s="38">
        <v>18196.600000000006</v>
      </c>
      <c r="M156" s="28">
        <v>17863.400000000001</v>
      </c>
      <c r="N156" s="28">
        <v>17405.599999999999</v>
      </c>
      <c r="O156" s="39">
        <v>386150</v>
      </c>
      <c r="P156" s="40">
        <v>2.5630810092961486E-2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44651</v>
      </c>
      <c r="E157" s="37">
        <v>152.9</v>
      </c>
      <c r="F157" s="37">
        <v>153.65</v>
      </c>
      <c r="G157" s="38">
        <v>151.20000000000002</v>
      </c>
      <c r="H157" s="38">
        <v>149.5</v>
      </c>
      <c r="I157" s="38">
        <v>147.05000000000001</v>
      </c>
      <c r="J157" s="38">
        <v>155.35000000000002</v>
      </c>
      <c r="K157" s="38">
        <v>157.80000000000001</v>
      </c>
      <c r="L157" s="38">
        <v>159.50000000000003</v>
      </c>
      <c r="M157" s="28">
        <v>156.1</v>
      </c>
      <c r="N157" s="28">
        <v>151.94999999999999</v>
      </c>
      <c r="O157" s="39">
        <v>71589500</v>
      </c>
      <c r="P157" s="40">
        <v>0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44651</v>
      </c>
      <c r="E158" s="37">
        <v>132.15</v>
      </c>
      <c r="F158" s="37">
        <v>131.93333333333331</v>
      </c>
      <c r="G158" s="38">
        <v>130.61666666666662</v>
      </c>
      <c r="H158" s="38">
        <v>129.08333333333331</v>
      </c>
      <c r="I158" s="38">
        <v>127.76666666666662</v>
      </c>
      <c r="J158" s="38">
        <v>133.46666666666661</v>
      </c>
      <c r="K158" s="38">
        <v>134.78333333333327</v>
      </c>
      <c r="L158" s="38">
        <v>136.31666666666661</v>
      </c>
      <c r="M158" s="28">
        <v>133.25</v>
      </c>
      <c r="N158" s="28">
        <v>130.4</v>
      </c>
      <c r="O158" s="39">
        <v>47104800</v>
      </c>
      <c r="P158" s="40">
        <v>6.75623304482625E-2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44651</v>
      </c>
      <c r="E159" s="37">
        <v>873.4</v>
      </c>
      <c r="F159" s="37">
        <v>883.65</v>
      </c>
      <c r="G159" s="38">
        <v>855.3</v>
      </c>
      <c r="H159" s="38">
        <v>837.19999999999993</v>
      </c>
      <c r="I159" s="38">
        <v>808.84999999999991</v>
      </c>
      <c r="J159" s="38">
        <v>901.75</v>
      </c>
      <c r="K159" s="38">
        <v>930.10000000000014</v>
      </c>
      <c r="L159" s="38">
        <v>948.2</v>
      </c>
      <c r="M159" s="28">
        <v>912</v>
      </c>
      <c r="N159" s="28">
        <v>865.55</v>
      </c>
      <c r="O159" s="39">
        <v>2054500</v>
      </c>
      <c r="P159" s="40">
        <v>-3.4856954949029927E-2</v>
      </c>
    </row>
    <row r="160" spans="1:16" ht="12.75" customHeight="1">
      <c r="A160" s="28">
        <v>150</v>
      </c>
      <c r="B160" s="29" t="s">
        <v>87</v>
      </c>
      <c r="C160" s="30" t="s">
        <v>467</v>
      </c>
      <c r="D160" s="31">
        <v>44651</v>
      </c>
      <c r="E160" s="37">
        <v>3392.15</v>
      </c>
      <c r="F160" s="37">
        <v>3401.5833333333335</v>
      </c>
      <c r="G160" s="38">
        <v>3357.666666666667</v>
      </c>
      <c r="H160" s="38">
        <v>3323.1833333333334</v>
      </c>
      <c r="I160" s="38">
        <v>3279.2666666666669</v>
      </c>
      <c r="J160" s="38">
        <v>3436.0666666666671</v>
      </c>
      <c r="K160" s="38">
        <v>3479.983333333334</v>
      </c>
      <c r="L160" s="38">
        <v>3514.4666666666672</v>
      </c>
      <c r="M160" s="28">
        <v>3445.5</v>
      </c>
      <c r="N160" s="28">
        <v>3367.1</v>
      </c>
      <c r="O160" s="39">
        <v>621375</v>
      </c>
      <c r="P160" s="40">
        <v>3.6341611144760752E-3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44651</v>
      </c>
      <c r="E161" s="37">
        <v>168.85</v>
      </c>
      <c r="F161" s="37">
        <v>166.91666666666666</v>
      </c>
      <c r="G161" s="38">
        <v>163.63333333333333</v>
      </c>
      <c r="H161" s="38">
        <v>158.41666666666666</v>
      </c>
      <c r="I161" s="38">
        <v>155.13333333333333</v>
      </c>
      <c r="J161" s="38">
        <v>172.13333333333333</v>
      </c>
      <c r="K161" s="38">
        <v>175.41666666666669</v>
      </c>
      <c r="L161" s="38">
        <v>180.63333333333333</v>
      </c>
      <c r="M161" s="28">
        <v>170.2</v>
      </c>
      <c r="N161" s="28">
        <v>161.69999999999999</v>
      </c>
      <c r="O161" s="39">
        <v>31593100</v>
      </c>
      <c r="P161" s="40">
        <v>0.10414424111948331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44651</v>
      </c>
      <c r="E162" s="37">
        <v>41580.449999999997</v>
      </c>
      <c r="F162" s="37">
        <v>41745.583333333336</v>
      </c>
      <c r="G162" s="38">
        <v>41291.166666666672</v>
      </c>
      <c r="H162" s="38">
        <v>41001.883333333339</v>
      </c>
      <c r="I162" s="38">
        <v>40547.466666666674</v>
      </c>
      <c r="J162" s="38">
        <v>42034.866666666669</v>
      </c>
      <c r="K162" s="38">
        <v>42489.28333333334</v>
      </c>
      <c r="L162" s="38">
        <v>42778.566666666666</v>
      </c>
      <c r="M162" s="28">
        <v>42200</v>
      </c>
      <c r="N162" s="28">
        <v>41456.300000000003</v>
      </c>
      <c r="O162" s="39">
        <v>99630</v>
      </c>
      <c r="P162" s="40">
        <v>2.2790267939636587E-2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44651</v>
      </c>
      <c r="E163" s="37">
        <v>2062.9</v>
      </c>
      <c r="F163" s="37">
        <v>2086.7166666666667</v>
      </c>
      <c r="G163" s="38">
        <v>2029.0333333333333</v>
      </c>
      <c r="H163" s="38">
        <v>1995.1666666666665</v>
      </c>
      <c r="I163" s="38">
        <v>1937.4833333333331</v>
      </c>
      <c r="J163" s="38">
        <v>2120.5833333333335</v>
      </c>
      <c r="K163" s="38">
        <v>2178.2666666666669</v>
      </c>
      <c r="L163" s="38">
        <v>2212.1333333333337</v>
      </c>
      <c r="M163" s="28">
        <v>2144.4</v>
      </c>
      <c r="N163" s="28">
        <v>2052.85</v>
      </c>
      <c r="O163" s="39">
        <v>4725050</v>
      </c>
      <c r="P163" s="40">
        <v>5.3832650672908135E-3</v>
      </c>
    </row>
    <row r="164" spans="1:16" ht="12.75" customHeight="1">
      <c r="A164" s="28">
        <v>154</v>
      </c>
      <c r="B164" s="29" t="s">
        <v>87</v>
      </c>
      <c r="C164" s="30" t="s">
        <v>472</v>
      </c>
      <c r="D164" s="31">
        <v>44651</v>
      </c>
      <c r="E164" s="37">
        <v>4102.8</v>
      </c>
      <c r="F164" s="37">
        <v>4057.9500000000007</v>
      </c>
      <c r="G164" s="38">
        <v>3994.8000000000011</v>
      </c>
      <c r="H164" s="38">
        <v>3886.8</v>
      </c>
      <c r="I164" s="38">
        <v>3823.6500000000005</v>
      </c>
      <c r="J164" s="38">
        <v>4165.9500000000016</v>
      </c>
      <c r="K164" s="38">
        <v>4229.1000000000013</v>
      </c>
      <c r="L164" s="38">
        <v>4337.1000000000022</v>
      </c>
      <c r="M164" s="28">
        <v>4121.1000000000004</v>
      </c>
      <c r="N164" s="28">
        <v>3949.95</v>
      </c>
      <c r="O164" s="39">
        <v>500850</v>
      </c>
      <c r="P164" s="40">
        <v>5.8991436726926735E-2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44651</v>
      </c>
      <c r="E165" s="37">
        <v>215.15</v>
      </c>
      <c r="F165" s="37">
        <v>216.11666666666667</v>
      </c>
      <c r="G165" s="38">
        <v>213.38333333333335</v>
      </c>
      <c r="H165" s="38">
        <v>211.61666666666667</v>
      </c>
      <c r="I165" s="38">
        <v>208.88333333333335</v>
      </c>
      <c r="J165" s="38">
        <v>217.88333333333335</v>
      </c>
      <c r="K165" s="38">
        <v>220.6166666666667</v>
      </c>
      <c r="L165" s="38">
        <v>222.38333333333335</v>
      </c>
      <c r="M165" s="28">
        <v>218.85</v>
      </c>
      <c r="N165" s="28">
        <v>214.35</v>
      </c>
      <c r="O165" s="39">
        <v>17235000</v>
      </c>
      <c r="P165" s="40">
        <v>-1.5592871830020562E-2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44651</v>
      </c>
      <c r="E166" s="37">
        <v>110.1</v>
      </c>
      <c r="F166" s="37">
        <v>110.68333333333334</v>
      </c>
      <c r="G166" s="38">
        <v>109.16666666666667</v>
      </c>
      <c r="H166" s="38">
        <v>108.23333333333333</v>
      </c>
      <c r="I166" s="38">
        <v>106.71666666666667</v>
      </c>
      <c r="J166" s="38">
        <v>111.61666666666667</v>
      </c>
      <c r="K166" s="38">
        <v>113.13333333333333</v>
      </c>
      <c r="L166" s="38">
        <v>114.06666666666668</v>
      </c>
      <c r="M166" s="28">
        <v>112.2</v>
      </c>
      <c r="N166" s="28">
        <v>109.75</v>
      </c>
      <c r="O166" s="39">
        <v>39605600</v>
      </c>
      <c r="P166" s="40">
        <v>-1.4197530864197531E-2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44651</v>
      </c>
      <c r="E167" s="37">
        <v>4324.75</v>
      </c>
      <c r="F167" s="37">
        <v>4364.4833333333336</v>
      </c>
      <c r="G167" s="38">
        <v>4267.3166666666675</v>
      </c>
      <c r="H167" s="38">
        <v>4209.8833333333341</v>
      </c>
      <c r="I167" s="38">
        <v>4112.7166666666681</v>
      </c>
      <c r="J167" s="38">
        <v>4421.916666666667</v>
      </c>
      <c r="K167" s="38">
        <v>4519.083333333333</v>
      </c>
      <c r="L167" s="38">
        <v>4576.5166666666664</v>
      </c>
      <c r="M167" s="28">
        <v>4461.6499999999996</v>
      </c>
      <c r="N167" s="28">
        <v>4307.05</v>
      </c>
      <c r="O167" s="39">
        <v>111125</v>
      </c>
      <c r="P167" s="40">
        <v>-1.002227171492205E-2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44651</v>
      </c>
      <c r="E168" s="37">
        <v>2338.3000000000002</v>
      </c>
      <c r="F168" s="37">
        <v>2357.6166666666668</v>
      </c>
      <c r="G168" s="38">
        <v>2302.7833333333338</v>
      </c>
      <c r="H168" s="38">
        <v>2267.2666666666669</v>
      </c>
      <c r="I168" s="38">
        <v>2212.4333333333338</v>
      </c>
      <c r="J168" s="38">
        <v>2393.1333333333337</v>
      </c>
      <c r="K168" s="38">
        <v>2447.9666666666667</v>
      </c>
      <c r="L168" s="38">
        <v>2483.4833333333336</v>
      </c>
      <c r="M168" s="28">
        <v>2412.4499999999998</v>
      </c>
      <c r="N168" s="28">
        <v>2322.1</v>
      </c>
      <c r="O168" s="39">
        <v>2936750</v>
      </c>
      <c r="P168" s="40">
        <v>-2.7082988239191651E-2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44651</v>
      </c>
      <c r="E169" s="37">
        <v>2474.15</v>
      </c>
      <c r="F169" s="37">
        <v>2492.0333333333333</v>
      </c>
      <c r="G169" s="38">
        <v>2437.3166666666666</v>
      </c>
      <c r="H169" s="38">
        <v>2400.4833333333331</v>
      </c>
      <c r="I169" s="38">
        <v>2345.7666666666664</v>
      </c>
      <c r="J169" s="38">
        <v>2528.8666666666668</v>
      </c>
      <c r="K169" s="38">
        <v>2583.583333333333</v>
      </c>
      <c r="L169" s="38">
        <v>2620.416666666667</v>
      </c>
      <c r="M169" s="28">
        <v>2546.75</v>
      </c>
      <c r="N169" s="28">
        <v>2455.1999999999998</v>
      </c>
      <c r="O169" s="39">
        <v>1904000</v>
      </c>
      <c r="P169" s="40">
        <v>2.6267402153926978E-4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44651</v>
      </c>
      <c r="E170" s="37">
        <v>35.200000000000003</v>
      </c>
      <c r="F170" s="37">
        <v>35.416666666666664</v>
      </c>
      <c r="G170" s="38">
        <v>34.68333333333333</v>
      </c>
      <c r="H170" s="38">
        <v>34.166666666666664</v>
      </c>
      <c r="I170" s="38">
        <v>33.43333333333333</v>
      </c>
      <c r="J170" s="38">
        <v>35.93333333333333</v>
      </c>
      <c r="K170" s="38">
        <v>36.666666666666664</v>
      </c>
      <c r="L170" s="38">
        <v>37.18333333333333</v>
      </c>
      <c r="M170" s="28">
        <v>36.15</v>
      </c>
      <c r="N170" s="28">
        <v>34.9</v>
      </c>
      <c r="O170" s="39">
        <v>175472000</v>
      </c>
      <c r="P170" s="40">
        <v>2.7449878208731498E-2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44651</v>
      </c>
      <c r="E171" s="37">
        <v>2301.4</v>
      </c>
      <c r="F171" s="37">
        <v>2317.1</v>
      </c>
      <c r="G171" s="38">
        <v>2259.85</v>
      </c>
      <c r="H171" s="38">
        <v>2218.3000000000002</v>
      </c>
      <c r="I171" s="38">
        <v>2161.0500000000002</v>
      </c>
      <c r="J171" s="38">
        <v>2358.6499999999996</v>
      </c>
      <c r="K171" s="38">
        <v>2415.8999999999996</v>
      </c>
      <c r="L171" s="38">
        <v>2457.4499999999994</v>
      </c>
      <c r="M171" s="28">
        <v>2374.35</v>
      </c>
      <c r="N171" s="28">
        <v>2275.5500000000002</v>
      </c>
      <c r="O171" s="39">
        <v>780900</v>
      </c>
      <c r="P171" s="40">
        <v>6.3751532488761753E-2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44651</v>
      </c>
      <c r="E172" s="37">
        <v>215.9</v>
      </c>
      <c r="F172" s="37">
        <v>214.18333333333331</v>
      </c>
      <c r="G172" s="38">
        <v>211.01666666666662</v>
      </c>
      <c r="H172" s="38">
        <v>206.13333333333333</v>
      </c>
      <c r="I172" s="38">
        <v>202.96666666666664</v>
      </c>
      <c r="J172" s="38">
        <v>219.06666666666661</v>
      </c>
      <c r="K172" s="38">
        <v>222.23333333333329</v>
      </c>
      <c r="L172" s="38">
        <v>227.11666666666659</v>
      </c>
      <c r="M172" s="28">
        <v>217.35</v>
      </c>
      <c r="N172" s="28">
        <v>209.3</v>
      </c>
      <c r="O172" s="39">
        <v>28360894</v>
      </c>
      <c r="P172" s="40">
        <v>9.1319515698748202E-2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44651</v>
      </c>
      <c r="E173" s="37">
        <v>1633.9</v>
      </c>
      <c r="F173" s="37">
        <v>1656.95</v>
      </c>
      <c r="G173" s="38">
        <v>1597.4</v>
      </c>
      <c r="H173" s="38">
        <v>1560.9</v>
      </c>
      <c r="I173" s="38">
        <v>1501.3500000000001</v>
      </c>
      <c r="J173" s="38">
        <v>1693.45</v>
      </c>
      <c r="K173" s="38">
        <v>1752.9999999999998</v>
      </c>
      <c r="L173" s="38">
        <v>1789.5</v>
      </c>
      <c r="M173" s="28">
        <v>1716.5</v>
      </c>
      <c r="N173" s="28">
        <v>1620.45</v>
      </c>
      <c r="O173" s="39">
        <v>2966216</v>
      </c>
      <c r="P173" s="40">
        <v>0.11403240599205136</v>
      </c>
    </row>
    <row r="174" spans="1:16" ht="12.75" customHeight="1">
      <c r="A174" s="28">
        <v>164</v>
      </c>
      <c r="B174" s="29" t="s">
        <v>44</v>
      </c>
      <c r="C174" s="30" t="s">
        <v>484</v>
      </c>
      <c r="D174" s="31">
        <v>44651</v>
      </c>
      <c r="E174" s="37">
        <v>184.35</v>
      </c>
      <c r="F174" s="37">
        <v>185.45000000000002</v>
      </c>
      <c r="G174" s="38">
        <v>182.00000000000003</v>
      </c>
      <c r="H174" s="38">
        <v>179.65</v>
      </c>
      <c r="I174" s="38">
        <v>176.20000000000002</v>
      </c>
      <c r="J174" s="38">
        <v>187.80000000000004</v>
      </c>
      <c r="K174" s="38">
        <v>191.25000000000003</v>
      </c>
      <c r="L174" s="38">
        <v>193.60000000000005</v>
      </c>
      <c r="M174" s="28">
        <v>188.9</v>
      </c>
      <c r="N174" s="28">
        <v>183.1</v>
      </c>
      <c r="O174" s="39">
        <v>6682500</v>
      </c>
      <c r="P174" s="40">
        <v>5.2651372696502444E-3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44651</v>
      </c>
      <c r="E175" s="37">
        <v>728.85</v>
      </c>
      <c r="F175" s="37">
        <v>747.61666666666667</v>
      </c>
      <c r="G175" s="38">
        <v>707.23333333333335</v>
      </c>
      <c r="H175" s="38">
        <v>685.61666666666667</v>
      </c>
      <c r="I175" s="38">
        <v>645.23333333333335</v>
      </c>
      <c r="J175" s="38">
        <v>769.23333333333335</v>
      </c>
      <c r="K175" s="38">
        <v>809.61666666666679</v>
      </c>
      <c r="L175" s="38">
        <v>831.23333333333335</v>
      </c>
      <c r="M175" s="28">
        <v>788</v>
      </c>
      <c r="N175" s="28">
        <v>726</v>
      </c>
      <c r="O175" s="39">
        <v>1720400</v>
      </c>
      <c r="P175" s="40">
        <v>0.12070874861572536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44651</v>
      </c>
      <c r="E176" s="37">
        <v>131.30000000000001</v>
      </c>
      <c r="F176" s="37">
        <v>132.56666666666669</v>
      </c>
      <c r="G176" s="38">
        <v>128.48333333333338</v>
      </c>
      <c r="H176" s="38">
        <v>125.66666666666669</v>
      </c>
      <c r="I176" s="38">
        <v>121.58333333333337</v>
      </c>
      <c r="J176" s="38">
        <v>135.38333333333338</v>
      </c>
      <c r="K176" s="38">
        <v>139.4666666666667</v>
      </c>
      <c r="L176" s="38">
        <v>142.28333333333339</v>
      </c>
      <c r="M176" s="28">
        <v>136.65</v>
      </c>
      <c r="N176" s="28">
        <v>129.75</v>
      </c>
      <c r="O176" s="39">
        <v>38106000</v>
      </c>
      <c r="P176" s="40">
        <v>3.1883147479189571E-2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44651</v>
      </c>
      <c r="E177" s="37">
        <v>123</v>
      </c>
      <c r="F177" s="37">
        <v>123.31666666666666</v>
      </c>
      <c r="G177" s="38">
        <v>121.98333333333332</v>
      </c>
      <c r="H177" s="38">
        <v>120.96666666666665</v>
      </c>
      <c r="I177" s="38">
        <v>119.63333333333331</v>
      </c>
      <c r="J177" s="38">
        <v>124.33333333333333</v>
      </c>
      <c r="K177" s="38">
        <v>125.66666666666667</v>
      </c>
      <c r="L177" s="38">
        <v>126.68333333333334</v>
      </c>
      <c r="M177" s="28">
        <v>124.65</v>
      </c>
      <c r="N177" s="28">
        <v>122.3</v>
      </c>
      <c r="O177" s="39">
        <v>28854000</v>
      </c>
      <c r="P177" s="40">
        <v>1.8749999999999999E-3</v>
      </c>
    </row>
    <row r="178" spans="1:16" ht="12.75" customHeight="1">
      <c r="A178" s="28">
        <v>168</v>
      </c>
      <c r="B178" s="255" t="s">
        <v>79</v>
      </c>
      <c r="C178" s="30" t="s">
        <v>187</v>
      </c>
      <c r="D178" s="31">
        <v>44651</v>
      </c>
      <c r="E178" s="37">
        <v>2382.6999999999998</v>
      </c>
      <c r="F178" s="37">
        <v>2391.6833333333334</v>
      </c>
      <c r="G178" s="38">
        <v>2363.4666666666667</v>
      </c>
      <c r="H178" s="38">
        <v>2344.2333333333331</v>
      </c>
      <c r="I178" s="38">
        <v>2316.0166666666664</v>
      </c>
      <c r="J178" s="38">
        <v>2410.916666666667</v>
      </c>
      <c r="K178" s="38">
        <v>2439.1333333333341</v>
      </c>
      <c r="L178" s="38">
        <v>2458.3666666666672</v>
      </c>
      <c r="M178" s="28">
        <v>2419.9</v>
      </c>
      <c r="N178" s="28">
        <v>2372.4499999999998</v>
      </c>
      <c r="O178" s="39">
        <v>33282750</v>
      </c>
      <c r="P178" s="40">
        <v>8.1862930708065124E-3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44651</v>
      </c>
      <c r="E179" s="37">
        <v>100.9</v>
      </c>
      <c r="F179" s="37">
        <v>100.90000000000002</v>
      </c>
      <c r="G179" s="38">
        <v>99.600000000000037</v>
      </c>
      <c r="H179" s="38">
        <v>98.300000000000011</v>
      </c>
      <c r="I179" s="38">
        <v>97.000000000000028</v>
      </c>
      <c r="J179" s="38">
        <v>102.20000000000005</v>
      </c>
      <c r="K179" s="38">
        <v>103.50000000000003</v>
      </c>
      <c r="L179" s="38">
        <v>104.80000000000005</v>
      </c>
      <c r="M179" s="28">
        <v>102.2</v>
      </c>
      <c r="N179" s="28">
        <v>99.6</v>
      </c>
      <c r="O179" s="39">
        <v>157248750</v>
      </c>
      <c r="P179" s="40">
        <v>1.8897540857468222E-2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44651</v>
      </c>
      <c r="E180" s="37">
        <v>755.2</v>
      </c>
      <c r="F180" s="37">
        <v>764.20000000000016</v>
      </c>
      <c r="G180" s="38">
        <v>743.5500000000003</v>
      </c>
      <c r="H180" s="38">
        <v>731.90000000000009</v>
      </c>
      <c r="I180" s="38">
        <v>711.25000000000023</v>
      </c>
      <c r="J180" s="38">
        <v>775.85000000000036</v>
      </c>
      <c r="K180" s="38">
        <v>796.50000000000023</v>
      </c>
      <c r="L180" s="38">
        <v>808.15000000000043</v>
      </c>
      <c r="M180" s="28">
        <v>784.85</v>
      </c>
      <c r="N180" s="28">
        <v>752.55</v>
      </c>
      <c r="O180" s="39">
        <v>5581000</v>
      </c>
      <c r="P180" s="40">
        <v>2.4036697247706421E-2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44651</v>
      </c>
      <c r="E181" s="37">
        <v>1084.45</v>
      </c>
      <c r="F181" s="37">
        <v>1095.6333333333332</v>
      </c>
      <c r="G181" s="38">
        <v>1067.2666666666664</v>
      </c>
      <c r="H181" s="38">
        <v>1050.0833333333333</v>
      </c>
      <c r="I181" s="38">
        <v>1021.7166666666665</v>
      </c>
      <c r="J181" s="38">
        <v>1112.8166666666664</v>
      </c>
      <c r="K181" s="38">
        <v>1141.1833333333332</v>
      </c>
      <c r="L181" s="38">
        <v>1158.3666666666663</v>
      </c>
      <c r="M181" s="28">
        <v>1124</v>
      </c>
      <c r="N181" s="28">
        <v>1078.45</v>
      </c>
      <c r="O181" s="39">
        <v>7624500</v>
      </c>
      <c r="P181" s="40">
        <v>-1.7208043310131479E-2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44651</v>
      </c>
      <c r="E182" s="37">
        <v>468.65</v>
      </c>
      <c r="F182" s="37">
        <v>472.16666666666669</v>
      </c>
      <c r="G182" s="38">
        <v>461.33333333333337</v>
      </c>
      <c r="H182" s="38">
        <v>454.01666666666671</v>
      </c>
      <c r="I182" s="38">
        <v>443.18333333333339</v>
      </c>
      <c r="J182" s="38">
        <v>479.48333333333335</v>
      </c>
      <c r="K182" s="38">
        <v>490.31666666666672</v>
      </c>
      <c r="L182" s="38">
        <v>497.63333333333333</v>
      </c>
      <c r="M182" s="28">
        <v>483</v>
      </c>
      <c r="N182" s="28">
        <v>464.85</v>
      </c>
      <c r="O182" s="39">
        <v>75667500</v>
      </c>
      <c r="P182" s="40">
        <v>1.213884430176565E-2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44651</v>
      </c>
      <c r="E183" s="37">
        <v>22613.7</v>
      </c>
      <c r="F183" s="37">
        <v>23107.95</v>
      </c>
      <c r="G183" s="38">
        <v>22018.400000000001</v>
      </c>
      <c r="H183" s="38">
        <v>21423.100000000002</v>
      </c>
      <c r="I183" s="38">
        <v>20333.550000000003</v>
      </c>
      <c r="J183" s="38">
        <v>23703.25</v>
      </c>
      <c r="K183" s="38">
        <v>24792.799999999996</v>
      </c>
      <c r="L183" s="38">
        <v>25388.1</v>
      </c>
      <c r="M183" s="28">
        <v>24197.5</v>
      </c>
      <c r="N183" s="28">
        <v>22512.65</v>
      </c>
      <c r="O183" s="39">
        <v>208125</v>
      </c>
      <c r="P183" s="40">
        <v>0.10778443113772455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44651</v>
      </c>
      <c r="E184" s="37">
        <v>2368.85</v>
      </c>
      <c r="F184" s="37">
        <v>2390</v>
      </c>
      <c r="G184" s="38">
        <v>2341</v>
      </c>
      <c r="H184" s="38">
        <v>2313.15</v>
      </c>
      <c r="I184" s="38">
        <v>2264.15</v>
      </c>
      <c r="J184" s="38">
        <v>2417.85</v>
      </c>
      <c r="K184" s="38">
        <v>2466.85</v>
      </c>
      <c r="L184" s="38">
        <v>2494.6999999999998</v>
      </c>
      <c r="M184" s="28">
        <v>2439</v>
      </c>
      <c r="N184" s="28">
        <v>2362.15</v>
      </c>
      <c r="O184" s="39">
        <v>1490775</v>
      </c>
      <c r="P184" s="40">
        <v>9.3092533978774896E-3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44651</v>
      </c>
      <c r="E185" s="37">
        <v>2349.5500000000002</v>
      </c>
      <c r="F185" s="37">
        <v>2357.7000000000003</v>
      </c>
      <c r="G185" s="38">
        <v>2322.9500000000007</v>
      </c>
      <c r="H185" s="38">
        <v>2296.3500000000004</v>
      </c>
      <c r="I185" s="38">
        <v>2261.6000000000008</v>
      </c>
      <c r="J185" s="38">
        <v>2384.3000000000006</v>
      </c>
      <c r="K185" s="38">
        <v>2419.0499999999997</v>
      </c>
      <c r="L185" s="38">
        <v>2445.6500000000005</v>
      </c>
      <c r="M185" s="28">
        <v>2392.4499999999998</v>
      </c>
      <c r="N185" s="28">
        <v>2331.1</v>
      </c>
      <c r="O185" s="39">
        <v>3053625</v>
      </c>
      <c r="P185" s="40">
        <v>-1.5939185875429131E-3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44651</v>
      </c>
      <c r="E186" s="37">
        <v>1095.55</v>
      </c>
      <c r="F186" s="37">
        <v>1103.0833333333333</v>
      </c>
      <c r="G186" s="38">
        <v>1076.6666666666665</v>
      </c>
      <c r="H186" s="38">
        <v>1057.7833333333333</v>
      </c>
      <c r="I186" s="38">
        <v>1031.3666666666666</v>
      </c>
      <c r="J186" s="38">
        <v>1121.9666666666665</v>
      </c>
      <c r="K186" s="38">
        <v>1148.383333333333</v>
      </c>
      <c r="L186" s="38">
        <v>1167.2666666666664</v>
      </c>
      <c r="M186" s="28">
        <v>1129.5</v>
      </c>
      <c r="N186" s="28">
        <v>1084.2</v>
      </c>
      <c r="O186" s="39">
        <v>4022800</v>
      </c>
      <c r="P186" s="40">
        <v>-5.9306118414549766E-3</v>
      </c>
    </row>
    <row r="187" spans="1:16" ht="12.75" customHeight="1">
      <c r="A187" s="28">
        <v>177</v>
      </c>
      <c r="B187" s="29" t="s">
        <v>47</v>
      </c>
      <c r="C187" s="30" t="s">
        <v>513</v>
      </c>
      <c r="D187" s="31">
        <v>44651</v>
      </c>
      <c r="E187" s="37">
        <v>308.2</v>
      </c>
      <c r="F187" s="37">
        <v>312.71666666666664</v>
      </c>
      <c r="G187" s="38">
        <v>300.63333333333327</v>
      </c>
      <c r="H187" s="38">
        <v>293.06666666666661</v>
      </c>
      <c r="I187" s="38">
        <v>280.98333333333323</v>
      </c>
      <c r="J187" s="38">
        <v>320.2833333333333</v>
      </c>
      <c r="K187" s="38">
        <v>332.36666666666667</v>
      </c>
      <c r="L187" s="38">
        <v>339.93333333333334</v>
      </c>
      <c r="M187" s="28">
        <v>324.8</v>
      </c>
      <c r="N187" s="28">
        <v>305.14999999999998</v>
      </c>
      <c r="O187" s="39">
        <v>4302000</v>
      </c>
      <c r="P187" s="40">
        <v>8.0134964150147623E-3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44651</v>
      </c>
      <c r="E188" s="37">
        <v>821.75</v>
      </c>
      <c r="F188" s="37">
        <v>824.73333333333323</v>
      </c>
      <c r="G188" s="38">
        <v>816.96666666666647</v>
      </c>
      <c r="H188" s="38">
        <v>812.18333333333328</v>
      </c>
      <c r="I188" s="38">
        <v>804.41666666666652</v>
      </c>
      <c r="J188" s="38">
        <v>829.51666666666642</v>
      </c>
      <c r="K188" s="38">
        <v>837.28333333333308</v>
      </c>
      <c r="L188" s="38">
        <v>842.06666666666638</v>
      </c>
      <c r="M188" s="28">
        <v>832.5</v>
      </c>
      <c r="N188" s="28">
        <v>819.95</v>
      </c>
      <c r="O188" s="39">
        <v>23392600</v>
      </c>
      <c r="P188" s="40">
        <v>6.3237774030354132E-3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44651</v>
      </c>
      <c r="E189" s="37">
        <v>447.85</v>
      </c>
      <c r="F189" s="37">
        <v>450.91666666666669</v>
      </c>
      <c r="G189" s="38">
        <v>441.93333333333339</v>
      </c>
      <c r="H189" s="38">
        <v>436.01666666666671</v>
      </c>
      <c r="I189" s="38">
        <v>427.03333333333342</v>
      </c>
      <c r="J189" s="38">
        <v>456.83333333333337</v>
      </c>
      <c r="K189" s="38">
        <v>465.81666666666661</v>
      </c>
      <c r="L189" s="38">
        <v>471.73333333333335</v>
      </c>
      <c r="M189" s="28">
        <v>459.9</v>
      </c>
      <c r="N189" s="28">
        <v>445</v>
      </c>
      <c r="O189" s="39">
        <v>12597000</v>
      </c>
      <c r="P189" s="40">
        <v>2.0283975659229209E-3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44651</v>
      </c>
      <c r="E190" s="37">
        <v>538.35</v>
      </c>
      <c r="F190" s="37">
        <v>543.05000000000007</v>
      </c>
      <c r="G190" s="38">
        <v>532.05000000000018</v>
      </c>
      <c r="H190" s="38">
        <v>525.75000000000011</v>
      </c>
      <c r="I190" s="38">
        <v>514.75000000000023</v>
      </c>
      <c r="J190" s="38">
        <v>549.35000000000014</v>
      </c>
      <c r="K190" s="38">
        <v>560.34999999999991</v>
      </c>
      <c r="L190" s="38">
        <v>566.65000000000009</v>
      </c>
      <c r="M190" s="28">
        <v>554.04999999999995</v>
      </c>
      <c r="N190" s="28">
        <v>536.75</v>
      </c>
      <c r="O190" s="39">
        <v>880600</v>
      </c>
      <c r="P190" s="40">
        <v>1.171875E-2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44651</v>
      </c>
      <c r="E191" s="37">
        <v>889.45</v>
      </c>
      <c r="F191" s="37">
        <v>884.88333333333333</v>
      </c>
      <c r="G191" s="38">
        <v>870.4666666666667</v>
      </c>
      <c r="H191" s="38">
        <v>851.48333333333335</v>
      </c>
      <c r="I191" s="38">
        <v>837.06666666666672</v>
      </c>
      <c r="J191" s="38">
        <v>903.86666666666667</v>
      </c>
      <c r="K191" s="38">
        <v>918.28333333333342</v>
      </c>
      <c r="L191" s="38">
        <v>937.26666666666665</v>
      </c>
      <c r="M191" s="28">
        <v>899.3</v>
      </c>
      <c r="N191" s="28">
        <v>865.9</v>
      </c>
      <c r="O191" s="39">
        <v>5387000</v>
      </c>
      <c r="P191" s="40">
        <v>-4.3161634103019542E-2</v>
      </c>
    </row>
    <row r="192" spans="1:16" ht="12.75" customHeight="1">
      <c r="A192" s="28">
        <v>182</v>
      </c>
      <c r="B192" s="29" t="s">
        <v>74</v>
      </c>
      <c r="C192" s="30" t="s">
        <v>533</v>
      </c>
      <c r="D192" s="31">
        <v>44651</v>
      </c>
      <c r="E192" s="37">
        <v>1168.3</v>
      </c>
      <c r="F192" s="37">
        <v>1175.4666666666667</v>
      </c>
      <c r="G192" s="38">
        <v>1152.9833333333333</v>
      </c>
      <c r="H192" s="38">
        <v>1137.6666666666667</v>
      </c>
      <c r="I192" s="38">
        <v>1115.1833333333334</v>
      </c>
      <c r="J192" s="38">
        <v>1190.7833333333333</v>
      </c>
      <c r="K192" s="38">
        <v>1213.2666666666669</v>
      </c>
      <c r="L192" s="38">
        <v>1228.5833333333333</v>
      </c>
      <c r="M192" s="28">
        <v>1197.95</v>
      </c>
      <c r="N192" s="28">
        <v>1160.1500000000001</v>
      </c>
      <c r="O192" s="39">
        <v>2776000</v>
      </c>
      <c r="P192" s="40">
        <v>1.7893810501613375E-2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44651</v>
      </c>
      <c r="E193" s="37">
        <v>689.4</v>
      </c>
      <c r="F193" s="37">
        <v>698.15</v>
      </c>
      <c r="G193" s="38">
        <v>678.25</v>
      </c>
      <c r="H193" s="38">
        <v>667.1</v>
      </c>
      <c r="I193" s="38">
        <v>647.20000000000005</v>
      </c>
      <c r="J193" s="38">
        <v>709.3</v>
      </c>
      <c r="K193" s="38">
        <v>729.19999999999982</v>
      </c>
      <c r="L193" s="38">
        <v>740.34999999999991</v>
      </c>
      <c r="M193" s="28">
        <v>718.05</v>
      </c>
      <c r="N193" s="28">
        <v>687</v>
      </c>
      <c r="O193" s="39">
        <v>11594475</v>
      </c>
      <c r="P193" s="40">
        <v>1.8258343707392259E-2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44651</v>
      </c>
      <c r="E194" s="37">
        <v>436.8</v>
      </c>
      <c r="F194" s="37">
        <v>443.0333333333333</v>
      </c>
      <c r="G194" s="38">
        <v>428.06666666666661</v>
      </c>
      <c r="H194" s="38">
        <v>419.33333333333331</v>
      </c>
      <c r="I194" s="38">
        <v>404.36666666666662</v>
      </c>
      <c r="J194" s="38">
        <v>451.76666666666659</v>
      </c>
      <c r="K194" s="38">
        <v>466.73333333333329</v>
      </c>
      <c r="L194" s="38">
        <v>475.46666666666658</v>
      </c>
      <c r="M194" s="28">
        <v>458</v>
      </c>
      <c r="N194" s="28">
        <v>434.3</v>
      </c>
      <c r="O194" s="39">
        <v>75331200</v>
      </c>
      <c r="P194" s="40">
        <v>3.22177529581755E-2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44651</v>
      </c>
      <c r="E195" s="37">
        <v>226.85</v>
      </c>
      <c r="F195" s="37">
        <v>227.79999999999998</v>
      </c>
      <c r="G195" s="38">
        <v>224.99999999999997</v>
      </c>
      <c r="H195" s="38">
        <v>223.14999999999998</v>
      </c>
      <c r="I195" s="38">
        <v>220.34999999999997</v>
      </c>
      <c r="J195" s="38">
        <v>229.64999999999998</v>
      </c>
      <c r="K195" s="38">
        <v>232.45</v>
      </c>
      <c r="L195" s="38">
        <v>234.29999999999998</v>
      </c>
      <c r="M195" s="28">
        <v>230.6</v>
      </c>
      <c r="N195" s="28">
        <v>225.95</v>
      </c>
      <c r="O195" s="39">
        <v>100413000</v>
      </c>
      <c r="P195" s="40">
        <v>-8.5310583844308181E-3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44651</v>
      </c>
      <c r="E196" s="37">
        <v>1302.9000000000001</v>
      </c>
      <c r="F196" s="37">
        <v>1309.0333333333335</v>
      </c>
      <c r="G196" s="38">
        <v>1287.166666666667</v>
      </c>
      <c r="H196" s="38">
        <v>1271.4333333333334</v>
      </c>
      <c r="I196" s="38">
        <v>1249.5666666666668</v>
      </c>
      <c r="J196" s="38">
        <v>1324.7666666666671</v>
      </c>
      <c r="K196" s="38">
        <v>1346.6333333333334</v>
      </c>
      <c r="L196" s="38">
        <v>1362.3666666666672</v>
      </c>
      <c r="M196" s="28">
        <v>1330.9</v>
      </c>
      <c r="N196" s="28">
        <v>1293.3</v>
      </c>
      <c r="O196" s="39">
        <v>38822050</v>
      </c>
      <c r="P196" s="40">
        <v>-3.1900462079782949E-2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44651</v>
      </c>
      <c r="E197" s="37">
        <v>3550.85</v>
      </c>
      <c r="F197" s="37">
        <v>3556.6666666666665</v>
      </c>
      <c r="G197" s="38">
        <v>3530.1333333333332</v>
      </c>
      <c r="H197" s="38">
        <v>3509.4166666666665</v>
      </c>
      <c r="I197" s="38">
        <v>3482.8833333333332</v>
      </c>
      <c r="J197" s="38">
        <v>3577.3833333333332</v>
      </c>
      <c r="K197" s="38">
        <v>3603.916666666667</v>
      </c>
      <c r="L197" s="38">
        <v>3624.6333333333332</v>
      </c>
      <c r="M197" s="28">
        <v>3583.2</v>
      </c>
      <c r="N197" s="28">
        <v>3535.95</v>
      </c>
      <c r="O197" s="39">
        <v>13787100</v>
      </c>
      <c r="P197" s="40">
        <v>1.103276831186545E-2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44651</v>
      </c>
      <c r="E198" s="37">
        <v>1427.45</v>
      </c>
      <c r="F198" s="37">
        <v>1425.5833333333333</v>
      </c>
      <c r="G198" s="38">
        <v>1405.2166666666665</v>
      </c>
      <c r="H198" s="38">
        <v>1382.9833333333331</v>
      </c>
      <c r="I198" s="38">
        <v>1362.6166666666663</v>
      </c>
      <c r="J198" s="38">
        <v>1447.8166666666666</v>
      </c>
      <c r="K198" s="38">
        <v>1468.1833333333334</v>
      </c>
      <c r="L198" s="38">
        <v>1490.4166666666667</v>
      </c>
      <c r="M198" s="28">
        <v>1445.95</v>
      </c>
      <c r="N198" s="28">
        <v>1403.35</v>
      </c>
      <c r="O198" s="39">
        <v>15971400</v>
      </c>
      <c r="P198" s="40">
        <v>-1.5569526627218935E-2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44651</v>
      </c>
      <c r="E199" s="37">
        <v>2577.25</v>
      </c>
      <c r="F199" s="37">
        <v>2593.35</v>
      </c>
      <c r="G199" s="38">
        <v>2549.0499999999997</v>
      </c>
      <c r="H199" s="38">
        <v>2520.85</v>
      </c>
      <c r="I199" s="38">
        <v>2476.5499999999997</v>
      </c>
      <c r="J199" s="38">
        <v>2621.5499999999997</v>
      </c>
      <c r="K199" s="38">
        <v>2665.85</v>
      </c>
      <c r="L199" s="38">
        <v>2694.0499999999997</v>
      </c>
      <c r="M199" s="28">
        <v>2637.65</v>
      </c>
      <c r="N199" s="28">
        <v>2565.15</v>
      </c>
      <c r="O199" s="39">
        <v>5724000</v>
      </c>
      <c r="P199" s="40">
        <v>-2.7584888832260943E-2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44651</v>
      </c>
      <c r="E200" s="37">
        <v>2795.85</v>
      </c>
      <c r="F200" s="37">
        <v>2796.6666666666665</v>
      </c>
      <c r="G200" s="38">
        <v>2765.7833333333328</v>
      </c>
      <c r="H200" s="38">
        <v>2735.7166666666662</v>
      </c>
      <c r="I200" s="38">
        <v>2704.8333333333326</v>
      </c>
      <c r="J200" s="38">
        <v>2826.7333333333331</v>
      </c>
      <c r="K200" s="38">
        <v>2857.6166666666672</v>
      </c>
      <c r="L200" s="38">
        <v>2887.6833333333334</v>
      </c>
      <c r="M200" s="28">
        <v>2827.55</v>
      </c>
      <c r="N200" s="28">
        <v>2766.6</v>
      </c>
      <c r="O200" s="39">
        <v>809500</v>
      </c>
      <c r="P200" s="40">
        <v>2.630744849445325E-2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44651</v>
      </c>
      <c r="E201" s="37">
        <v>480.3</v>
      </c>
      <c r="F201" s="37">
        <v>481.8</v>
      </c>
      <c r="G201" s="38">
        <v>477.40000000000003</v>
      </c>
      <c r="H201" s="38">
        <v>474.5</v>
      </c>
      <c r="I201" s="38">
        <v>470.1</v>
      </c>
      <c r="J201" s="38">
        <v>484.70000000000005</v>
      </c>
      <c r="K201" s="38">
        <v>489.1</v>
      </c>
      <c r="L201" s="38">
        <v>492.00000000000006</v>
      </c>
      <c r="M201" s="28">
        <v>486.2</v>
      </c>
      <c r="N201" s="28">
        <v>478.9</v>
      </c>
      <c r="O201" s="39">
        <v>3352500</v>
      </c>
      <c r="P201" s="40">
        <v>-1.4115571239523599E-2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44651</v>
      </c>
      <c r="E202" s="37">
        <v>1130.7</v>
      </c>
      <c r="F202" s="37">
        <v>1125.0666666666666</v>
      </c>
      <c r="G202" s="38">
        <v>1112.6333333333332</v>
      </c>
      <c r="H202" s="38">
        <v>1094.5666666666666</v>
      </c>
      <c r="I202" s="38">
        <v>1082.1333333333332</v>
      </c>
      <c r="J202" s="38">
        <v>1143.1333333333332</v>
      </c>
      <c r="K202" s="38">
        <v>1155.5666666666666</v>
      </c>
      <c r="L202" s="38">
        <v>1173.6333333333332</v>
      </c>
      <c r="M202" s="28">
        <v>1137.5</v>
      </c>
      <c r="N202" s="28">
        <v>1107</v>
      </c>
      <c r="O202" s="39">
        <v>2997150</v>
      </c>
      <c r="P202" s="40">
        <v>2.3774145616641901E-2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44651</v>
      </c>
      <c r="E203" s="37">
        <v>583.79999999999995</v>
      </c>
      <c r="F203" s="37">
        <v>592.18333333333328</v>
      </c>
      <c r="G203" s="38">
        <v>572.36666666666656</v>
      </c>
      <c r="H203" s="38">
        <v>560.93333333333328</v>
      </c>
      <c r="I203" s="38">
        <v>541.11666666666656</v>
      </c>
      <c r="J203" s="38">
        <v>603.61666666666656</v>
      </c>
      <c r="K203" s="38">
        <v>623.43333333333339</v>
      </c>
      <c r="L203" s="38">
        <v>634.86666666666656</v>
      </c>
      <c r="M203" s="28">
        <v>612</v>
      </c>
      <c r="N203" s="28">
        <v>580.75</v>
      </c>
      <c r="O203" s="39">
        <v>7889000</v>
      </c>
      <c r="P203" s="40">
        <v>1.1669658886894075E-2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44651</v>
      </c>
      <c r="E204" s="37">
        <v>1395.45</v>
      </c>
      <c r="F204" s="37">
        <v>1429.75</v>
      </c>
      <c r="G204" s="38">
        <v>1347.85</v>
      </c>
      <c r="H204" s="38">
        <v>1300.25</v>
      </c>
      <c r="I204" s="38">
        <v>1218.3499999999999</v>
      </c>
      <c r="J204" s="38">
        <v>1477.35</v>
      </c>
      <c r="K204" s="38">
        <v>1559.25</v>
      </c>
      <c r="L204" s="38">
        <v>1606.85</v>
      </c>
      <c r="M204" s="28">
        <v>1511.65</v>
      </c>
      <c r="N204" s="28">
        <v>1382.15</v>
      </c>
      <c r="O204" s="39">
        <v>1013600</v>
      </c>
      <c r="P204" s="40">
        <v>7.8584729981378026E-2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44651</v>
      </c>
      <c r="E205" s="37">
        <v>6001.9</v>
      </c>
      <c r="F205" s="37">
        <v>6148.3499999999995</v>
      </c>
      <c r="G205" s="38">
        <v>5843.5499999999993</v>
      </c>
      <c r="H205" s="38">
        <v>5685.2</v>
      </c>
      <c r="I205" s="38">
        <v>5380.4</v>
      </c>
      <c r="J205" s="38">
        <v>6306.6999999999989</v>
      </c>
      <c r="K205" s="38">
        <v>6611.5</v>
      </c>
      <c r="L205" s="38">
        <v>6769.8499999999985</v>
      </c>
      <c r="M205" s="28">
        <v>6453.15</v>
      </c>
      <c r="N205" s="28">
        <v>5990</v>
      </c>
      <c r="O205" s="39">
        <v>3173500</v>
      </c>
      <c r="P205" s="40">
        <v>0.41459391994294376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44651</v>
      </c>
      <c r="E206" s="37">
        <v>715.65</v>
      </c>
      <c r="F206" s="37">
        <v>709.56666666666661</v>
      </c>
      <c r="G206" s="38">
        <v>694.38333333333321</v>
      </c>
      <c r="H206" s="38">
        <v>673.11666666666656</v>
      </c>
      <c r="I206" s="38">
        <v>657.93333333333317</v>
      </c>
      <c r="J206" s="38">
        <v>730.83333333333326</v>
      </c>
      <c r="K206" s="38">
        <v>746.01666666666665</v>
      </c>
      <c r="L206" s="38">
        <v>767.2833333333333</v>
      </c>
      <c r="M206" s="28">
        <v>724.75</v>
      </c>
      <c r="N206" s="28">
        <v>688.3</v>
      </c>
      <c r="O206" s="39">
        <v>26930800</v>
      </c>
      <c r="P206" s="40">
        <v>-3.2731008077695287E-2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44651</v>
      </c>
      <c r="E207" s="37">
        <v>384.7</v>
      </c>
      <c r="F207" s="37">
        <v>382.05</v>
      </c>
      <c r="G207" s="38">
        <v>374.65000000000003</v>
      </c>
      <c r="H207" s="38">
        <v>364.6</v>
      </c>
      <c r="I207" s="38">
        <v>357.20000000000005</v>
      </c>
      <c r="J207" s="38">
        <v>392.1</v>
      </c>
      <c r="K207" s="38">
        <v>399.5</v>
      </c>
      <c r="L207" s="38">
        <v>409.55</v>
      </c>
      <c r="M207" s="28">
        <v>389.45</v>
      </c>
      <c r="N207" s="28">
        <v>372</v>
      </c>
      <c r="O207" s="39">
        <v>60205100</v>
      </c>
      <c r="P207" s="40">
        <v>7.9604202568236138E-2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44651</v>
      </c>
      <c r="E208" s="37">
        <v>1195.95</v>
      </c>
      <c r="F208" s="37">
        <v>1207.7333333333333</v>
      </c>
      <c r="G208" s="38">
        <v>1173.9166666666667</v>
      </c>
      <c r="H208" s="38">
        <v>1151.8833333333334</v>
      </c>
      <c r="I208" s="38">
        <v>1118.0666666666668</v>
      </c>
      <c r="J208" s="38">
        <v>1229.7666666666667</v>
      </c>
      <c r="K208" s="38">
        <v>1263.5833333333333</v>
      </c>
      <c r="L208" s="38">
        <v>1285.6166666666666</v>
      </c>
      <c r="M208" s="28">
        <v>1241.55</v>
      </c>
      <c r="N208" s="28">
        <v>1185.7</v>
      </c>
      <c r="O208" s="39">
        <v>4196500</v>
      </c>
      <c r="P208" s="40">
        <v>2.1046228710462286E-2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44651</v>
      </c>
      <c r="E209" s="37">
        <v>1649.4</v>
      </c>
      <c r="F209" s="37">
        <v>1653.7833333333335</v>
      </c>
      <c r="G209" s="38">
        <v>1625.616666666667</v>
      </c>
      <c r="H209" s="38">
        <v>1601.8333333333335</v>
      </c>
      <c r="I209" s="38">
        <v>1573.666666666667</v>
      </c>
      <c r="J209" s="38">
        <v>1677.5666666666671</v>
      </c>
      <c r="K209" s="38">
        <v>1705.7333333333336</v>
      </c>
      <c r="L209" s="38">
        <v>1729.5166666666671</v>
      </c>
      <c r="M209" s="28">
        <v>1681.95</v>
      </c>
      <c r="N209" s="28">
        <v>1630</v>
      </c>
      <c r="O209" s="39">
        <v>459000</v>
      </c>
      <c r="P209" s="40">
        <v>-3.2665964172813484E-2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44651</v>
      </c>
      <c r="E210" s="37">
        <v>570.79999999999995</v>
      </c>
      <c r="F210" s="37">
        <v>569.86666666666667</v>
      </c>
      <c r="G210" s="38">
        <v>562.43333333333339</v>
      </c>
      <c r="H210" s="38">
        <v>554.06666666666672</v>
      </c>
      <c r="I210" s="38">
        <v>546.63333333333344</v>
      </c>
      <c r="J210" s="38">
        <v>578.23333333333335</v>
      </c>
      <c r="K210" s="38">
        <v>585.66666666666652</v>
      </c>
      <c r="L210" s="38">
        <v>594.0333333333333</v>
      </c>
      <c r="M210" s="28">
        <v>577.29999999999995</v>
      </c>
      <c r="N210" s="28">
        <v>561.5</v>
      </c>
      <c r="O210" s="39">
        <v>33600800</v>
      </c>
      <c r="P210" s="40">
        <v>-4.4041332847778586E-2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44651</v>
      </c>
      <c r="E211" s="37">
        <v>238.65</v>
      </c>
      <c r="F211" s="37">
        <v>239.6</v>
      </c>
      <c r="G211" s="38">
        <v>234.7</v>
      </c>
      <c r="H211" s="38">
        <v>230.75</v>
      </c>
      <c r="I211" s="38">
        <v>225.85</v>
      </c>
      <c r="J211" s="38">
        <v>243.54999999999998</v>
      </c>
      <c r="K211" s="38">
        <v>248.45000000000002</v>
      </c>
      <c r="L211" s="38">
        <v>252.39999999999998</v>
      </c>
      <c r="M211" s="28">
        <v>244.5</v>
      </c>
      <c r="N211" s="28">
        <v>235.65</v>
      </c>
      <c r="O211" s="39">
        <v>80802000</v>
      </c>
      <c r="P211" s="40">
        <v>-5.8686745653858934E-3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95"/>
      <c r="B213" s="333"/>
      <c r="C213" s="295"/>
      <c r="D213" s="334"/>
      <c r="E213" s="296"/>
      <c r="F213" s="296"/>
      <c r="G213" s="335"/>
      <c r="H213" s="335"/>
      <c r="I213" s="335"/>
      <c r="J213" s="335"/>
      <c r="K213" s="335"/>
      <c r="L213" s="335"/>
      <c r="M213" s="295"/>
      <c r="N213" s="295"/>
      <c r="O213" s="336"/>
      <c r="P213" s="337"/>
    </row>
    <row r="214" spans="1:16" ht="12.75" customHeight="1">
      <c r="A214" s="295"/>
      <c r="B214" s="333"/>
      <c r="C214" s="295"/>
      <c r="D214" s="334"/>
      <c r="E214" s="296"/>
      <c r="F214" s="296"/>
      <c r="G214" s="335"/>
      <c r="H214" s="335"/>
      <c r="I214" s="335"/>
      <c r="J214" s="335"/>
      <c r="K214" s="335"/>
      <c r="L214" s="335"/>
      <c r="M214" s="295"/>
      <c r="N214" s="295"/>
      <c r="O214" s="336"/>
      <c r="P214" s="337"/>
    </row>
    <row r="215" spans="1:16" ht="12.75" customHeight="1">
      <c r="A215" s="295"/>
      <c r="B215" s="333"/>
      <c r="C215" s="295"/>
      <c r="D215" s="334"/>
      <c r="E215" s="296"/>
      <c r="F215" s="296"/>
      <c r="G215" s="335"/>
      <c r="H215" s="335"/>
      <c r="I215" s="335"/>
      <c r="J215" s="335"/>
      <c r="K215" s="335"/>
      <c r="L215" s="335"/>
      <c r="M215" s="295"/>
      <c r="N215" s="295"/>
      <c r="O215" s="336"/>
      <c r="P215" s="337"/>
    </row>
    <row r="216" spans="1:16" ht="12.75" customHeight="1">
      <c r="A216" s="295"/>
      <c r="B216" s="333"/>
      <c r="C216" s="295"/>
      <c r="D216" s="334"/>
      <c r="E216" s="296"/>
      <c r="F216" s="296"/>
      <c r="G216" s="335"/>
      <c r="H216" s="335"/>
      <c r="I216" s="335"/>
      <c r="J216" s="335"/>
      <c r="K216" s="335"/>
      <c r="L216" s="335"/>
      <c r="M216" s="295"/>
      <c r="N216" s="295"/>
      <c r="O216" s="336"/>
      <c r="P216" s="337"/>
    </row>
    <row r="217" spans="1:16" ht="12.75" customHeight="1">
      <c r="A217" s="295"/>
      <c r="B217" s="333"/>
      <c r="C217" s="295"/>
      <c r="D217" s="334"/>
      <c r="E217" s="296"/>
      <c r="F217" s="296"/>
      <c r="G217" s="335"/>
      <c r="H217" s="335"/>
      <c r="I217" s="335"/>
      <c r="J217" s="335"/>
      <c r="K217" s="335"/>
      <c r="L217" s="335"/>
      <c r="M217" s="295"/>
      <c r="N217" s="295"/>
      <c r="O217" s="336"/>
      <c r="P217" s="337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G20" sqref="G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51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44624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41" t="s">
        <v>16</v>
      </c>
      <c r="B8" s="443"/>
      <c r="C8" s="447" t="s">
        <v>20</v>
      </c>
      <c r="D8" s="447" t="s">
        <v>21</v>
      </c>
      <c r="E8" s="438" t="s">
        <v>22</v>
      </c>
      <c r="F8" s="439"/>
      <c r="G8" s="440"/>
      <c r="H8" s="438" t="s">
        <v>23</v>
      </c>
      <c r="I8" s="439"/>
      <c r="J8" s="440"/>
      <c r="K8" s="23"/>
      <c r="L8" s="50"/>
      <c r="M8" s="50"/>
      <c r="N8" s="1"/>
      <c r="O8" s="1"/>
    </row>
    <row r="9" spans="1:15" ht="36" customHeight="1">
      <c r="A9" s="445"/>
      <c r="B9" s="446"/>
      <c r="C9" s="446"/>
      <c r="D9" s="44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16498.05</v>
      </c>
      <c r="D10" s="32">
        <v>16569.983333333334</v>
      </c>
      <c r="E10" s="32">
        <v>16371.016666666666</v>
      </c>
      <c r="F10" s="32">
        <v>16243.983333333334</v>
      </c>
      <c r="G10" s="32">
        <v>16045.016666666666</v>
      </c>
      <c r="H10" s="32">
        <v>16697.016666666666</v>
      </c>
      <c r="I10" s="32">
        <v>16895.983333333334</v>
      </c>
      <c r="J10" s="32">
        <v>17023.016666666666</v>
      </c>
      <c r="K10" s="34">
        <v>16768.95</v>
      </c>
      <c r="L10" s="34">
        <v>16442.95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34944.300000000003</v>
      </c>
      <c r="D11" s="37">
        <v>35156.533333333333</v>
      </c>
      <c r="E11" s="37">
        <v>34508.916666666664</v>
      </c>
      <c r="F11" s="37">
        <v>34073.533333333333</v>
      </c>
      <c r="G11" s="37">
        <v>33425.916666666664</v>
      </c>
      <c r="H11" s="37">
        <v>35591.916666666664</v>
      </c>
      <c r="I11" s="37">
        <v>36239.533333333333</v>
      </c>
      <c r="J11" s="37">
        <v>36674.916666666664</v>
      </c>
      <c r="K11" s="28">
        <v>35804.15</v>
      </c>
      <c r="L11" s="28">
        <v>34721.15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2529.3000000000002</v>
      </c>
      <c r="D12" s="37">
        <v>2523.2333333333336</v>
      </c>
      <c r="E12" s="37">
        <v>2502.4666666666672</v>
      </c>
      <c r="F12" s="37">
        <v>2475.6333333333337</v>
      </c>
      <c r="G12" s="37">
        <v>2454.8666666666672</v>
      </c>
      <c r="H12" s="37">
        <v>2550.0666666666671</v>
      </c>
      <c r="I12" s="37">
        <v>2570.8333333333335</v>
      </c>
      <c r="J12" s="37">
        <v>2597.666666666667</v>
      </c>
      <c r="K12" s="28">
        <v>2544</v>
      </c>
      <c r="L12" s="28">
        <v>2496.4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4741.8</v>
      </c>
      <c r="D13" s="37">
        <v>4766.3</v>
      </c>
      <c r="E13" s="37">
        <v>4705.9500000000007</v>
      </c>
      <c r="F13" s="37">
        <v>4670.1000000000004</v>
      </c>
      <c r="G13" s="37">
        <v>4609.7500000000009</v>
      </c>
      <c r="H13" s="37">
        <v>4802.1500000000005</v>
      </c>
      <c r="I13" s="37">
        <v>4862.5000000000009</v>
      </c>
      <c r="J13" s="37">
        <v>4898.3500000000004</v>
      </c>
      <c r="K13" s="28">
        <v>4826.6499999999996</v>
      </c>
      <c r="L13" s="28">
        <v>4730.45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34130.300000000003</v>
      </c>
      <c r="D14" s="37">
        <v>34142.85</v>
      </c>
      <c r="E14" s="37">
        <v>33875</v>
      </c>
      <c r="F14" s="37">
        <v>33619.700000000004</v>
      </c>
      <c r="G14" s="37">
        <v>33351.850000000006</v>
      </c>
      <c r="H14" s="37">
        <v>34398.149999999994</v>
      </c>
      <c r="I14" s="37">
        <v>34665.999999999985</v>
      </c>
      <c r="J14" s="37">
        <v>34921.299999999988</v>
      </c>
      <c r="K14" s="28">
        <v>34410.699999999997</v>
      </c>
      <c r="L14" s="28">
        <v>33887.550000000003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4086.05</v>
      </c>
      <c r="D15" s="37">
        <v>4078.6666666666665</v>
      </c>
      <c r="E15" s="37">
        <v>4055.2833333333328</v>
      </c>
      <c r="F15" s="37">
        <v>4024.5166666666664</v>
      </c>
      <c r="G15" s="37">
        <v>4001.1333333333328</v>
      </c>
      <c r="H15" s="37">
        <v>4109.4333333333325</v>
      </c>
      <c r="I15" s="37">
        <v>4132.8166666666675</v>
      </c>
      <c r="J15" s="37">
        <v>4163.583333333333</v>
      </c>
      <c r="K15" s="28">
        <v>4102.05</v>
      </c>
      <c r="L15" s="28">
        <v>4047.9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7731.05</v>
      </c>
      <c r="D16" s="37">
        <v>7778.9666666666672</v>
      </c>
      <c r="E16" s="37">
        <v>7662.5833333333339</v>
      </c>
      <c r="F16" s="37">
        <v>7594.1166666666668</v>
      </c>
      <c r="G16" s="37">
        <v>7477.7333333333336</v>
      </c>
      <c r="H16" s="37">
        <v>7847.4333333333343</v>
      </c>
      <c r="I16" s="37">
        <v>7963.8166666666675</v>
      </c>
      <c r="J16" s="37">
        <v>8032.2833333333347</v>
      </c>
      <c r="K16" s="28">
        <v>7895.35</v>
      </c>
      <c r="L16" s="28">
        <v>7710.5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1956</v>
      </c>
      <c r="D17" s="37">
        <v>1999.5666666666666</v>
      </c>
      <c r="E17" s="37">
        <v>1906.4333333333334</v>
      </c>
      <c r="F17" s="37">
        <v>1856.8666666666668</v>
      </c>
      <c r="G17" s="37">
        <v>1763.7333333333336</v>
      </c>
      <c r="H17" s="37">
        <v>2049.1333333333332</v>
      </c>
      <c r="I17" s="37">
        <v>2142.2666666666664</v>
      </c>
      <c r="J17" s="37">
        <v>2191.833333333333</v>
      </c>
      <c r="K17" s="28">
        <v>2092.6999999999998</v>
      </c>
      <c r="L17" s="28">
        <v>1950</v>
      </c>
      <c r="M17" s="28">
        <v>7.28165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1158.1500000000001</v>
      </c>
      <c r="D18" s="37">
        <v>1176.8333333333333</v>
      </c>
      <c r="E18" s="37">
        <v>1129.3166666666666</v>
      </c>
      <c r="F18" s="37">
        <v>1100.4833333333333</v>
      </c>
      <c r="G18" s="37">
        <v>1052.9666666666667</v>
      </c>
      <c r="H18" s="37">
        <v>1205.6666666666665</v>
      </c>
      <c r="I18" s="37">
        <v>1253.1833333333334</v>
      </c>
      <c r="J18" s="37">
        <v>1282.0166666666664</v>
      </c>
      <c r="K18" s="28">
        <v>1224.3499999999999</v>
      </c>
      <c r="L18" s="28">
        <v>1148</v>
      </c>
      <c r="M18" s="28">
        <v>15.19135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881</v>
      </c>
      <c r="D19" s="37">
        <v>891.33333333333337</v>
      </c>
      <c r="E19" s="37">
        <v>862.66666666666674</v>
      </c>
      <c r="F19" s="37">
        <v>844.33333333333337</v>
      </c>
      <c r="G19" s="37">
        <v>815.66666666666674</v>
      </c>
      <c r="H19" s="37">
        <v>909.66666666666674</v>
      </c>
      <c r="I19" s="37">
        <v>938.33333333333348</v>
      </c>
      <c r="J19" s="37">
        <v>956.66666666666674</v>
      </c>
      <c r="K19" s="28">
        <v>920</v>
      </c>
      <c r="L19" s="28">
        <v>873</v>
      </c>
      <c r="M19" s="28">
        <v>10.47181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1643.8</v>
      </c>
      <c r="D20" s="37">
        <v>1652.3166666666666</v>
      </c>
      <c r="E20" s="37">
        <v>1626.4333333333332</v>
      </c>
      <c r="F20" s="37">
        <v>1609.0666666666666</v>
      </c>
      <c r="G20" s="37">
        <v>1583.1833333333332</v>
      </c>
      <c r="H20" s="37">
        <v>1669.6833333333332</v>
      </c>
      <c r="I20" s="37">
        <v>1695.5666666666664</v>
      </c>
      <c r="J20" s="37">
        <v>1712.9333333333332</v>
      </c>
      <c r="K20" s="28">
        <v>1678.2</v>
      </c>
      <c r="L20" s="28">
        <v>1634.95</v>
      </c>
      <c r="M20" s="28">
        <v>13.33325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1950.9</v>
      </c>
      <c r="D21" s="37">
        <v>1954.7</v>
      </c>
      <c r="E21" s="37">
        <v>1912.4</v>
      </c>
      <c r="F21" s="37">
        <v>1873.9</v>
      </c>
      <c r="G21" s="37">
        <v>1831.6000000000001</v>
      </c>
      <c r="H21" s="37">
        <v>1993.2</v>
      </c>
      <c r="I21" s="37">
        <v>2035.4999999999998</v>
      </c>
      <c r="J21" s="37">
        <v>2074</v>
      </c>
      <c r="K21" s="28">
        <v>1997</v>
      </c>
      <c r="L21" s="28">
        <v>1916.2</v>
      </c>
      <c r="M21" s="28">
        <v>11.75563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706.7</v>
      </c>
      <c r="D22" s="37">
        <v>711.43333333333339</v>
      </c>
      <c r="E22" s="37">
        <v>698.26666666666677</v>
      </c>
      <c r="F22" s="37">
        <v>689.83333333333337</v>
      </c>
      <c r="G22" s="37">
        <v>676.66666666666674</v>
      </c>
      <c r="H22" s="37">
        <v>719.86666666666679</v>
      </c>
      <c r="I22" s="37">
        <v>733.0333333333333</v>
      </c>
      <c r="J22" s="37">
        <v>741.46666666666681</v>
      </c>
      <c r="K22" s="28">
        <v>724.6</v>
      </c>
      <c r="L22" s="28">
        <v>703</v>
      </c>
      <c r="M22" s="28">
        <v>75.338170000000005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1751.25</v>
      </c>
      <c r="D23" s="37">
        <v>1734.6000000000001</v>
      </c>
      <c r="E23" s="37">
        <v>1717.9500000000003</v>
      </c>
      <c r="F23" s="37">
        <v>1684.65</v>
      </c>
      <c r="G23" s="37">
        <v>1668.0000000000002</v>
      </c>
      <c r="H23" s="37">
        <v>1767.9000000000003</v>
      </c>
      <c r="I23" s="37">
        <v>1784.5500000000004</v>
      </c>
      <c r="J23" s="37">
        <v>1817.8500000000004</v>
      </c>
      <c r="K23" s="28">
        <v>1751.25</v>
      </c>
      <c r="L23" s="28">
        <v>1701.3</v>
      </c>
      <c r="M23" s="28">
        <v>1.3484799999999999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2353.1</v>
      </c>
      <c r="D24" s="37">
        <v>2330.9333333333329</v>
      </c>
      <c r="E24" s="37">
        <v>2308.766666666666</v>
      </c>
      <c r="F24" s="37">
        <v>2264.4333333333329</v>
      </c>
      <c r="G24" s="37">
        <v>2242.266666666666</v>
      </c>
      <c r="H24" s="37">
        <v>2375.266666666666</v>
      </c>
      <c r="I24" s="37">
        <v>2397.4333333333329</v>
      </c>
      <c r="J24" s="37">
        <v>2441.766666666666</v>
      </c>
      <c r="K24" s="28">
        <v>2353.1</v>
      </c>
      <c r="L24" s="28">
        <v>2286.6</v>
      </c>
      <c r="M24" s="28">
        <v>4.5603100000000003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103.2</v>
      </c>
      <c r="D25" s="37">
        <v>103.91666666666667</v>
      </c>
      <c r="E25" s="37">
        <v>101.08333333333334</v>
      </c>
      <c r="F25" s="37">
        <v>98.966666666666669</v>
      </c>
      <c r="G25" s="37">
        <v>96.13333333333334</v>
      </c>
      <c r="H25" s="37">
        <v>106.03333333333335</v>
      </c>
      <c r="I25" s="37">
        <v>108.86666666666669</v>
      </c>
      <c r="J25" s="37">
        <v>110.98333333333335</v>
      </c>
      <c r="K25" s="28">
        <v>106.75</v>
      </c>
      <c r="L25" s="28">
        <v>101.8</v>
      </c>
      <c r="M25" s="28">
        <v>32.088090000000001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267.3</v>
      </c>
      <c r="D26" s="37">
        <v>269.76666666666665</v>
      </c>
      <c r="E26" s="37">
        <v>262.58333333333331</v>
      </c>
      <c r="F26" s="37">
        <v>257.86666666666667</v>
      </c>
      <c r="G26" s="37">
        <v>250.68333333333334</v>
      </c>
      <c r="H26" s="37">
        <v>274.48333333333329</v>
      </c>
      <c r="I26" s="37">
        <v>281.66666666666669</v>
      </c>
      <c r="J26" s="37">
        <v>286.38333333333327</v>
      </c>
      <c r="K26" s="28">
        <v>276.95</v>
      </c>
      <c r="L26" s="28">
        <v>265.05</v>
      </c>
      <c r="M26" s="28">
        <v>21.158609999999999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1735.75</v>
      </c>
      <c r="D27" s="37">
        <v>1760.5833333333333</v>
      </c>
      <c r="E27" s="37">
        <v>1686.1666666666665</v>
      </c>
      <c r="F27" s="37">
        <v>1636.5833333333333</v>
      </c>
      <c r="G27" s="37">
        <v>1562.1666666666665</v>
      </c>
      <c r="H27" s="37">
        <v>1810.1666666666665</v>
      </c>
      <c r="I27" s="37">
        <v>1884.583333333333</v>
      </c>
      <c r="J27" s="37">
        <v>1934.1666666666665</v>
      </c>
      <c r="K27" s="28">
        <v>1835</v>
      </c>
      <c r="L27" s="28">
        <v>1711</v>
      </c>
      <c r="M27" s="28">
        <v>0.90358000000000005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732.45</v>
      </c>
      <c r="D28" s="37">
        <v>737.31666666666661</v>
      </c>
      <c r="E28" s="37">
        <v>725.08333333333326</v>
      </c>
      <c r="F28" s="37">
        <v>717.7166666666667</v>
      </c>
      <c r="G28" s="37">
        <v>705.48333333333335</v>
      </c>
      <c r="H28" s="37">
        <v>744.68333333333317</v>
      </c>
      <c r="I28" s="37">
        <v>756.91666666666652</v>
      </c>
      <c r="J28" s="37">
        <v>764.28333333333308</v>
      </c>
      <c r="K28" s="28">
        <v>749.55</v>
      </c>
      <c r="L28" s="28">
        <v>729.95</v>
      </c>
      <c r="M28" s="28">
        <v>1.58833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3249.65</v>
      </c>
      <c r="D29" s="37">
        <v>3248.9166666666665</v>
      </c>
      <c r="E29" s="37">
        <v>3208.7333333333331</v>
      </c>
      <c r="F29" s="37">
        <v>3167.8166666666666</v>
      </c>
      <c r="G29" s="37">
        <v>3127.6333333333332</v>
      </c>
      <c r="H29" s="37">
        <v>3289.833333333333</v>
      </c>
      <c r="I29" s="37">
        <v>3330.0166666666664</v>
      </c>
      <c r="J29" s="37">
        <v>3370.9333333333329</v>
      </c>
      <c r="K29" s="28">
        <v>3289.1</v>
      </c>
      <c r="L29" s="28">
        <v>3208</v>
      </c>
      <c r="M29" s="28">
        <v>0.48592999999999997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561.25</v>
      </c>
      <c r="D30" s="37">
        <v>563.05000000000007</v>
      </c>
      <c r="E30" s="37">
        <v>557.30000000000018</v>
      </c>
      <c r="F30" s="37">
        <v>553.35000000000014</v>
      </c>
      <c r="G30" s="37">
        <v>547.60000000000025</v>
      </c>
      <c r="H30" s="37">
        <v>567.00000000000011</v>
      </c>
      <c r="I30" s="37">
        <v>572.74999999999989</v>
      </c>
      <c r="J30" s="37">
        <v>576.70000000000005</v>
      </c>
      <c r="K30" s="28">
        <v>568.79999999999995</v>
      </c>
      <c r="L30" s="28">
        <v>559.1</v>
      </c>
      <c r="M30" s="28">
        <v>4.0388400000000004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290.2</v>
      </c>
      <c r="D31" s="37">
        <v>296.39999999999998</v>
      </c>
      <c r="E31" s="37">
        <v>281.69999999999993</v>
      </c>
      <c r="F31" s="37">
        <v>273.19999999999993</v>
      </c>
      <c r="G31" s="37">
        <v>258.49999999999989</v>
      </c>
      <c r="H31" s="37">
        <v>304.89999999999998</v>
      </c>
      <c r="I31" s="37">
        <v>319.60000000000002</v>
      </c>
      <c r="J31" s="37">
        <v>328.1</v>
      </c>
      <c r="K31" s="28">
        <v>311.10000000000002</v>
      </c>
      <c r="L31" s="28">
        <v>287.89999999999998</v>
      </c>
      <c r="M31" s="28">
        <v>118.72107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4917.8</v>
      </c>
      <c r="D32" s="37">
        <v>4920.6166666666659</v>
      </c>
      <c r="E32" s="37">
        <v>4872.2333333333318</v>
      </c>
      <c r="F32" s="37">
        <v>4826.6666666666661</v>
      </c>
      <c r="G32" s="37">
        <v>4778.2833333333319</v>
      </c>
      <c r="H32" s="37">
        <v>4966.1833333333316</v>
      </c>
      <c r="I32" s="37">
        <v>5014.5666666666648</v>
      </c>
      <c r="J32" s="37">
        <v>5060.1333333333314</v>
      </c>
      <c r="K32" s="28">
        <v>4969</v>
      </c>
      <c r="L32" s="28">
        <v>4875.05</v>
      </c>
      <c r="M32" s="28">
        <v>9.3090700000000002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178.85</v>
      </c>
      <c r="D33" s="37">
        <v>180.54999999999998</v>
      </c>
      <c r="E33" s="37">
        <v>176.29999999999995</v>
      </c>
      <c r="F33" s="37">
        <v>173.74999999999997</v>
      </c>
      <c r="G33" s="37">
        <v>169.49999999999994</v>
      </c>
      <c r="H33" s="37">
        <v>183.09999999999997</v>
      </c>
      <c r="I33" s="37">
        <v>187.35000000000002</v>
      </c>
      <c r="J33" s="37">
        <v>189.89999999999998</v>
      </c>
      <c r="K33" s="28">
        <v>184.8</v>
      </c>
      <c r="L33" s="28">
        <v>178</v>
      </c>
      <c r="M33" s="28">
        <v>33.386620000000001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110.2</v>
      </c>
      <c r="D34" s="37">
        <v>113.10000000000001</v>
      </c>
      <c r="E34" s="37">
        <v>106.90000000000002</v>
      </c>
      <c r="F34" s="37">
        <v>103.60000000000001</v>
      </c>
      <c r="G34" s="37">
        <v>97.40000000000002</v>
      </c>
      <c r="H34" s="37">
        <v>116.40000000000002</v>
      </c>
      <c r="I34" s="37">
        <v>122.60000000000001</v>
      </c>
      <c r="J34" s="37">
        <v>125.90000000000002</v>
      </c>
      <c r="K34" s="28">
        <v>119.3</v>
      </c>
      <c r="L34" s="28">
        <v>109.8</v>
      </c>
      <c r="M34" s="28">
        <v>256.73223999999999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2871.9</v>
      </c>
      <c r="D35" s="37">
        <v>2928.2999999999997</v>
      </c>
      <c r="E35" s="37">
        <v>2805.5999999999995</v>
      </c>
      <c r="F35" s="37">
        <v>2739.2999999999997</v>
      </c>
      <c r="G35" s="37">
        <v>2616.5999999999995</v>
      </c>
      <c r="H35" s="37">
        <v>2994.5999999999995</v>
      </c>
      <c r="I35" s="37">
        <v>3117.2999999999993</v>
      </c>
      <c r="J35" s="37">
        <v>3183.5999999999995</v>
      </c>
      <c r="K35" s="28">
        <v>3051</v>
      </c>
      <c r="L35" s="28">
        <v>2862</v>
      </c>
      <c r="M35" s="28">
        <v>44.068399999999997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1868.95</v>
      </c>
      <c r="D36" s="37">
        <v>1889.6666666666667</v>
      </c>
      <c r="E36" s="37">
        <v>1839.3333333333335</v>
      </c>
      <c r="F36" s="37">
        <v>1809.7166666666667</v>
      </c>
      <c r="G36" s="37">
        <v>1759.3833333333334</v>
      </c>
      <c r="H36" s="37">
        <v>1919.2833333333335</v>
      </c>
      <c r="I36" s="37">
        <v>1969.616666666667</v>
      </c>
      <c r="J36" s="37">
        <v>1999.2333333333336</v>
      </c>
      <c r="K36" s="28">
        <v>1940</v>
      </c>
      <c r="L36" s="28">
        <v>1860.05</v>
      </c>
      <c r="M36" s="28">
        <v>3.6573000000000002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618.45000000000005</v>
      </c>
      <c r="D37" s="37">
        <v>620.26666666666677</v>
      </c>
      <c r="E37" s="37">
        <v>611.93333333333351</v>
      </c>
      <c r="F37" s="37">
        <v>605.41666666666674</v>
      </c>
      <c r="G37" s="37">
        <v>597.08333333333348</v>
      </c>
      <c r="H37" s="37">
        <v>626.78333333333353</v>
      </c>
      <c r="I37" s="37">
        <v>635.11666666666679</v>
      </c>
      <c r="J37" s="37">
        <v>641.63333333333355</v>
      </c>
      <c r="K37" s="28">
        <v>628.6</v>
      </c>
      <c r="L37" s="28">
        <v>613.75</v>
      </c>
      <c r="M37" s="28">
        <v>14.44017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4276.5</v>
      </c>
      <c r="D38" s="37">
        <v>4308.4666666666662</v>
      </c>
      <c r="E38" s="37">
        <v>4221.9333333333325</v>
      </c>
      <c r="F38" s="37">
        <v>4167.3666666666659</v>
      </c>
      <c r="G38" s="37">
        <v>4080.8333333333321</v>
      </c>
      <c r="H38" s="37">
        <v>4363.0333333333328</v>
      </c>
      <c r="I38" s="37">
        <v>4449.5666666666675</v>
      </c>
      <c r="J38" s="37">
        <v>4504.1333333333332</v>
      </c>
      <c r="K38" s="28">
        <v>4395</v>
      </c>
      <c r="L38" s="28">
        <v>4253.8999999999996</v>
      </c>
      <c r="M38" s="28">
        <v>3.0342500000000001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737.65</v>
      </c>
      <c r="D39" s="37">
        <v>743.16666666666663</v>
      </c>
      <c r="E39" s="37">
        <v>726.88333333333321</v>
      </c>
      <c r="F39" s="37">
        <v>716.11666666666656</v>
      </c>
      <c r="G39" s="37">
        <v>699.83333333333314</v>
      </c>
      <c r="H39" s="37">
        <v>753.93333333333328</v>
      </c>
      <c r="I39" s="37">
        <v>770.21666666666681</v>
      </c>
      <c r="J39" s="37">
        <v>780.98333333333335</v>
      </c>
      <c r="K39" s="28">
        <v>759.45</v>
      </c>
      <c r="L39" s="28">
        <v>732.4</v>
      </c>
      <c r="M39" s="28">
        <v>83.571809999999999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3297.1</v>
      </c>
      <c r="D40" s="37">
        <v>3326.9666666666667</v>
      </c>
      <c r="E40" s="37">
        <v>3249.1333333333332</v>
      </c>
      <c r="F40" s="37">
        <v>3201.1666666666665</v>
      </c>
      <c r="G40" s="37">
        <v>3123.333333333333</v>
      </c>
      <c r="H40" s="37">
        <v>3374.9333333333334</v>
      </c>
      <c r="I40" s="37">
        <v>3452.7666666666664</v>
      </c>
      <c r="J40" s="37">
        <v>3500.7333333333336</v>
      </c>
      <c r="K40" s="28">
        <v>3404.8</v>
      </c>
      <c r="L40" s="28">
        <v>3279</v>
      </c>
      <c r="M40" s="28">
        <v>5.3675800000000002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6748.35</v>
      </c>
      <c r="D41" s="37">
        <v>6805.8833333333341</v>
      </c>
      <c r="E41" s="37">
        <v>6667.4666666666681</v>
      </c>
      <c r="F41" s="37">
        <v>6586.5833333333339</v>
      </c>
      <c r="G41" s="37">
        <v>6448.1666666666679</v>
      </c>
      <c r="H41" s="37">
        <v>6886.7666666666682</v>
      </c>
      <c r="I41" s="37">
        <v>7025.1833333333343</v>
      </c>
      <c r="J41" s="37">
        <v>7106.0666666666684</v>
      </c>
      <c r="K41" s="28">
        <v>6944.3</v>
      </c>
      <c r="L41" s="28">
        <v>6725</v>
      </c>
      <c r="M41" s="28">
        <v>13.33999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15704.1</v>
      </c>
      <c r="D42" s="37">
        <v>15899.616666666669</v>
      </c>
      <c r="E42" s="37">
        <v>15451.283333333336</v>
      </c>
      <c r="F42" s="37">
        <v>15198.466666666667</v>
      </c>
      <c r="G42" s="37">
        <v>14750.133333333335</v>
      </c>
      <c r="H42" s="37">
        <v>16152.433333333338</v>
      </c>
      <c r="I42" s="37">
        <v>16600.76666666667</v>
      </c>
      <c r="J42" s="37">
        <v>16853.583333333339</v>
      </c>
      <c r="K42" s="28">
        <v>16347.95</v>
      </c>
      <c r="L42" s="28">
        <v>15646.8</v>
      </c>
      <c r="M42" s="28">
        <v>3.4001399999999999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5086.25</v>
      </c>
      <c r="D43" s="37">
        <v>5098.8166666666666</v>
      </c>
      <c r="E43" s="37">
        <v>5037.6333333333332</v>
      </c>
      <c r="F43" s="37">
        <v>4989.0166666666664</v>
      </c>
      <c r="G43" s="37">
        <v>4927.833333333333</v>
      </c>
      <c r="H43" s="37">
        <v>5147.4333333333334</v>
      </c>
      <c r="I43" s="37">
        <v>5208.6166666666659</v>
      </c>
      <c r="J43" s="37">
        <v>5257.2333333333336</v>
      </c>
      <c r="K43" s="28">
        <v>5160</v>
      </c>
      <c r="L43" s="28">
        <v>5050.2</v>
      </c>
      <c r="M43" s="28">
        <v>0.57716999999999996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1798</v>
      </c>
      <c r="D44" s="37">
        <v>1801.1666666666667</v>
      </c>
      <c r="E44" s="37">
        <v>1766.9333333333334</v>
      </c>
      <c r="F44" s="37">
        <v>1735.8666666666666</v>
      </c>
      <c r="G44" s="37">
        <v>1701.6333333333332</v>
      </c>
      <c r="H44" s="37">
        <v>1832.2333333333336</v>
      </c>
      <c r="I44" s="37">
        <v>1866.4666666666667</v>
      </c>
      <c r="J44" s="37">
        <v>1897.5333333333338</v>
      </c>
      <c r="K44" s="28">
        <v>1835.4</v>
      </c>
      <c r="L44" s="28">
        <v>1770.1</v>
      </c>
      <c r="M44" s="28">
        <v>3.9798100000000001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284.05</v>
      </c>
      <c r="D45" s="37">
        <v>288.31666666666666</v>
      </c>
      <c r="E45" s="37">
        <v>277.83333333333331</v>
      </c>
      <c r="F45" s="37">
        <v>271.61666666666667</v>
      </c>
      <c r="G45" s="37">
        <v>261.13333333333333</v>
      </c>
      <c r="H45" s="37">
        <v>294.5333333333333</v>
      </c>
      <c r="I45" s="37">
        <v>305.01666666666665</v>
      </c>
      <c r="J45" s="37">
        <v>311.23333333333329</v>
      </c>
      <c r="K45" s="28">
        <v>298.8</v>
      </c>
      <c r="L45" s="28">
        <v>282.10000000000002</v>
      </c>
      <c r="M45" s="28">
        <v>72.326729999999998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102.6</v>
      </c>
      <c r="D46" s="37">
        <v>103.34999999999998</v>
      </c>
      <c r="E46" s="37">
        <v>101.39999999999996</v>
      </c>
      <c r="F46" s="37">
        <v>100.19999999999999</v>
      </c>
      <c r="G46" s="37">
        <v>98.249999999999972</v>
      </c>
      <c r="H46" s="37">
        <v>104.54999999999995</v>
      </c>
      <c r="I46" s="37">
        <v>106.49999999999997</v>
      </c>
      <c r="J46" s="37">
        <v>107.69999999999995</v>
      </c>
      <c r="K46" s="28">
        <v>105.3</v>
      </c>
      <c r="L46" s="28">
        <v>102.15</v>
      </c>
      <c r="M46" s="28">
        <v>415.11333000000002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47.05</v>
      </c>
      <c r="D47" s="37">
        <v>47.583333333333336</v>
      </c>
      <c r="E47" s="37">
        <v>46.416666666666671</v>
      </c>
      <c r="F47" s="37">
        <v>45.783333333333339</v>
      </c>
      <c r="G47" s="37">
        <v>44.616666666666674</v>
      </c>
      <c r="H47" s="37">
        <v>48.216666666666669</v>
      </c>
      <c r="I47" s="37">
        <v>49.38333333333334</v>
      </c>
      <c r="J47" s="37">
        <v>50.016666666666666</v>
      </c>
      <c r="K47" s="28">
        <v>48.75</v>
      </c>
      <c r="L47" s="28">
        <v>46.95</v>
      </c>
      <c r="M47" s="28">
        <v>43.74803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1776.55</v>
      </c>
      <c r="D48" s="37">
        <v>1799.3833333333332</v>
      </c>
      <c r="E48" s="37">
        <v>1748.8666666666663</v>
      </c>
      <c r="F48" s="37">
        <v>1721.1833333333332</v>
      </c>
      <c r="G48" s="37">
        <v>1670.6666666666663</v>
      </c>
      <c r="H48" s="37">
        <v>1827.0666666666664</v>
      </c>
      <c r="I48" s="37">
        <v>1877.5833333333333</v>
      </c>
      <c r="J48" s="37">
        <v>1905.2666666666664</v>
      </c>
      <c r="K48" s="28">
        <v>1849.9</v>
      </c>
      <c r="L48" s="28">
        <v>1771.7</v>
      </c>
      <c r="M48" s="28">
        <v>1.7282900000000001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663.25</v>
      </c>
      <c r="D49" s="37">
        <v>669.11666666666667</v>
      </c>
      <c r="E49" s="37">
        <v>652.23333333333335</v>
      </c>
      <c r="F49" s="37">
        <v>641.2166666666667</v>
      </c>
      <c r="G49" s="37">
        <v>624.33333333333337</v>
      </c>
      <c r="H49" s="37">
        <v>680.13333333333333</v>
      </c>
      <c r="I49" s="37">
        <v>697.01666666666677</v>
      </c>
      <c r="J49" s="37">
        <v>708.0333333333333</v>
      </c>
      <c r="K49" s="28">
        <v>686</v>
      </c>
      <c r="L49" s="28">
        <v>658.1</v>
      </c>
      <c r="M49" s="28">
        <v>9.1862899999999996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215.05</v>
      </c>
      <c r="D50" s="37">
        <v>215.88333333333333</v>
      </c>
      <c r="E50" s="37">
        <v>211.81666666666666</v>
      </c>
      <c r="F50" s="37">
        <v>208.58333333333334</v>
      </c>
      <c r="G50" s="37">
        <v>204.51666666666668</v>
      </c>
      <c r="H50" s="37">
        <v>219.11666666666665</v>
      </c>
      <c r="I50" s="37">
        <v>223.18333333333331</v>
      </c>
      <c r="J50" s="37">
        <v>226.41666666666663</v>
      </c>
      <c r="K50" s="28">
        <v>219.95</v>
      </c>
      <c r="L50" s="28">
        <v>212.65</v>
      </c>
      <c r="M50" s="28">
        <v>95.418989999999994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644.1</v>
      </c>
      <c r="D51" s="37">
        <v>652.19999999999993</v>
      </c>
      <c r="E51" s="37">
        <v>632.99999999999989</v>
      </c>
      <c r="F51" s="37">
        <v>621.9</v>
      </c>
      <c r="G51" s="37">
        <v>602.69999999999993</v>
      </c>
      <c r="H51" s="37">
        <v>663.29999999999984</v>
      </c>
      <c r="I51" s="37">
        <v>682.49999999999989</v>
      </c>
      <c r="J51" s="37">
        <v>693.5999999999998</v>
      </c>
      <c r="K51" s="28">
        <v>671.4</v>
      </c>
      <c r="L51" s="28">
        <v>641.1</v>
      </c>
      <c r="M51" s="28">
        <v>23.984929999999999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50.45</v>
      </c>
      <c r="D52" s="37">
        <v>50.733333333333341</v>
      </c>
      <c r="E52" s="37">
        <v>49.866666666666681</v>
      </c>
      <c r="F52" s="37">
        <v>49.283333333333339</v>
      </c>
      <c r="G52" s="37">
        <v>48.416666666666679</v>
      </c>
      <c r="H52" s="37">
        <v>51.316666666666684</v>
      </c>
      <c r="I52" s="37">
        <v>52.183333333333344</v>
      </c>
      <c r="J52" s="37">
        <v>52.766666666666687</v>
      </c>
      <c r="K52" s="28">
        <v>51.6</v>
      </c>
      <c r="L52" s="28">
        <v>50.15</v>
      </c>
      <c r="M52" s="28">
        <v>258.03994999999998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346.4</v>
      </c>
      <c r="D53" s="37">
        <v>347.91666666666669</v>
      </c>
      <c r="E53" s="37">
        <v>341.83333333333337</v>
      </c>
      <c r="F53" s="37">
        <v>337.26666666666671</v>
      </c>
      <c r="G53" s="37">
        <v>331.18333333333339</v>
      </c>
      <c r="H53" s="37">
        <v>352.48333333333335</v>
      </c>
      <c r="I53" s="37">
        <v>358.56666666666672</v>
      </c>
      <c r="J53" s="37">
        <v>363.13333333333333</v>
      </c>
      <c r="K53" s="28">
        <v>354</v>
      </c>
      <c r="L53" s="28">
        <v>343.35</v>
      </c>
      <c r="M53" s="28">
        <v>64.128529999999998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672.05</v>
      </c>
      <c r="D54" s="37">
        <v>673.48333333333323</v>
      </c>
      <c r="E54" s="37">
        <v>667.16666666666652</v>
      </c>
      <c r="F54" s="37">
        <v>662.2833333333333</v>
      </c>
      <c r="G54" s="37">
        <v>655.96666666666658</v>
      </c>
      <c r="H54" s="37">
        <v>678.36666666666645</v>
      </c>
      <c r="I54" s="37">
        <v>684.68333333333328</v>
      </c>
      <c r="J54" s="37">
        <v>689.56666666666638</v>
      </c>
      <c r="K54" s="28">
        <v>679.8</v>
      </c>
      <c r="L54" s="28">
        <v>668.6</v>
      </c>
      <c r="M54" s="28">
        <v>65.170299999999997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340.05</v>
      </c>
      <c r="D55" s="37">
        <v>343.05</v>
      </c>
      <c r="E55" s="37">
        <v>334.6</v>
      </c>
      <c r="F55" s="37">
        <v>329.15000000000003</v>
      </c>
      <c r="G55" s="37">
        <v>320.70000000000005</v>
      </c>
      <c r="H55" s="37">
        <v>348.5</v>
      </c>
      <c r="I55" s="37">
        <v>356.94999999999993</v>
      </c>
      <c r="J55" s="37">
        <v>362.4</v>
      </c>
      <c r="K55" s="28">
        <v>351.5</v>
      </c>
      <c r="L55" s="28">
        <v>337.6</v>
      </c>
      <c r="M55" s="28">
        <v>56.83175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15170</v>
      </c>
      <c r="D56" s="37">
        <v>15313.300000000001</v>
      </c>
      <c r="E56" s="37">
        <v>14956.700000000003</v>
      </c>
      <c r="F56" s="37">
        <v>14743.400000000001</v>
      </c>
      <c r="G56" s="37">
        <v>14386.800000000003</v>
      </c>
      <c r="H56" s="37">
        <v>15526.600000000002</v>
      </c>
      <c r="I56" s="37">
        <v>15883.2</v>
      </c>
      <c r="J56" s="37">
        <v>16096.500000000002</v>
      </c>
      <c r="K56" s="28">
        <v>15669.9</v>
      </c>
      <c r="L56" s="28">
        <v>15100</v>
      </c>
      <c r="M56" s="28">
        <v>0.17555000000000001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3366.4</v>
      </c>
      <c r="D57" s="37">
        <v>3385.3166666666671</v>
      </c>
      <c r="E57" s="37">
        <v>3331.0833333333339</v>
      </c>
      <c r="F57" s="37">
        <v>3295.7666666666669</v>
      </c>
      <c r="G57" s="37">
        <v>3241.5333333333338</v>
      </c>
      <c r="H57" s="37">
        <v>3420.6333333333341</v>
      </c>
      <c r="I57" s="37">
        <v>3474.8666666666668</v>
      </c>
      <c r="J57" s="37">
        <v>3510.1833333333343</v>
      </c>
      <c r="K57" s="28">
        <v>3439.55</v>
      </c>
      <c r="L57" s="28">
        <v>3350</v>
      </c>
      <c r="M57" s="28">
        <v>4.2989199999999999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351.6</v>
      </c>
      <c r="D58" s="37">
        <v>354.18333333333334</v>
      </c>
      <c r="E58" s="37">
        <v>348.2166666666667</v>
      </c>
      <c r="F58" s="37">
        <v>344.83333333333337</v>
      </c>
      <c r="G58" s="37">
        <v>338.86666666666673</v>
      </c>
      <c r="H58" s="37">
        <v>357.56666666666666</v>
      </c>
      <c r="I58" s="37">
        <v>363.53333333333325</v>
      </c>
      <c r="J58" s="37">
        <v>366.91666666666663</v>
      </c>
      <c r="K58" s="28">
        <v>360.15</v>
      </c>
      <c r="L58" s="28">
        <v>350.8</v>
      </c>
      <c r="M58" s="28">
        <v>6.6189499999999999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214.95</v>
      </c>
      <c r="D59" s="37">
        <v>216.43333333333331</v>
      </c>
      <c r="E59" s="37">
        <v>212.26666666666662</v>
      </c>
      <c r="F59" s="37">
        <v>209.58333333333331</v>
      </c>
      <c r="G59" s="37">
        <v>205.41666666666663</v>
      </c>
      <c r="H59" s="37">
        <v>219.11666666666662</v>
      </c>
      <c r="I59" s="37">
        <v>223.2833333333333</v>
      </c>
      <c r="J59" s="37">
        <v>225.96666666666661</v>
      </c>
      <c r="K59" s="28">
        <v>220.6</v>
      </c>
      <c r="L59" s="28">
        <v>213.75</v>
      </c>
      <c r="M59" s="28">
        <v>93.104280000000003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110.4</v>
      </c>
      <c r="D60" s="37">
        <v>110.18333333333334</v>
      </c>
      <c r="E60" s="37">
        <v>109.26666666666668</v>
      </c>
      <c r="F60" s="37">
        <v>108.13333333333334</v>
      </c>
      <c r="G60" s="37">
        <v>107.21666666666668</v>
      </c>
      <c r="H60" s="37">
        <v>111.31666666666668</v>
      </c>
      <c r="I60" s="37">
        <v>112.23333333333333</v>
      </c>
      <c r="J60" s="37">
        <v>113.36666666666667</v>
      </c>
      <c r="K60" s="28">
        <v>111.1</v>
      </c>
      <c r="L60" s="28">
        <v>109.05</v>
      </c>
      <c r="M60" s="28">
        <v>9.1885399999999997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675.9</v>
      </c>
      <c r="D61" s="37">
        <v>681.33333333333337</v>
      </c>
      <c r="E61" s="37">
        <v>667.66666666666674</v>
      </c>
      <c r="F61" s="37">
        <v>659.43333333333339</v>
      </c>
      <c r="G61" s="37">
        <v>645.76666666666677</v>
      </c>
      <c r="H61" s="37">
        <v>689.56666666666672</v>
      </c>
      <c r="I61" s="37">
        <v>703.23333333333346</v>
      </c>
      <c r="J61" s="37">
        <v>711.4666666666667</v>
      </c>
      <c r="K61" s="28">
        <v>695</v>
      </c>
      <c r="L61" s="28">
        <v>673.1</v>
      </c>
      <c r="M61" s="28">
        <v>16.140180000000001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934.9</v>
      </c>
      <c r="D62" s="37">
        <v>933.15</v>
      </c>
      <c r="E62" s="37">
        <v>921.3</v>
      </c>
      <c r="F62" s="37">
        <v>907.69999999999993</v>
      </c>
      <c r="G62" s="37">
        <v>895.84999999999991</v>
      </c>
      <c r="H62" s="37">
        <v>946.75</v>
      </c>
      <c r="I62" s="37">
        <v>958.60000000000014</v>
      </c>
      <c r="J62" s="37">
        <v>972.2</v>
      </c>
      <c r="K62" s="28">
        <v>945</v>
      </c>
      <c r="L62" s="28">
        <v>919.55</v>
      </c>
      <c r="M62" s="28">
        <v>26.224689999999999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119.6</v>
      </c>
      <c r="D63" s="37">
        <v>120.34999999999998</v>
      </c>
      <c r="E63" s="37">
        <v>117.89999999999996</v>
      </c>
      <c r="F63" s="37">
        <v>116.19999999999999</v>
      </c>
      <c r="G63" s="37">
        <v>113.74999999999997</v>
      </c>
      <c r="H63" s="37">
        <v>122.04999999999995</v>
      </c>
      <c r="I63" s="37">
        <v>124.49999999999997</v>
      </c>
      <c r="J63" s="37">
        <v>126.19999999999995</v>
      </c>
      <c r="K63" s="28">
        <v>122.8</v>
      </c>
      <c r="L63" s="28">
        <v>118.65</v>
      </c>
      <c r="M63" s="28">
        <v>45.083620000000003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188.95</v>
      </c>
      <c r="D64" s="37">
        <v>191.18333333333331</v>
      </c>
      <c r="E64" s="37">
        <v>184.61666666666662</v>
      </c>
      <c r="F64" s="37">
        <v>180.2833333333333</v>
      </c>
      <c r="G64" s="37">
        <v>173.71666666666661</v>
      </c>
      <c r="H64" s="37">
        <v>195.51666666666662</v>
      </c>
      <c r="I64" s="37">
        <v>202.08333333333329</v>
      </c>
      <c r="J64" s="37">
        <v>206.41666666666663</v>
      </c>
      <c r="K64" s="28">
        <v>197.75</v>
      </c>
      <c r="L64" s="28">
        <v>186.85</v>
      </c>
      <c r="M64" s="28">
        <v>740.50072999999998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4678.3999999999996</v>
      </c>
      <c r="D65" s="37">
        <v>4621.7</v>
      </c>
      <c r="E65" s="37">
        <v>4549.75</v>
      </c>
      <c r="F65" s="37">
        <v>4421.1000000000004</v>
      </c>
      <c r="G65" s="37">
        <v>4349.1500000000005</v>
      </c>
      <c r="H65" s="37">
        <v>4750.3499999999995</v>
      </c>
      <c r="I65" s="37">
        <v>4822.2999999999984</v>
      </c>
      <c r="J65" s="37">
        <v>4950.9499999999989</v>
      </c>
      <c r="K65" s="28">
        <v>4693.6499999999996</v>
      </c>
      <c r="L65" s="28">
        <v>4493.05</v>
      </c>
      <c r="M65" s="28">
        <v>6.3048400000000004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1441.35</v>
      </c>
      <c r="D66" s="37">
        <v>1442.7166666666665</v>
      </c>
      <c r="E66" s="37">
        <v>1430.7333333333329</v>
      </c>
      <c r="F66" s="37">
        <v>1420.1166666666663</v>
      </c>
      <c r="G66" s="37">
        <v>1408.1333333333328</v>
      </c>
      <c r="H66" s="37">
        <v>1453.333333333333</v>
      </c>
      <c r="I66" s="37">
        <v>1465.3166666666666</v>
      </c>
      <c r="J66" s="37">
        <v>1475.9333333333332</v>
      </c>
      <c r="K66" s="28">
        <v>1454.7</v>
      </c>
      <c r="L66" s="28">
        <v>1432.1</v>
      </c>
      <c r="M66" s="28">
        <v>3.30843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595.65</v>
      </c>
      <c r="D67" s="37">
        <v>599.9666666666667</v>
      </c>
      <c r="E67" s="37">
        <v>588.53333333333342</v>
      </c>
      <c r="F67" s="37">
        <v>581.41666666666674</v>
      </c>
      <c r="G67" s="37">
        <v>569.98333333333346</v>
      </c>
      <c r="H67" s="37">
        <v>607.08333333333337</v>
      </c>
      <c r="I67" s="37">
        <v>618.51666666666677</v>
      </c>
      <c r="J67" s="37">
        <v>625.63333333333333</v>
      </c>
      <c r="K67" s="28">
        <v>611.4</v>
      </c>
      <c r="L67" s="28">
        <v>592.85</v>
      </c>
      <c r="M67" s="28">
        <v>8.0871499999999994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781.6</v>
      </c>
      <c r="D68" s="37">
        <v>782.54999999999984</v>
      </c>
      <c r="E68" s="37">
        <v>771.59999999999968</v>
      </c>
      <c r="F68" s="37">
        <v>761.5999999999998</v>
      </c>
      <c r="G68" s="37">
        <v>750.64999999999964</v>
      </c>
      <c r="H68" s="37">
        <v>792.54999999999973</v>
      </c>
      <c r="I68" s="37">
        <v>803.49999999999977</v>
      </c>
      <c r="J68" s="37">
        <v>813.49999999999977</v>
      </c>
      <c r="K68" s="28">
        <v>793.5</v>
      </c>
      <c r="L68" s="28">
        <v>772.55</v>
      </c>
      <c r="M68" s="28">
        <v>2.8746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401.15</v>
      </c>
      <c r="D69" s="37">
        <v>404.64999999999992</v>
      </c>
      <c r="E69" s="37">
        <v>395.09999999999985</v>
      </c>
      <c r="F69" s="37">
        <v>389.04999999999995</v>
      </c>
      <c r="G69" s="37">
        <v>379.49999999999989</v>
      </c>
      <c r="H69" s="37">
        <v>410.69999999999982</v>
      </c>
      <c r="I69" s="37">
        <v>420.24999999999989</v>
      </c>
      <c r="J69" s="37">
        <v>426.29999999999978</v>
      </c>
      <c r="K69" s="28">
        <v>414.2</v>
      </c>
      <c r="L69" s="28">
        <v>398.6</v>
      </c>
      <c r="M69" s="28">
        <v>22.692830000000001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951</v>
      </c>
      <c r="D70" s="37">
        <v>961.48333333333323</v>
      </c>
      <c r="E70" s="37">
        <v>937.96666666666647</v>
      </c>
      <c r="F70" s="37">
        <v>924.93333333333328</v>
      </c>
      <c r="G70" s="37">
        <v>901.41666666666652</v>
      </c>
      <c r="H70" s="37">
        <v>974.51666666666642</v>
      </c>
      <c r="I70" s="37">
        <v>998.03333333333308</v>
      </c>
      <c r="J70" s="37">
        <v>1011.0666666666664</v>
      </c>
      <c r="K70" s="28">
        <v>985</v>
      </c>
      <c r="L70" s="28">
        <v>948.45</v>
      </c>
      <c r="M70" s="28">
        <v>2.7054900000000002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339.05</v>
      </c>
      <c r="D71" s="37">
        <v>343.25</v>
      </c>
      <c r="E71" s="37">
        <v>332.3</v>
      </c>
      <c r="F71" s="37">
        <v>325.55</v>
      </c>
      <c r="G71" s="37">
        <v>314.60000000000002</v>
      </c>
      <c r="H71" s="37">
        <v>350</v>
      </c>
      <c r="I71" s="37">
        <v>360.95000000000005</v>
      </c>
      <c r="J71" s="37">
        <v>367.7</v>
      </c>
      <c r="K71" s="28">
        <v>354.2</v>
      </c>
      <c r="L71" s="28">
        <v>336.5</v>
      </c>
      <c r="M71" s="28">
        <v>74.923050000000003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562.9</v>
      </c>
      <c r="D72" s="37">
        <v>564.55000000000007</v>
      </c>
      <c r="E72" s="37">
        <v>558.35000000000014</v>
      </c>
      <c r="F72" s="37">
        <v>553.80000000000007</v>
      </c>
      <c r="G72" s="37">
        <v>547.60000000000014</v>
      </c>
      <c r="H72" s="37">
        <v>569.10000000000014</v>
      </c>
      <c r="I72" s="37">
        <v>575.30000000000018</v>
      </c>
      <c r="J72" s="37">
        <v>579.85000000000014</v>
      </c>
      <c r="K72" s="28">
        <v>570.75</v>
      </c>
      <c r="L72" s="28">
        <v>560</v>
      </c>
      <c r="M72" s="28">
        <v>21.66986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1426.8</v>
      </c>
      <c r="D73" s="37">
        <v>1465.4833333333333</v>
      </c>
      <c r="E73" s="37">
        <v>1382.1666666666667</v>
      </c>
      <c r="F73" s="37">
        <v>1337.5333333333333</v>
      </c>
      <c r="G73" s="37">
        <v>1254.2166666666667</v>
      </c>
      <c r="H73" s="37">
        <v>1510.1166666666668</v>
      </c>
      <c r="I73" s="37">
        <v>1593.4333333333334</v>
      </c>
      <c r="J73" s="37">
        <v>1638.0666666666668</v>
      </c>
      <c r="K73" s="28">
        <v>1548.8</v>
      </c>
      <c r="L73" s="28">
        <v>1420.85</v>
      </c>
      <c r="M73" s="28">
        <v>3.6962299999999999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1974.9</v>
      </c>
      <c r="D74" s="37">
        <v>1979.25</v>
      </c>
      <c r="E74" s="37">
        <v>1957.65</v>
      </c>
      <c r="F74" s="37">
        <v>1940.4</v>
      </c>
      <c r="G74" s="37">
        <v>1918.8000000000002</v>
      </c>
      <c r="H74" s="37">
        <v>1996.5</v>
      </c>
      <c r="I74" s="37">
        <v>2018.1</v>
      </c>
      <c r="J74" s="37">
        <v>2035.35</v>
      </c>
      <c r="K74" s="28">
        <v>2000.85</v>
      </c>
      <c r="L74" s="28">
        <v>1962</v>
      </c>
      <c r="M74" s="28">
        <v>5.6234000000000002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78.599999999999994</v>
      </c>
      <c r="D75" s="37">
        <v>79.483333333333334</v>
      </c>
      <c r="E75" s="37">
        <v>76.616666666666674</v>
      </c>
      <c r="F75" s="37">
        <v>74.63333333333334</v>
      </c>
      <c r="G75" s="37">
        <v>71.76666666666668</v>
      </c>
      <c r="H75" s="37">
        <v>81.466666666666669</v>
      </c>
      <c r="I75" s="37">
        <v>84.333333333333314</v>
      </c>
      <c r="J75" s="37">
        <v>86.316666666666663</v>
      </c>
      <c r="K75" s="28">
        <v>82.35</v>
      </c>
      <c r="L75" s="28">
        <v>77.5</v>
      </c>
      <c r="M75" s="28">
        <v>102.60603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4160.45</v>
      </c>
      <c r="D76" s="37">
        <v>4176.8499999999995</v>
      </c>
      <c r="E76" s="37">
        <v>4126.8999999999987</v>
      </c>
      <c r="F76" s="37">
        <v>4093.3499999999995</v>
      </c>
      <c r="G76" s="37">
        <v>4043.3999999999987</v>
      </c>
      <c r="H76" s="37">
        <v>4210.3999999999987</v>
      </c>
      <c r="I76" s="37">
        <v>4260.3499999999995</v>
      </c>
      <c r="J76" s="37">
        <v>4293.8999999999987</v>
      </c>
      <c r="K76" s="28">
        <v>4226.8</v>
      </c>
      <c r="L76" s="28">
        <v>4143.3</v>
      </c>
      <c r="M76" s="28">
        <v>4.2155399999999998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4222.2</v>
      </c>
      <c r="D77" s="37">
        <v>4269.8166666666666</v>
      </c>
      <c r="E77" s="37">
        <v>4161.4333333333334</v>
      </c>
      <c r="F77" s="37">
        <v>4100.666666666667</v>
      </c>
      <c r="G77" s="37">
        <v>3992.2833333333338</v>
      </c>
      <c r="H77" s="37">
        <v>4330.583333333333</v>
      </c>
      <c r="I77" s="37">
        <v>4438.9666666666662</v>
      </c>
      <c r="J77" s="37">
        <v>4499.7333333333327</v>
      </c>
      <c r="K77" s="28">
        <v>4378.2</v>
      </c>
      <c r="L77" s="28">
        <v>4209.05</v>
      </c>
      <c r="M77" s="28">
        <v>1.8837200000000001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2447.1999999999998</v>
      </c>
      <c r="D78" s="37">
        <v>2470.3166666666662</v>
      </c>
      <c r="E78" s="37">
        <v>2412.7833333333324</v>
      </c>
      <c r="F78" s="37">
        <v>2378.3666666666663</v>
      </c>
      <c r="G78" s="37">
        <v>2320.8333333333326</v>
      </c>
      <c r="H78" s="37">
        <v>2504.7333333333322</v>
      </c>
      <c r="I78" s="37">
        <v>2562.266666666666</v>
      </c>
      <c r="J78" s="37">
        <v>2596.683333333332</v>
      </c>
      <c r="K78" s="28">
        <v>2527.85</v>
      </c>
      <c r="L78" s="28">
        <v>2435.9</v>
      </c>
      <c r="M78" s="28">
        <v>2.1377799999999998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3718.85</v>
      </c>
      <c r="D79" s="37">
        <v>3771.0333333333333</v>
      </c>
      <c r="E79" s="37">
        <v>3647.8166666666666</v>
      </c>
      <c r="F79" s="37">
        <v>3576.7833333333333</v>
      </c>
      <c r="G79" s="37">
        <v>3453.5666666666666</v>
      </c>
      <c r="H79" s="37">
        <v>3842.0666666666666</v>
      </c>
      <c r="I79" s="37">
        <v>3965.2833333333328</v>
      </c>
      <c r="J79" s="37">
        <v>4036.3166666666666</v>
      </c>
      <c r="K79" s="28">
        <v>3894.25</v>
      </c>
      <c r="L79" s="28">
        <v>3700</v>
      </c>
      <c r="M79" s="28">
        <v>13.347250000000001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2409.5</v>
      </c>
      <c r="D80" s="37">
        <v>2449.9500000000003</v>
      </c>
      <c r="E80" s="37">
        <v>2360.9000000000005</v>
      </c>
      <c r="F80" s="37">
        <v>2312.3000000000002</v>
      </c>
      <c r="G80" s="37">
        <v>2223.2500000000005</v>
      </c>
      <c r="H80" s="37">
        <v>2498.5500000000006</v>
      </c>
      <c r="I80" s="37">
        <v>2587.6000000000008</v>
      </c>
      <c r="J80" s="37">
        <v>2636.2000000000007</v>
      </c>
      <c r="K80" s="28">
        <v>2539</v>
      </c>
      <c r="L80" s="28">
        <v>2401.35</v>
      </c>
      <c r="M80" s="28">
        <v>5.5868599999999997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490.9</v>
      </c>
      <c r="D81" s="37">
        <v>492</v>
      </c>
      <c r="E81" s="37">
        <v>487</v>
      </c>
      <c r="F81" s="37">
        <v>483.1</v>
      </c>
      <c r="G81" s="37">
        <v>478.1</v>
      </c>
      <c r="H81" s="37">
        <v>495.9</v>
      </c>
      <c r="I81" s="37">
        <v>500.9</v>
      </c>
      <c r="J81" s="37">
        <v>504.79999999999995</v>
      </c>
      <c r="K81" s="28">
        <v>497</v>
      </c>
      <c r="L81" s="28">
        <v>488.1</v>
      </c>
      <c r="M81" s="28">
        <v>2.90049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1210.7</v>
      </c>
      <c r="D82" s="37">
        <v>1232.6666666666667</v>
      </c>
      <c r="E82" s="37">
        <v>1179.0333333333335</v>
      </c>
      <c r="F82" s="37">
        <v>1147.3666666666668</v>
      </c>
      <c r="G82" s="37">
        <v>1093.7333333333336</v>
      </c>
      <c r="H82" s="37">
        <v>1264.3333333333335</v>
      </c>
      <c r="I82" s="37">
        <v>1317.9666666666667</v>
      </c>
      <c r="J82" s="37">
        <v>1349.6333333333334</v>
      </c>
      <c r="K82" s="28">
        <v>1286.3</v>
      </c>
      <c r="L82" s="28">
        <v>1201</v>
      </c>
      <c r="M82" s="28">
        <v>1.1225700000000001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1827.15</v>
      </c>
      <c r="D83" s="37">
        <v>1837.1333333333332</v>
      </c>
      <c r="E83" s="37">
        <v>1799.2666666666664</v>
      </c>
      <c r="F83" s="37">
        <v>1771.3833333333332</v>
      </c>
      <c r="G83" s="37">
        <v>1733.5166666666664</v>
      </c>
      <c r="H83" s="37">
        <v>1865.0166666666664</v>
      </c>
      <c r="I83" s="37">
        <v>1902.8833333333332</v>
      </c>
      <c r="J83" s="37">
        <v>1930.7666666666664</v>
      </c>
      <c r="K83" s="28">
        <v>1875</v>
      </c>
      <c r="L83" s="28">
        <v>1809.25</v>
      </c>
      <c r="M83" s="28">
        <v>26.04026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148.35</v>
      </c>
      <c r="D84" s="37">
        <v>149.03333333333333</v>
      </c>
      <c r="E84" s="37">
        <v>147.11666666666667</v>
      </c>
      <c r="F84" s="37">
        <v>145.88333333333335</v>
      </c>
      <c r="G84" s="37">
        <v>143.9666666666667</v>
      </c>
      <c r="H84" s="37">
        <v>150.26666666666665</v>
      </c>
      <c r="I84" s="37">
        <v>152.18333333333334</v>
      </c>
      <c r="J84" s="37">
        <v>153.41666666666663</v>
      </c>
      <c r="K84" s="28">
        <v>150.94999999999999</v>
      </c>
      <c r="L84" s="28">
        <v>147.80000000000001</v>
      </c>
      <c r="M84" s="28">
        <v>17.95477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95.75</v>
      </c>
      <c r="D85" s="37">
        <v>96.183333333333337</v>
      </c>
      <c r="E85" s="37">
        <v>94.866666666666674</v>
      </c>
      <c r="F85" s="37">
        <v>93.983333333333334</v>
      </c>
      <c r="G85" s="37">
        <v>92.666666666666671</v>
      </c>
      <c r="H85" s="37">
        <v>97.066666666666677</v>
      </c>
      <c r="I85" s="37">
        <v>98.38333333333334</v>
      </c>
      <c r="J85" s="37">
        <v>99.26666666666668</v>
      </c>
      <c r="K85" s="28">
        <v>97.5</v>
      </c>
      <c r="L85" s="28">
        <v>95.3</v>
      </c>
      <c r="M85" s="28">
        <v>124.19175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267</v>
      </c>
      <c r="D86" s="37">
        <v>262.51666666666665</v>
      </c>
      <c r="E86" s="37">
        <v>252.68333333333328</v>
      </c>
      <c r="F86" s="37">
        <v>238.36666666666662</v>
      </c>
      <c r="G86" s="37">
        <v>228.53333333333325</v>
      </c>
      <c r="H86" s="37">
        <v>276.83333333333331</v>
      </c>
      <c r="I86" s="37">
        <v>286.66666666666669</v>
      </c>
      <c r="J86" s="37">
        <v>300.98333333333335</v>
      </c>
      <c r="K86" s="28">
        <v>272.35000000000002</v>
      </c>
      <c r="L86" s="28">
        <v>248.2</v>
      </c>
      <c r="M86" s="28">
        <v>38.083219999999997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159</v>
      </c>
      <c r="D87" s="37">
        <v>157.29999999999998</v>
      </c>
      <c r="E87" s="37">
        <v>154.79999999999995</v>
      </c>
      <c r="F87" s="37">
        <v>150.59999999999997</v>
      </c>
      <c r="G87" s="37">
        <v>148.09999999999994</v>
      </c>
      <c r="H87" s="37">
        <v>161.49999999999997</v>
      </c>
      <c r="I87" s="37">
        <v>164.00000000000003</v>
      </c>
      <c r="J87" s="37">
        <v>168.2</v>
      </c>
      <c r="K87" s="28">
        <v>159.80000000000001</v>
      </c>
      <c r="L87" s="28">
        <v>153.1</v>
      </c>
      <c r="M87" s="28">
        <v>293.12745999999999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38.4</v>
      </c>
      <c r="D88" s="37">
        <v>38.43333333333333</v>
      </c>
      <c r="E88" s="37">
        <v>37.916666666666657</v>
      </c>
      <c r="F88" s="37">
        <v>37.43333333333333</v>
      </c>
      <c r="G88" s="37">
        <v>36.916666666666657</v>
      </c>
      <c r="H88" s="37">
        <v>38.916666666666657</v>
      </c>
      <c r="I88" s="37">
        <v>39.433333333333323</v>
      </c>
      <c r="J88" s="37">
        <v>39.916666666666657</v>
      </c>
      <c r="K88" s="28">
        <v>38.950000000000003</v>
      </c>
      <c r="L88" s="28">
        <v>37.950000000000003</v>
      </c>
      <c r="M88" s="28">
        <v>108.86063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3250.6</v>
      </c>
      <c r="D89" s="37">
        <v>3244.9</v>
      </c>
      <c r="E89" s="37">
        <v>3215.8</v>
      </c>
      <c r="F89" s="37">
        <v>3181</v>
      </c>
      <c r="G89" s="37">
        <v>3151.9</v>
      </c>
      <c r="H89" s="37">
        <v>3279.7000000000003</v>
      </c>
      <c r="I89" s="37">
        <v>3308.7999999999997</v>
      </c>
      <c r="J89" s="37">
        <v>3343.6000000000004</v>
      </c>
      <c r="K89" s="28">
        <v>3274</v>
      </c>
      <c r="L89" s="28">
        <v>3210.1</v>
      </c>
      <c r="M89" s="28">
        <v>0.63634999999999997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440.95</v>
      </c>
      <c r="D90" s="37">
        <v>444.08333333333331</v>
      </c>
      <c r="E90" s="37">
        <v>435.96666666666664</v>
      </c>
      <c r="F90" s="37">
        <v>430.98333333333335</v>
      </c>
      <c r="G90" s="37">
        <v>422.86666666666667</v>
      </c>
      <c r="H90" s="37">
        <v>449.06666666666661</v>
      </c>
      <c r="I90" s="37">
        <v>457.18333333333328</v>
      </c>
      <c r="J90" s="37">
        <v>462.16666666666657</v>
      </c>
      <c r="K90" s="28">
        <v>452.2</v>
      </c>
      <c r="L90" s="28">
        <v>439.1</v>
      </c>
      <c r="M90" s="28">
        <v>4.7760800000000003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733.8</v>
      </c>
      <c r="D91" s="37">
        <v>739.93333333333339</v>
      </c>
      <c r="E91" s="37">
        <v>723.86666666666679</v>
      </c>
      <c r="F91" s="37">
        <v>713.93333333333339</v>
      </c>
      <c r="G91" s="37">
        <v>697.86666666666679</v>
      </c>
      <c r="H91" s="37">
        <v>749.86666666666679</v>
      </c>
      <c r="I91" s="37">
        <v>765.93333333333339</v>
      </c>
      <c r="J91" s="37">
        <v>775.86666666666679</v>
      </c>
      <c r="K91" s="28">
        <v>756</v>
      </c>
      <c r="L91" s="28">
        <v>730</v>
      </c>
      <c r="M91" s="28">
        <v>20.031120000000001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514.25</v>
      </c>
      <c r="D92" s="37">
        <v>514.4</v>
      </c>
      <c r="E92" s="37">
        <v>508.84999999999991</v>
      </c>
      <c r="F92" s="37">
        <v>503.44999999999993</v>
      </c>
      <c r="G92" s="37">
        <v>497.89999999999986</v>
      </c>
      <c r="H92" s="37">
        <v>519.79999999999995</v>
      </c>
      <c r="I92" s="37">
        <v>525.34999999999991</v>
      </c>
      <c r="J92" s="37">
        <v>530.75</v>
      </c>
      <c r="K92" s="28">
        <v>519.95000000000005</v>
      </c>
      <c r="L92" s="28">
        <v>509</v>
      </c>
      <c r="M92" s="28">
        <v>0.48459999999999998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1539.6</v>
      </c>
      <c r="D93" s="37">
        <v>1539.3</v>
      </c>
      <c r="E93" s="37">
        <v>1516.6499999999999</v>
      </c>
      <c r="F93" s="37">
        <v>1493.6999999999998</v>
      </c>
      <c r="G93" s="37">
        <v>1471.0499999999997</v>
      </c>
      <c r="H93" s="37">
        <v>1562.25</v>
      </c>
      <c r="I93" s="37">
        <v>1584.9</v>
      </c>
      <c r="J93" s="37">
        <v>1607.8500000000001</v>
      </c>
      <c r="K93" s="28">
        <v>1561.95</v>
      </c>
      <c r="L93" s="28">
        <v>1516.35</v>
      </c>
      <c r="M93" s="28">
        <v>16.54795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1503.6</v>
      </c>
      <c r="D94" s="37">
        <v>1525.8</v>
      </c>
      <c r="E94" s="37">
        <v>1474</v>
      </c>
      <c r="F94" s="37">
        <v>1444.4</v>
      </c>
      <c r="G94" s="37">
        <v>1392.6000000000001</v>
      </c>
      <c r="H94" s="37">
        <v>1555.3999999999999</v>
      </c>
      <c r="I94" s="37">
        <v>1607.1999999999996</v>
      </c>
      <c r="J94" s="37">
        <v>1636.7999999999997</v>
      </c>
      <c r="K94" s="28">
        <v>1577.6</v>
      </c>
      <c r="L94" s="28">
        <v>1496.2</v>
      </c>
      <c r="M94" s="28">
        <v>11.458130000000001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526.45000000000005</v>
      </c>
      <c r="D95" s="37">
        <v>541.48333333333335</v>
      </c>
      <c r="E95" s="37">
        <v>508.9666666666667</v>
      </c>
      <c r="F95" s="37">
        <v>491.48333333333335</v>
      </c>
      <c r="G95" s="37">
        <v>458.9666666666667</v>
      </c>
      <c r="H95" s="37">
        <v>558.9666666666667</v>
      </c>
      <c r="I95" s="37">
        <v>591.48333333333335</v>
      </c>
      <c r="J95" s="37">
        <v>608.9666666666667</v>
      </c>
      <c r="K95" s="28">
        <v>574</v>
      </c>
      <c r="L95" s="28">
        <v>524</v>
      </c>
      <c r="M95" s="28">
        <v>27.13392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275.60000000000002</v>
      </c>
      <c r="D96" s="37">
        <v>278.59999999999997</v>
      </c>
      <c r="E96" s="37">
        <v>270.74999999999994</v>
      </c>
      <c r="F96" s="37">
        <v>265.89999999999998</v>
      </c>
      <c r="G96" s="37">
        <v>258.04999999999995</v>
      </c>
      <c r="H96" s="37">
        <v>283.44999999999993</v>
      </c>
      <c r="I96" s="37">
        <v>291.29999999999995</v>
      </c>
      <c r="J96" s="37">
        <v>296.14999999999992</v>
      </c>
      <c r="K96" s="28">
        <v>286.45</v>
      </c>
      <c r="L96" s="28">
        <v>273.75</v>
      </c>
      <c r="M96" s="28">
        <v>6.6287799999999999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1139.7</v>
      </c>
      <c r="D97" s="37">
        <v>1137.3999999999999</v>
      </c>
      <c r="E97" s="37">
        <v>1122.7999999999997</v>
      </c>
      <c r="F97" s="37">
        <v>1105.8999999999999</v>
      </c>
      <c r="G97" s="37">
        <v>1091.2999999999997</v>
      </c>
      <c r="H97" s="37">
        <v>1154.2999999999997</v>
      </c>
      <c r="I97" s="37">
        <v>1168.8999999999996</v>
      </c>
      <c r="J97" s="37">
        <v>1185.7999999999997</v>
      </c>
      <c r="K97" s="28">
        <v>1152</v>
      </c>
      <c r="L97" s="28">
        <v>1120.5</v>
      </c>
      <c r="M97" s="28">
        <v>39.693800000000003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2088.35</v>
      </c>
      <c r="D98" s="37">
        <v>2103.3333333333335</v>
      </c>
      <c r="E98" s="37">
        <v>2065.0166666666669</v>
      </c>
      <c r="F98" s="37">
        <v>2041.6833333333334</v>
      </c>
      <c r="G98" s="37">
        <v>2003.3666666666668</v>
      </c>
      <c r="H98" s="37">
        <v>2126.666666666667</v>
      </c>
      <c r="I98" s="37">
        <v>2164.9833333333336</v>
      </c>
      <c r="J98" s="37">
        <v>2188.3166666666671</v>
      </c>
      <c r="K98" s="28">
        <v>2141.65</v>
      </c>
      <c r="L98" s="28">
        <v>2080</v>
      </c>
      <c r="M98" s="28">
        <v>2.8540399999999999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1371</v>
      </c>
      <c r="D99" s="37">
        <v>1375.3</v>
      </c>
      <c r="E99" s="37">
        <v>1358.6</v>
      </c>
      <c r="F99" s="37">
        <v>1346.2</v>
      </c>
      <c r="G99" s="37">
        <v>1329.5</v>
      </c>
      <c r="H99" s="37">
        <v>1387.6999999999998</v>
      </c>
      <c r="I99" s="37">
        <v>1404.4</v>
      </c>
      <c r="J99" s="37">
        <v>1416.7999999999997</v>
      </c>
      <c r="K99" s="28">
        <v>1392</v>
      </c>
      <c r="L99" s="28">
        <v>1362.9</v>
      </c>
      <c r="M99" s="28">
        <v>87.639610000000005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531.75</v>
      </c>
      <c r="D100" s="37">
        <v>541.83333333333337</v>
      </c>
      <c r="E100" s="37">
        <v>520.16666666666674</v>
      </c>
      <c r="F100" s="37">
        <v>508.58333333333337</v>
      </c>
      <c r="G100" s="37">
        <v>486.91666666666674</v>
      </c>
      <c r="H100" s="37">
        <v>553.41666666666674</v>
      </c>
      <c r="I100" s="37">
        <v>575.08333333333348</v>
      </c>
      <c r="J100" s="37">
        <v>586.66666666666674</v>
      </c>
      <c r="K100" s="28">
        <v>563.5</v>
      </c>
      <c r="L100" s="28">
        <v>530.25</v>
      </c>
      <c r="M100" s="28">
        <v>58.115679999999998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1104.3499999999999</v>
      </c>
      <c r="D101" s="37">
        <v>1119.7166666666667</v>
      </c>
      <c r="E101" s="37">
        <v>1073.2333333333333</v>
      </c>
      <c r="F101" s="37">
        <v>1042.1166666666666</v>
      </c>
      <c r="G101" s="37">
        <v>995.63333333333321</v>
      </c>
      <c r="H101" s="37">
        <v>1150.8333333333335</v>
      </c>
      <c r="I101" s="37">
        <v>1197.3166666666671</v>
      </c>
      <c r="J101" s="37">
        <v>1228.4333333333336</v>
      </c>
      <c r="K101" s="28">
        <v>1166.2</v>
      </c>
      <c r="L101" s="28">
        <v>1088.5999999999999</v>
      </c>
      <c r="M101" s="28">
        <v>17.298629999999999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2417.4</v>
      </c>
      <c r="D102" s="37">
        <v>2430.1333333333332</v>
      </c>
      <c r="E102" s="37">
        <v>2392.2666666666664</v>
      </c>
      <c r="F102" s="37">
        <v>2367.1333333333332</v>
      </c>
      <c r="G102" s="37">
        <v>2329.2666666666664</v>
      </c>
      <c r="H102" s="37">
        <v>2455.2666666666664</v>
      </c>
      <c r="I102" s="37">
        <v>2493.1333333333332</v>
      </c>
      <c r="J102" s="37">
        <v>2518.2666666666664</v>
      </c>
      <c r="K102" s="28">
        <v>2468</v>
      </c>
      <c r="L102" s="28">
        <v>2405</v>
      </c>
      <c r="M102" s="28">
        <v>8.3191199999999998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606.29999999999995</v>
      </c>
      <c r="D103" s="37">
        <v>605.69999999999993</v>
      </c>
      <c r="E103" s="37">
        <v>597.49999999999989</v>
      </c>
      <c r="F103" s="37">
        <v>588.69999999999993</v>
      </c>
      <c r="G103" s="37">
        <v>580.49999999999989</v>
      </c>
      <c r="H103" s="37">
        <v>614.49999999999989</v>
      </c>
      <c r="I103" s="37">
        <v>622.69999999999993</v>
      </c>
      <c r="J103" s="37">
        <v>631.49999999999989</v>
      </c>
      <c r="K103" s="28">
        <v>613.9</v>
      </c>
      <c r="L103" s="28">
        <v>596.9</v>
      </c>
      <c r="M103" s="28">
        <v>186.76313999999999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1377.8</v>
      </c>
      <c r="D104" s="37">
        <v>1391.0833333333333</v>
      </c>
      <c r="E104" s="37">
        <v>1357.6666666666665</v>
      </c>
      <c r="F104" s="37">
        <v>1337.5333333333333</v>
      </c>
      <c r="G104" s="37">
        <v>1304.1166666666666</v>
      </c>
      <c r="H104" s="37">
        <v>1411.2166666666665</v>
      </c>
      <c r="I104" s="37">
        <v>1444.633333333333</v>
      </c>
      <c r="J104" s="37">
        <v>1464.7666666666664</v>
      </c>
      <c r="K104" s="28">
        <v>1424.5</v>
      </c>
      <c r="L104" s="28">
        <v>1370.95</v>
      </c>
      <c r="M104" s="28">
        <v>5.9408700000000003</v>
      </c>
      <c r="N104" s="1"/>
      <c r="O104" s="1"/>
    </row>
    <row r="105" spans="1:15" ht="12.75" customHeight="1">
      <c r="A105" s="53">
        <v>96</v>
      </c>
      <c r="B105" s="28" t="s">
        <v>390</v>
      </c>
      <c r="C105" s="28">
        <v>123.6</v>
      </c>
      <c r="D105" s="37">
        <v>124.3</v>
      </c>
      <c r="E105" s="37">
        <v>121.85</v>
      </c>
      <c r="F105" s="37">
        <v>120.1</v>
      </c>
      <c r="G105" s="37">
        <v>117.64999999999999</v>
      </c>
      <c r="H105" s="37">
        <v>126.05</v>
      </c>
      <c r="I105" s="37">
        <v>128.5</v>
      </c>
      <c r="J105" s="37">
        <v>130.25</v>
      </c>
      <c r="K105" s="28">
        <v>126.75</v>
      </c>
      <c r="L105" s="28">
        <v>122.55</v>
      </c>
      <c r="M105" s="28">
        <v>122.16686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279.05</v>
      </c>
      <c r="D106" s="37">
        <v>277.06666666666666</v>
      </c>
      <c r="E106" s="37">
        <v>270.13333333333333</v>
      </c>
      <c r="F106" s="37">
        <v>261.21666666666664</v>
      </c>
      <c r="G106" s="37">
        <v>254.2833333333333</v>
      </c>
      <c r="H106" s="37">
        <v>285.98333333333335</v>
      </c>
      <c r="I106" s="37">
        <v>292.91666666666663</v>
      </c>
      <c r="J106" s="37">
        <v>301.83333333333337</v>
      </c>
      <c r="K106" s="28">
        <v>284</v>
      </c>
      <c r="L106" s="28">
        <v>268.14999999999998</v>
      </c>
      <c r="M106" s="28">
        <v>124.55444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2091</v>
      </c>
      <c r="D107" s="37">
        <v>2115.1833333333329</v>
      </c>
      <c r="E107" s="37">
        <v>2062.4166666666661</v>
      </c>
      <c r="F107" s="37">
        <v>2033.833333333333</v>
      </c>
      <c r="G107" s="37">
        <v>1981.0666666666662</v>
      </c>
      <c r="H107" s="37">
        <v>2143.766666666666</v>
      </c>
      <c r="I107" s="37">
        <v>2196.5333333333333</v>
      </c>
      <c r="J107" s="37">
        <v>2225.1166666666659</v>
      </c>
      <c r="K107" s="28">
        <v>2167.9499999999998</v>
      </c>
      <c r="L107" s="28">
        <v>2086.6</v>
      </c>
      <c r="M107" s="28">
        <v>23.729980000000001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340.4</v>
      </c>
      <c r="D108" s="37">
        <v>349.64999999999992</v>
      </c>
      <c r="E108" s="37">
        <v>327.59999999999985</v>
      </c>
      <c r="F108" s="37">
        <v>314.79999999999995</v>
      </c>
      <c r="G108" s="37">
        <v>292.74999999999989</v>
      </c>
      <c r="H108" s="37">
        <v>362.44999999999982</v>
      </c>
      <c r="I108" s="37">
        <v>384.49999999999989</v>
      </c>
      <c r="J108" s="37">
        <v>397.29999999999978</v>
      </c>
      <c r="K108" s="28">
        <v>371.7</v>
      </c>
      <c r="L108" s="28">
        <v>336.85</v>
      </c>
      <c r="M108" s="28">
        <v>83.891059999999996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2273</v>
      </c>
      <c r="D109" s="37">
        <v>2280.6</v>
      </c>
      <c r="E109" s="37">
        <v>2254.6499999999996</v>
      </c>
      <c r="F109" s="37">
        <v>2236.2999999999997</v>
      </c>
      <c r="G109" s="37">
        <v>2210.3499999999995</v>
      </c>
      <c r="H109" s="37">
        <v>2298.9499999999998</v>
      </c>
      <c r="I109" s="37">
        <v>2324.8999999999996</v>
      </c>
      <c r="J109" s="37">
        <v>2343.25</v>
      </c>
      <c r="K109" s="28">
        <v>2306.5500000000002</v>
      </c>
      <c r="L109" s="28">
        <v>2262.25</v>
      </c>
      <c r="M109" s="28">
        <v>61.917110000000001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698.3</v>
      </c>
      <c r="D110" s="37">
        <v>704.56666666666661</v>
      </c>
      <c r="E110" s="37">
        <v>687.18333333333317</v>
      </c>
      <c r="F110" s="37">
        <v>676.06666666666661</v>
      </c>
      <c r="G110" s="37">
        <v>658.68333333333317</v>
      </c>
      <c r="H110" s="37">
        <v>715.68333333333317</v>
      </c>
      <c r="I110" s="37">
        <v>733.06666666666661</v>
      </c>
      <c r="J110" s="37">
        <v>744.18333333333317</v>
      </c>
      <c r="K110" s="28">
        <v>721.95</v>
      </c>
      <c r="L110" s="28">
        <v>693.45</v>
      </c>
      <c r="M110" s="28">
        <v>231.90594999999999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1240.55</v>
      </c>
      <c r="D111" s="37">
        <v>1252.5166666666667</v>
      </c>
      <c r="E111" s="37">
        <v>1227.0333333333333</v>
      </c>
      <c r="F111" s="37">
        <v>1213.5166666666667</v>
      </c>
      <c r="G111" s="37">
        <v>1188.0333333333333</v>
      </c>
      <c r="H111" s="37">
        <v>1266.0333333333333</v>
      </c>
      <c r="I111" s="37">
        <v>1291.5166666666664</v>
      </c>
      <c r="J111" s="37">
        <v>1305.0333333333333</v>
      </c>
      <c r="K111" s="28">
        <v>1278</v>
      </c>
      <c r="L111" s="28">
        <v>1239</v>
      </c>
      <c r="M111" s="28">
        <v>5.0714899999999998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464.9</v>
      </c>
      <c r="D112" s="37">
        <v>473.63333333333338</v>
      </c>
      <c r="E112" s="37">
        <v>453.26666666666677</v>
      </c>
      <c r="F112" s="37">
        <v>441.63333333333338</v>
      </c>
      <c r="G112" s="37">
        <v>421.26666666666677</v>
      </c>
      <c r="H112" s="37">
        <v>485.26666666666677</v>
      </c>
      <c r="I112" s="37">
        <v>505.63333333333344</v>
      </c>
      <c r="J112" s="37">
        <v>517.26666666666677</v>
      </c>
      <c r="K112" s="28">
        <v>494</v>
      </c>
      <c r="L112" s="28">
        <v>462</v>
      </c>
      <c r="M112" s="28">
        <v>15.853490000000001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633.04999999999995</v>
      </c>
      <c r="D113" s="37">
        <v>643.06666666666661</v>
      </c>
      <c r="E113" s="37">
        <v>621.73333333333323</v>
      </c>
      <c r="F113" s="37">
        <v>610.41666666666663</v>
      </c>
      <c r="G113" s="37">
        <v>589.08333333333326</v>
      </c>
      <c r="H113" s="37">
        <v>654.38333333333321</v>
      </c>
      <c r="I113" s="37">
        <v>675.7166666666667</v>
      </c>
      <c r="J113" s="37">
        <v>687.03333333333319</v>
      </c>
      <c r="K113" s="28">
        <v>664.4</v>
      </c>
      <c r="L113" s="28">
        <v>631.75</v>
      </c>
      <c r="M113" s="28">
        <v>1.9816499999999999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41.6</v>
      </c>
      <c r="D114" s="37">
        <v>41.9</v>
      </c>
      <c r="E114" s="37">
        <v>41</v>
      </c>
      <c r="F114" s="37">
        <v>40.4</v>
      </c>
      <c r="G114" s="37">
        <v>39.5</v>
      </c>
      <c r="H114" s="37">
        <v>42.5</v>
      </c>
      <c r="I114" s="37">
        <v>43.399999999999991</v>
      </c>
      <c r="J114" s="37">
        <v>44</v>
      </c>
      <c r="K114" s="28">
        <v>42.8</v>
      </c>
      <c r="L114" s="28">
        <v>41.3</v>
      </c>
      <c r="M114" s="28">
        <v>203.81782999999999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219.4</v>
      </c>
      <c r="D115" s="37">
        <v>218.53333333333333</v>
      </c>
      <c r="E115" s="37">
        <v>216.86666666666667</v>
      </c>
      <c r="F115" s="37">
        <v>214.33333333333334</v>
      </c>
      <c r="G115" s="37">
        <v>212.66666666666669</v>
      </c>
      <c r="H115" s="37">
        <v>221.06666666666666</v>
      </c>
      <c r="I115" s="37">
        <v>222.73333333333335</v>
      </c>
      <c r="J115" s="37">
        <v>225.26666666666665</v>
      </c>
      <c r="K115" s="28">
        <v>220.2</v>
      </c>
      <c r="L115" s="28">
        <v>216</v>
      </c>
      <c r="M115" s="28">
        <v>285.32668000000001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4547.05</v>
      </c>
      <c r="D116" s="37">
        <v>4626.0666666666666</v>
      </c>
      <c r="E116" s="37">
        <v>4422.1333333333332</v>
      </c>
      <c r="F116" s="37">
        <v>4297.2166666666662</v>
      </c>
      <c r="G116" s="37">
        <v>4093.2833333333328</v>
      </c>
      <c r="H116" s="37">
        <v>4750.9833333333336</v>
      </c>
      <c r="I116" s="37">
        <v>4954.9166666666661</v>
      </c>
      <c r="J116" s="37">
        <v>5079.8333333333339</v>
      </c>
      <c r="K116" s="28">
        <v>4830</v>
      </c>
      <c r="L116" s="28">
        <v>4501.1499999999996</v>
      </c>
      <c r="M116" s="28">
        <v>1.46651</v>
      </c>
      <c r="N116" s="1"/>
      <c r="O116" s="1"/>
    </row>
    <row r="117" spans="1:15" ht="12.75" customHeight="1">
      <c r="A117" s="53">
        <v>108</v>
      </c>
      <c r="B117" s="28" t="s">
        <v>405</v>
      </c>
      <c r="C117" s="28">
        <v>144.25</v>
      </c>
      <c r="D117" s="37">
        <v>144.29999999999998</v>
      </c>
      <c r="E117" s="37">
        <v>143.09999999999997</v>
      </c>
      <c r="F117" s="37">
        <v>141.94999999999999</v>
      </c>
      <c r="G117" s="37">
        <v>140.74999999999997</v>
      </c>
      <c r="H117" s="37">
        <v>145.44999999999996</v>
      </c>
      <c r="I117" s="37">
        <v>146.64999999999995</v>
      </c>
      <c r="J117" s="37">
        <v>147.79999999999995</v>
      </c>
      <c r="K117" s="28">
        <v>145.5</v>
      </c>
      <c r="L117" s="28">
        <v>143.15</v>
      </c>
      <c r="M117" s="28">
        <v>18.795929999999998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199.95</v>
      </c>
      <c r="D118" s="37">
        <v>201.88333333333333</v>
      </c>
      <c r="E118" s="37">
        <v>197.06666666666666</v>
      </c>
      <c r="F118" s="37">
        <v>194.18333333333334</v>
      </c>
      <c r="G118" s="37">
        <v>189.36666666666667</v>
      </c>
      <c r="H118" s="37">
        <v>204.76666666666665</v>
      </c>
      <c r="I118" s="37">
        <v>209.58333333333331</v>
      </c>
      <c r="J118" s="37">
        <v>212.46666666666664</v>
      </c>
      <c r="K118" s="28">
        <v>206.7</v>
      </c>
      <c r="L118" s="28">
        <v>199</v>
      </c>
      <c r="M118" s="28">
        <v>68.319969999999998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114.65</v>
      </c>
      <c r="D119" s="37">
        <v>114.71666666666665</v>
      </c>
      <c r="E119" s="37">
        <v>112.93333333333331</v>
      </c>
      <c r="F119" s="37">
        <v>111.21666666666665</v>
      </c>
      <c r="G119" s="37">
        <v>109.43333333333331</v>
      </c>
      <c r="H119" s="37">
        <v>116.43333333333331</v>
      </c>
      <c r="I119" s="37">
        <v>118.21666666666664</v>
      </c>
      <c r="J119" s="37">
        <v>119.93333333333331</v>
      </c>
      <c r="K119" s="28">
        <v>116.5</v>
      </c>
      <c r="L119" s="28">
        <v>113</v>
      </c>
      <c r="M119" s="28">
        <v>188.61055999999999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799.65</v>
      </c>
      <c r="D120" s="37">
        <v>806.16666666666663</v>
      </c>
      <c r="E120" s="37">
        <v>790.33333333333326</v>
      </c>
      <c r="F120" s="37">
        <v>781.01666666666665</v>
      </c>
      <c r="G120" s="37">
        <v>765.18333333333328</v>
      </c>
      <c r="H120" s="37">
        <v>815.48333333333323</v>
      </c>
      <c r="I120" s="37">
        <v>831.31666666666649</v>
      </c>
      <c r="J120" s="37">
        <v>840.63333333333321</v>
      </c>
      <c r="K120" s="28">
        <v>822</v>
      </c>
      <c r="L120" s="28">
        <v>796.85</v>
      </c>
      <c r="M120" s="28">
        <v>29.624089999999999</v>
      </c>
      <c r="N120" s="1"/>
      <c r="O120" s="1"/>
    </row>
    <row r="121" spans="1:15" ht="12.75" customHeight="1">
      <c r="A121" s="53">
        <v>112</v>
      </c>
      <c r="B121" s="28" t="s">
        <v>830</v>
      </c>
      <c r="C121" s="28">
        <v>21.75</v>
      </c>
      <c r="D121" s="37">
        <v>21.75</v>
      </c>
      <c r="E121" s="37">
        <v>21.65</v>
      </c>
      <c r="F121" s="37">
        <v>21.549999999999997</v>
      </c>
      <c r="G121" s="37">
        <v>21.449999999999996</v>
      </c>
      <c r="H121" s="37">
        <v>21.85</v>
      </c>
      <c r="I121" s="37">
        <v>21.950000000000003</v>
      </c>
      <c r="J121" s="37">
        <v>22.050000000000004</v>
      </c>
      <c r="K121" s="28">
        <v>21.85</v>
      </c>
      <c r="L121" s="28">
        <v>21.65</v>
      </c>
      <c r="M121" s="28">
        <v>41.538530000000002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340.8</v>
      </c>
      <c r="D122" s="37">
        <v>342.51666666666665</v>
      </c>
      <c r="E122" s="37">
        <v>337.48333333333329</v>
      </c>
      <c r="F122" s="37">
        <v>334.16666666666663</v>
      </c>
      <c r="G122" s="37">
        <v>329.13333333333327</v>
      </c>
      <c r="H122" s="37">
        <v>345.83333333333331</v>
      </c>
      <c r="I122" s="37">
        <v>350.86666666666662</v>
      </c>
      <c r="J122" s="37">
        <v>354.18333333333334</v>
      </c>
      <c r="K122" s="28">
        <v>347.55</v>
      </c>
      <c r="L122" s="28">
        <v>339.2</v>
      </c>
      <c r="M122" s="28">
        <v>17.437360000000002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211.8</v>
      </c>
      <c r="D123" s="37">
        <v>210.71666666666667</v>
      </c>
      <c r="E123" s="37">
        <v>208.58333333333334</v>
      </c>
      <c r="F123" s="37">
        <v>205.36666666666667</v>
      </c>
      <c r="G123" s="37">
        <v>203.23333333333335</v>
      </c>
      <c r="H123" s="37">
        <v>213.93333333333334</v>
      </c>
      <c r="I123" s="37">
        <v>216.06666666666666</v>
      </c>
      <c r="J123" s="37">
        <v>219.28333333333333</v>
      </c>
      <c r="K123" s="28">
        <v>212.85</v>
      </c>
      <c r="L123" s="28">
        <v>207.5</v>
      </c>
      <c r="M123" s="28">
        <v>63.85651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912.25</v>
      </c>
      <c r="D124" s="37">
        <v>914.91666666666663</v>
      </c>
      <c r="E124" s="37">
        <v>903.83333333333326</v>
      </c>
      <c r="F124" s="37">
        <v>895.41666666666663</v>
      </c>
      <c r="G124" s="37">
        <v>884.33333333333326</v>
      </c>
      <c r="H124" s="37">
        <v>923.33333333333326</v>
      </c>
      <c r="I124" s="37">
        <v>934.41666666666652</v>
      </c>
      <c r="J124" s="37">
        <v>942.83333333333326</v>
      </c>
      <c r="K124" s="28">
        <v>926</v>
      </c>
      <c r="L124" s="28">
        <v>906.5</v>
      </c>
      <c r="M124" s="28">
        <v>37.318069999999999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4589.3</v>
      </c>
      <c r="D125" s="37">
        <v>4611.4333333333334</v>
      </c>
      <c r="E125" s="37">
        <v>4547.8666666666668</v>
      </c>
      <c r="F125" s="37">
        <v>4506.4333333333334</v>
      </c>
      <c r="G125" s="37">
        <v>4442.8666666666668</v>
      </c>
      <c r="H125" s="37">
        <v>4652.8666666666668</v>
      </c>
      <c r="I125" s="37">
        <v>4716.4333333333343</v>
      </c>
      <c r="J125" s="37">
        <v>4757.8666666666668</v>
      </c>
      <c r="K125" s="28">
        <v>4675</v>
      </c>
      <c r="L125" s="28">
        <v>4570</v>
      </c>
      <c r="M125" s="28">
        <v>3.1299000000000001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1720.85</v>
      </c>
      <c r="D126" s="37">
        <v>1720.1000000000001</v>
      </c>
      <c r="E126" s="37">
        <v>1706.3000000000002</v>
      </c>
      <c r="F126" s="37">
        <v>1691.75</v>
      </c>
      <c r="G126" s="37">
        <v>1677.95</v>
      </c>
      <c r="H126" s="37">
        <v>1734.6500000000003</v>
      </c>
      <c r="I126" s="37">
        <v>1748.45</v>
      </c>
      <c r="J126" s="37">
        <v>1763.0000000000005</v>
      </c>
      <c r="K126" s="28">
        <v>1733.9</v>
      </c>
      <c r="L126" s="28">
        <v>1705.55</v>
      </c>
      <c r="M126" s="28">
        <v>73.441469999999995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1729.95</v>
      </c>
      <c r="D127" s="37">
        <v>1751.6333333333332</v>
      </c>
      <c r="E127" s="37">
        <v>1699.4166666666665</v>
      </c>
      <c r="F127" s="37">
        <v>1668.8833333333332</v>
      </c>
      <c r="G127" s="37">
        <v>1616.6666666666665</v>
      </c>
      <c r="H127" s="37">
        <v>1782.1666666666665</v>
      </c>
      <c r="I127" s="37">
        <v>1834.3833333333332</v>
      </c>
      <c r="J127" s="37">
        <v>1864.9166666666665</v>
      </c>
      <c r="K127" s="28">
        <v>1803.85</v>
      </c>
      <c r="L127" s="28">
        <v>1721.1</v>
      </c>
      <c r="M127" s="28">
        <v>17.41377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968.7</v>
      </c>
      <c r="D128" s="37">
        <v>976.48333333333323</v>
      </c>
      <c r="E128" s="37">
        <v>954.66666666666652</v>
      </c>
      <c r="F128" s="37">
        <v>940.63333333333333</v>
      </c>
      <c r="G128" s="37">
        <v>918.81666666666661</v>
      </c>
      <c r="H128" s="37">
        <v>990.51666666666642</v>
      </c>
      <c r="I128" s="37">
        <v>1012.3333333333333</v>
      </c>
      <c r="J128" s="37">
        <v>1026.3666666666663</v>
      </c>
      <c r="K128" s="28">
        <v>998.3</v>
      </c>
      <c r="L128" s="28">
        <v>962.45</v>
      </c>
      <c r="M128" s="28">
        <v>2.4629400000000001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337.35</v>
      </c>
      <c r="D129" s="37">
        <v>337.95</v>
      </c>
      <c r="E129" s="37">
        <v>329.9</v>
      </c>
      <c r="F129" s="37">
        <v>322.45</v>
      </c>
      <c r="G129" s="37">
        <v>314.39999999999998</v>
      </c>
      <c r="H129" s="37">
        <v>345.4</v>
      </c>
      <c r="I129" s="37">
        <v>353.45000000000005</v>
      </c>
      <c r="J129" s="37">
        <v>360.9</v>
      </c>
      <c r="K129" s="28">
        <v>346</v>
      </c>
      <c r="L129" s="28">
        <v>330.5</v>
      </c>
      <c r="M129" s="28">
        <v>9.8947800000000008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654.70000000000005</v>
      </c>
      <c r="D130" s="37">
        <v>655.5</v>
      </c>
      <c r="E130" s="37">
        <v>648.5</v>
      </c>
      <c r="F130" s="37">
        <v>642.29999999999995</v>
      </c>
      <c r="G130" s="37">
        <v>635.29999999999995</v>
      </c>
      <c r="H130" s="37">
        <v>661.7</v>
      </c>
      <c r="I130" s="37">
        <v>668.7</v>
      </c>
      <c r="J130" s="37">
        <v>674.90000000000009</v>
      </c>
      <c r="K130" s="28">
        <v>662.5</v>
      </c>
      <c r="L130" s="28">
        <v>649.29999999999995</v>
      </c>
      <c r="M130" s="28">
        <v>59.405990000000003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445.1</v>
      </c>
      <c r="D131" s="37">
        <v>450.26666666666665</v>
      </c>
      <c r="E131" s="37">
        <v>437.83333333333331</v>
      </c>
      <c r="F131" s="37">
        <v>430.56666666666666</v>
      </c>
      <c r="G131" s="37">
        <v>418.13333333333333</v>
      </c>
      <c r="H131" s="37">
        <v>457.5333333333333</v>
      </c>
      <c r="I131" s="37">
        <v>469.9666666666667</v>
      </c>
      <c r="J131" s="37">
        <v>477.23333333333329</v>
      </c>
      <c r="K131" s="28">
        <v>462.7</v>
      </c>
      <c r="L131" s="28">
        <v>443</v>
      </c>
      <c r="M131" s="28">
        <v>96.13194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2799.45</v>
      </c>
      <c r="D132" s="37">
        <v>2831.5666666666671</v>
      </c>
      <c r="E132" s="37">
        <v>2757.8833333333341</v>
      </c>
      <c r="F132" s="37">
        <v>2716.3166666666671</v>
      </c>
      <c r="G132" s="37">
        <v>2642.6333333333341</v>
      </c>
      <c r="H132" s="37">
        <v>2873.1333333333341</v>
      </c>
      <c r="I132" s="37">
        <v>2946.8166666666675</v>
      </c>
      <c r="J132" s="37">
        <v>2988.3833333333341</v>
      </c>
      <c r="K132" s="28">
        <v>2905.25</v>
      </c>
      <c r="L132" s="28">
        <v>2790</v>
      </c>
      <c r="M132" s="28">
        <v>7.1742400000000002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1792.25</v>
      </c>
      <c r="D133" s="37">
        <v>1794.8166666666666</v>
      </c>
      <c r="E133" s="37">
        <v>1770.0333333333333</v>
      </c>
      <c r="F133" s="37">
        <v>1747.8166666666666</v>
      </c>
      <c r="G133" s="37">
        <v>1723.0333333333333</v>
      </c>
      <c r="H133" s="37">
        <v>1817.0333333333333</v>
      </c>
      <c r="I133" s="37">
        <v>1841.8166666666666</v>
      </c>
      <c r="J133" s="37">
        <v>1864.0333333333333</v>
      </c>
      <c r="K133" s="28">
        <v>1819.6</v>
      </c>
      <c r="L133" s="28">
        <v>1772.6</v>
      </c>
      <c r="M133" s="28">
        <v>29.62143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63.35</v>
      </c>
      <c r="D134" s="37">
        <v>63.716666666666661</v>
      </c>
      <c r="E134" s="37">
        <v>62.433333333333323</v>
      </c>
      <c r="F134" s="37">
        <v>61.516666666666659</v>
      </c>
      <c r="G134" s="37">
        <v>60.23333333333332</v>
      </c>
      <c r="H134" s="37">
        <v>64.633333333333326</v>
      </c>
      <c r="I134" s="37">
        <v>65.916666666666671</v>
      </c>
      <c r="J134" s="37">
        <v>66.833333333333329</v>
      </c>
      <c r="K134" s="28">
        <v>65</v>
      </c>
      <c r="L134" s="28">
        <v>62.8</v>
      </c>
      <c r="M134" s="28">
        <v>75.640960000000007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4658.6499999999996</v>
      </c>
      <c r="D135" s="37">
        <v>4643.8666666666659</v>
      </c>
      <c r="E135" s="37">
        <v>4589.7833333333319</v>
      </c>
      <c r="F135" s="37">
        <v>4520.9166666666661</v>
      </c>
      <c r="G135" s="37">
        <v>4466.8333333333321</v>
      </c>
      <c r="H135" s="37">
        <v>4712.7333333333318</v>
      </c>
      <c r="I135" s="37">
        <v>4766.8166666666657</v>
      </c>
      <c r="J135" s="37">
        <v>4835.6833333333316</v>
      </c>
      <c r="K135" s="28">
        <v>4697.95</v>
      </c>
      <c r="L135" s="28">
        <v>4575</v>
      </c>
      <c r="M135" s="28">
        <v>3.54847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346.8</v>
      </c>
      <c r="D136" s="37">
        <v>347.66666666666669</v>
      </c>
      <c r="E136" s="37">
        <v>343.33333333333337</v>
      </c>
      <c r="F136" s="37">
        <v>339.86666666666667</v>
      </c>
      <c r="G136" s="37">
        <v>335.53333333333336</v>
      </c>
      <c r="H136" s="37">
        <v>351.13333333333338</v>
      </c>
      <c r="I136" s="37">
        <v>355.46666666666675</v>
      </c>
      <c r="J136" s="37">
        <v>358.93333333333339</v>
      </c>
      <c r="K136" s="28">
        <v>352</v>
      </c>
      <c r="L136" s="28">
        <v>344.2</v>
      </c>
      <c r="M136" s="28">
        <v>23.988160000000001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6016.5</v>
      </c>
      <c r="D137" s="37">
        <v>5980.166666666667</v>
      </c>
      <c r="E137" s="37">
        <v>5921.3333333333339</v>
      </c>
      <c r="F137" s="37">
        <v>5826.166666666667</v>
      </c>
      <c r="G137" s="37">
        <v>5767.3333333333339</v>
      </c>
      <c r="H137" s="37">
        <v>6075.3333333333339</v>
      </c>
      <c r="I137" s="37">
        <v>6134.1666666666679</v>
      </c>
      <c r="J137" s="37">
        <v>6229.3333333333339</v>
      </c>
      <c r="K137" s="28">
        <v>6039</v>
      </c>
      <c r="L137" s="28">
        <v>5885</v>
      </c>
      <c r="M137" s="28">
        <v>4.1932700000000001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1752.3</v>
      </c>
      <c r="D138" s="37">
        <v>1770.4666666666665</v>
      </c>
      <c r="E138" s="37">
        <v>1727.383333333333</v>
      </c>
      <c r="F138" s="37">
        <v>1702.4666666666665</v>
      </c>
      <c r="G138" s="37">
        <v>1659.383333333333</v>
      </c>
      <c r="H138" s="37">
        <v>1795.383333333333</v>
      </c>
      <c r="I138" s="37">
        <v>1838.4666666666665</v>
      </c>
      <c r="J138" s="37">
        <v>1863.383333333333</v>
      </c>
      <c r="K138" s="28">
        <v>1813.55</v>
      </c>
      <c r="L138" s="28">
        <v>1745.55</v>
      </c>
      <c r="M138" s="28">
        <v>22.599789999999999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540.25</v>
      </c>
      <c r="D139" s="37">
        <v>540.15</v>
      </c>
      <c r="E139" s="37">
        <v>533.69999999999993</v>
      </c>
      <c r="F139" s="37">
        <v>527.15</v>
      </c>
      <c r="G139" s="37">
        <v>520.69999999999993</v>
      </c>
      <c r="H139" s="37">
        <v>546.69999999999993</v>
      </c>
      <c r="I139" s="37">
        <v>553.15</v>
      </c>
      <c r="J139" s="37">
        <v>559.69999999999993</v>
      </c>
      <c r="K139" s="28">
        <v>546.6</v>
      </c>
      <c r="L139" s="28">
        <v>533.6</v>
      </c>
      <c r="M139" s="28">
        <v>10.95285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719.5</v>
      </c>
      <c r="D140" s="37">
        <v>725.23333333333323</v>
      </c>
      <c r="E140" s="37">
        <v>711.31666666666649</v>
      </c>
      <c r="F140" s="37">
        <v>703.13333333333321</v>
      </c>
      <c r="G140" s="37">
        <v>689.21666666666647</v>
      </c>
      <c r="H140" s="37">
        <v>733.41666666666652</v>
      </c>
      <c r="I140" s="37">
        <v>747.33333333333326</v>
      </c>
      <c r="J140" s="37">
        <v>755.51666666666654</v>
      </c>
      <c r="K140" s="28">
        <v>739.15</v>
      </c>
      <c r="L140" s="28">
        <v>717.05</v>
      </c>
      <c r="M140" s="28">
        <v>8.6603100000000008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66035.45</v>
      </c>
      <c r="D141" s="37">
        <v>66246.150000000009</v>
      </c>
      <c r="E141" s="37">
        <v>65512.300000000017</v>
      </c>
      <c r="F141" s="37">
        <v>64989.150000000009</v>
      </c>
      <c r="G141" s="37">
        <v>64255.300000000017</v>
      </c>
      <c r="H141" s="37">
        <v>66769.300000000017</v>
      </c>
      <c r="I141" s="37">
        <v>67503.150000000023</v>
      </c>
      <c r="J141" s="37">
        <v>68026.300000000017</v>
      </c>
      <c r="K141" s="28">
        <v>66980</v>
      </c>
      <c r="L141" s="28">
        <v>65723</v>
      </c>
      <c r="M141" s="28">
        <v>0.1331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727.1</v>
      </c>
      <c r="D142" s="37">
        <v>728.7166666666667</v>
      </c>
      <c r="E142" s="37">
        <v>720.88333333333344</v>
      </c>
      <c r="F142" s="37">
        <v>714.66666666666674</v>
      </c>
      <c r="G142" s="37">
        <v>706.83333333333348</v>
      </c>
      <c r="H142" s="37">
        <v>734.93333333333339</v>
      </c>
      <c r="I142" s="37">
        <v>742.76666666666665</v>
      </c>
      <c r="J142" s="37">
        <v>748.98333333333335</v>
      </c>
      <c r="K142" s="28">
        <v>736.55</v>
      </c>
      <c r="L142" s="28">
        <v>722.5</v>
      </c>
      <c r="M142" s="28">
        <v>3.6481699999999999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142.1</v>
      </c>
      <c r="D143" s="37">
        <v>143.36666666666665</v>
      </c>
      <c r="E143" s="37">
        <v>140.43333333333328</v>
      </c>
      <c r="F143" s="37">
        <v>138.76666666666662</v>
      </c>
      <c r="G143" s="37">
        <v>135.83333333333326</v>
      </c>
      <c r="H143" s="37">
        <v>145.0333333333333</v>
      </c>
      <c r="I143" s="37">
        <v>147.96666666666664</v>
      </c>
      <c r="J143" s="37">
        <v>149.63333333333333</v>
      </c>
      <c r="K143" s="28">
        <v>146.30000000000001</v>
      </c>
      <c r="L143" s="28">
        <v>141.69999999999999</v>
      </c>
      <c r="M143" s="28">
        <v>33.773310000000002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762.05</v>
      </c>
      <c r="D144" s="37">
        <v>771.75</v>
      </c>
      <c r="E144" s="37">
        <v>750.35</v>
      </c>
      <c r="F144" s="37">
        <v>738.65</v>
      </c>
      <c r="G144" s="37">
        <v>717.25</v>
      </c>
      <c r="H144" s="37">
        <v>783.45</v>
      </c>
      <c r="I144" s="37">
        <v>804.85000000000014</v>
      </c>
      <c r="J144" s="37">
        <v>816.55000000000007</v>
      </c>
      <c r="K144" s="28">
        <v>793.15</v>
      </c>
      <c r="L144" s="28">
        <v>760.05</v>
      </c>
      <c r="M144" s="28">
        <v>27.639289999999999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118.4</v>
      </c>
      <c r="D145" s="37">
        <v>118.38333333333333</v>
      </c>
      <c r="E145" s="37">
        <v>116.76666666666665</v>
      </c>
      <c r="F145" s="37">
        <v>115.13333333333333</v>
      </c>
      <c r="G145" s="37">
        <v>113.51666666666665</v>
      </c>
      <c r="H145" s="37">
        <v>120.01666666666665</v>
      </c>
      <c r="I145" s="37">
        <v>121.63333333333333</v>
      </c>
      <c r="J145" s="37">
        <v>123.26666666666665</v>
      </c>
      <c r="K145" s="28">
        <v>120</v>
      </c>
      <c r="L145" s="28">
        <v>116.75</v>
      </c>
      <c r="M145" s="28">
        <v>69.550190000000001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511.05</v>
      </c>
      <c r="D146" s="37">
        <v>512.81666666666672</v>
      </c>
      <c r="E146" s="37">
        <v>507.23333333333346</v>
      </c>
      <c r="F146" s="37">
        <v>503.41666666666674</v>
      </c>
      <c r="G146" s="37">
        <v>497.83333333333348</v>
      </c>
      <c r="H146" s="37">
        <v>516.63333333333344</v>
      </c>
      <c r="I146" s="37">
        <v>522.2166666666667</v>
      </c>
      <c r="J146" s="37">
        <v>526.03333333333342</v>
      </c>
      <c r="K146" s="28">
        <v>518.4</v>
      </c>
      <c r="L146" s="28">
        <v>509</v>
      </c>
      <c r="M146" s="28">
        <v>12.71102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7595.55</v>
      </c>
      <c r="D147" s="37">
        <v>7698</v>
      </c>
      <c r="E147" s="37">
        <v>7456.05</v>
      </c>
      <c r="F147" s="37">
        <v>7316.55</v>
      </c>
      <c r="G147" s="37">
        <v>7074.6</v>
      </c>
      <c r="H147" s="37">
        <v>7837.5</v>
      </c>
      <c r="I147" s="37">
        <v>8079.4500000000007</v>
      </c>
      <c r="J147" s="37">
        <v>8218.9500000000007</v>
      </c>
      <c r="K147" s="28">
        <v>7939.95</v>
      </c>
      <c r="L147" s="28">
        <v>7558.5</v>
      </c>
      <c r="M147" s="28">
        <v>10.50154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815.6</v>
      </c>
      <c r="D148" s="37">
        <v>829.58333333333337</v>
      </c>
      <c r="E148" s="37">
        <v>798.06666666666672</v>
      </c>
      <c r="F148" s="37">
        <v>780.5333333333333</v>
      </c>
      <c r="G148" s="37">
        <v>749.01666666666665</v>
      </c>
      <c r="H148" s="37">
        <v>847.11666666666679</v>
      </c>
      <c r="I148" s="37">
        <v>878.63333333333344</v>
      </c>
      <c r="J148" s="37">
        <v>896.16666666666686</v>
      </c>
      <c r="K148" s="28">
        <v>861.1</v>
      </c>
      <c r="L148" s="28">
        <v>812.05</v>
      </c>
      <c r="M148" s="28">
        <v>3.09571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3955.3</v>
      </c>
      <c r="D149" s="37">
        <v>3971.3166666666671</v>
      </c>
      <c r="E149" s="37">
        <v>3922.6333333333341</v>
      </c>
      <c r="F149" s="37">
        <v>3889.9666666666672</v>
      </c>
      <c r="G149" s="37">
        <v>3841.2833333333342</v>
      </c>
      <c r="H149" s="37">
        <v>4003.983333333334</v>
      </c>
      <c r="I149" s="37">
        <v>4052.6666666666674</v>
      </c>
      <c r="J149" s="37">
        <v>4085.3333333333339</v>
      </c>
      <c r="K149" s="28">
        <v>4020</v>
      </c>
      <c r="L149" s="28">
        <v>3938.65</v>
      </c>
      <c r="M149" s="28">
        <v>6.2654399999999999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3145.7</v>
      </c>
      <c r="D150" s="37">
        <v>3165.2666666666664</v>
      </c>
      <c r="E150" s="37">
        <v>3085.5333333333328</v>
      </c>
      <c r="F150" s="37">
        <v>3025.3666666666663</v>
      </c>
      <c r="G150" s="37">
        <v>2945.6333333333328</v>
      </c>
      <c r="H150" s="37">
        <v>3225.4333333333329</v>
      </c>
      <c r="I150" s="37">
        <v>3305.1666666666665</v>
      </c>
      <c r="J150" s="37">
        <v>3365.333333333333</v>
      </c>
      <c r="K150" s="28">
        <v>3245</v>
      </c>
      <c r="L150" s="28">
        <v>3105.1</v>
      </c>
      <c r="M150" s="28">
        <v>9.0047800000000002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1423.75</v>
      </c>
      <c r="D151" s="37">
        <v>1423.1166666666668</v>
      </c>
      <c r="E151" s="37">
        <v>1401.7333333333336</v>
      </c>
      <c r="F151" s="37">
        <v>1379.7166666666667</v>
      </c>
      <c r="G151" s="37">
        <v>1358.3333333333335</v>
      </c>
      <c r="H151" s="37">
        <v>1445.1333333333337</v>
      </c>
      <c r="I151" s="37">
        <v>1466.5166666666669</v>
      </c>
      <c r="J151" s="37">
        <v>1488.5333333333338</v>
      </c>
      <c r="K151" s="28">
        <v>1444.5</v>
      </c>
      <c r="L151" s="28">
        <v>1401.1</v>
      </c>
      <c r="M151" s="28">
        <v>14.748390000000001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884.2</v>
      </c>
      <c r="D152" s="37">
        <v>885.75</v>
      </c>
      <c r="E152" s="37">
        <v>872</v>
      </c>
      <c r="F152" s="37">
        <v>859.8</v>
      </c>
      <c r="G152" s="37">
        <v>846.05</v>
      </c>
      <c r="H152" s="37">
        <v>897.95</v>
      </c>
      <c r="I152" s="37">
        <v>911.7</v>
      </c>
      <c r="J152" s="37">
        <v>923.90000000000009</v>
      </c>
      <c r="K152" s="28">
        <v>899.5</v>
      </c>
      <c r="L152" s="28">
        <v>873.55</v>
      </c>
      <c r="M152" s="28">
        <v>1.5571999999999999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152.6</v>
      </c>
      <c r="D153" s="37">
        <v>153.56666666666666</v>
      </c>
      <c r="E153" s="37">
        <v>150.73333333333332</v>
      </c>
      <c r="F153" s="37">
        <v>148.86666666666665</v>
      </c>
      <c r="G153" s="37">
        <v>146.0333333333333</v>
      </c>
      <c r="H153" s="37">
        <v>155.43333333333334</v>
      </c>
      <c r="I153" s="37">
        <v>158.26666666666671</v>
      </c>
      <c r="J153" s="37">
        <v>160.13333333333335</v>
      </c>
      <c r="K153" s="28">
        <v>156.4</v>
      </c>
      <c r="L153" s="28">
        <v>151.69999999999999</v>
      </c>
      <c r="M153" s="28">
        <v>117.83592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132.1</v>
      </c>
      <c r="D154" s="37">
        <v>131.93333333333331</v>
      </c>
      <c r="E154" s="37">
        <v>130.41666666666663</v>
      </c>
      <c r="F154" s="37">
        <v>128.73333333333332</v>
      </c>
      <c r="G154" s="37">
        <v>127.21666666666664</v>
      </c>
      <c r="H154" s="37">
        <v>133.61666666666662</v>
      </c>
      <c r="I154" s="37">
        <v>135.13333333333333</v>
      </c>
      <c r="J154" s="37">
        <v>136.81666666666661</v>
      </c>
      <c r="K154" s="28">
        <v>133.44999999999999</v>
      </c>
      <c r="L154" s="28">
        <v>130.25</v>
      </c>
      <c r="M154" s="28">
        <v>156.28119000000001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129</v>
      </c>
      <c r="D155" s="37">
        <v>128.5</v>
      </c>
      <c r="E155" s="37">
        <v>126.1</v>
      </c>
      <c r="F155" s="37">
        <v>123.19999999999999</v>
      </c>
      <c r="G155" s="37">
        <v>120.79999999999998</v>
      </c>
      <c r="H155" s="37">
        <v>131.4</v>
      </c>
      <c r="I155" s="37">
        <v>133.79999999999998</v>
      </c>
      <c r="J155" s="37">
        <v>136.70000000000002</v>
      </c>
      <c r="K155" s="28">
        <v>130.9</v>
      </c>
      <c r="L155" s="28">
        <v>125.6</v>
      </c>
      <c r="M155" s="28">
        <v>374.51342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3802.15</v>
      </c>
      <c r="D156" s="37">
        <v>3834.2666666666664</v>
      </c>
      <c r="E156" s="37">
        <v>3753.5333333333328</v>
      </c>
      <c r="F156" s="37">
        <v>3704.9166666666665</v>
      </c>
      <c r="G156" s="37">
        <v>3624.1833333333329</v>
      </c>
      <c r="H156" s="37">
        <v>3882.8833333333328</v>
      </c>
      <c r="I156" s="37">
        <v>3963.6166666666663</v>
      </c>
      <c r="J156" s="37">
        <v>4012.2333333333327</v>
      </c>
      <c r="K156" s="28">
        <v>3915</v>
      </c>
      <c r="L156" s="28">
        <v>3785.65</v>
      </c>
      <c r="M156" s="28">
        <v>1.1526400000000001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17436.5</v>
      </c>
      <c r="D157" s="37">
        <v>17568.683333333334</v>
      </c>
      <c r="E157" s="37">
        <v>17257.366666666669</v>
      </c>
      <c r="F157" s="37">
        <v>17078.233333333334</v>
      </c>
      <c r="G157" s="37">
        <v>16766.916666666668</v>
      </c>
      <c r="H157" s="37">
        <v>17747.816666666669</v>
      </c>
      <c r="I157" s="37">
        <v>18059.133333333335</v>
      </c>
      <c r="J157" s="37">
        <v>18238.26666666667</v>
      </c>
      <c r="K157" s="28">
        <v>17880</v>
      </c>
      <c r="L157" s="28">
        <v>17389.55</v>
      </c>
      <c r="M157" s="28">
        <v>0.66964000000000001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307.25</v>
      </c>
      <c r="D158" s="37">
        <v>308.84999999999997</v>
      </c>
      <c r="E158" s="37">
        <v>304.89999999999992</v>
      </c>
      <c r="F158" s="37">
        <v>302.54999999999995</v>
      </c>
      <c r="G158" s="37">
        <v>298.59999999999991</v>
      </c>
      <c r="H158" s="37">
        <v>311.19999999999993</v>
      </c>
      <c r="I158" s="37">
        <v>315.14999999999998</v>
      </c>
      <c r="J158" s="37">
        <v>317.49999999999994</v>
      </c>
      <c r="K158" s="28">
        <v>312.8</v>
      </c>
      <c r="L158" s="28">
        <v>306.5</v>
      </c>
      <c r="M158" s="28">
        <v>4.1164199999999997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870.2</v>
      </c>
      <c r="D159" s="37">
        <v>880.86666666666667</v>
      </c>
      <c r="E159" s="37">
        <v>850.33333333333337</v>
      </c>
      <c r="F159" s="37">
        <v>830.4666666666667</v>
      </c>
      <c r="G159" s="37">
        <v>799.93333333333339</v>
      </c>
      <c r="H159" s="37">
        <v>900.73333333333335</v>
      </c>
      <c r="I159" s="37">
        <v>931.26666666666665</v>
      </c>
      <c r="J159" s="37">
        <v>951.13333333333333</v>
      </c>
      <c r="K159" s="28">
        <v>911.4</v>
      </c>
      <c r="L159" s="28">
        <v>861</v>
      </c>
      <c r="M159" s="28">
        <v>9.1831800000000001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170.3</v>
      </c>
      <c r="D160" s="37">
        <v>168.33333333333334</v>
      </c>
      <c r="E160" s="37">
        <v>164.86666666666667</v>
      </c>
      <c r="F160" s="37">
        <v>159.43333333333334</v>
      </c>
      <c r="G160" s="37">
        <v>155.96666666666667</v>
      </c>
      <c r="H160" s="37">
        <v>173.76666666666668</v>
      </c>
      <c r="I160" s="37">
        <v>177.23333333333332</v>
      </c>
      <c r="J160" s="37">
        <v>182.66666666666669</v>
      </c>
      <c r="K160" s="28">
        <v>171.8</v>
      </c>
      <c r="L160" s="28">
        <v>162.9</v>
      </c>
      <c r="M160" s="28">
        <v>423.45652999999999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245.3</v>
      </c>
      <c r="D161" s="37">
        <v>250.56666666666669</v>
      </c>
      <c r="E161" s="37">
        <v>238.23333333333341</v>
      </c>
      <c r="F161" s="37">
        <v>231.16666666666671</v>
      </c>
      <c r="G161" s="37">
        <v>218.83333333333343</v>
      </c>
      <c r="H161" s="37">
        <v>257.63333333333338</v>
      </c>
      <c r="I161" s="37">
        <v>269.9666666666667</v>
      </c>
      <c r="J161" s="37">
        <v>277.03333333333336</v>
      </c>
      <c r="K161" s="28">
        <v>262.89999999999998</v>
      </c>
      <c r="L161" s="28">
        <v>243.5</v>
      </c>
      <c r="M161" s="28">
        <v>78.195650000000001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2472.15</v>
      </c>
      <c r="D162" s="37">
        <v>2488.7166666666667</v>
      </c>
      <c r="E162" s="37">
        <v>2435.8333333333335</v>
      </c>
      <c r="F162" s="37">
        <v>2399.5166666666669</v>
      </c>
      <c r="G162" s="37">
        <v>2346.6333333333337</v>
      </c>
      <c r="H162" s="37">
        <v>2525.0333333333333</v>
      </c>
      <c r="I162" s="37">
        <v>2577.9166666666665</v>
      </c>
      <c r="J162" s="37">
        <v>2614.2333333333331</v>
      </c>
      <c r="K162" s="28">
        <v>2541.6</v>
      </c>
      <c r="L162" s="28">
        <v>2452.4</v>
      </c>
      <c r="M162" s="28">
        <v>1.43912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41827.449999999997</v>
      </c>
      <c r="D163" s="37">
        <v>41948.866666666669</v>
      </c>
      <c r="E163" s="37">
        <v>41398.733333333337</v>
      </c>
      <c r="F163" s="37">
        <v>40970.01666666667</v>
      </c>
      <c r="G163" s="37">
        <v>40419.883333333339</v>
      </c>
      <c r="H163" s="37">
        <v>42377.583333333336</v>
      </c>
      <c r="I163" s="37">
        <v>42927.716666666667</v>
      </c>
      <c r="J163" s="37">
        <v>43356.433333333334</v>
      </c>
      <c r="K163" s="28">
        <v>42499</v>
      </c>
      <c r="L163" s="28">
        <v>41520.15</v>
      </c>
      <c r="M163" s="28">
        <v>0.22708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214.9</v>
      </c>
      <c r="D164" s="37">
        <v>215.85</v>
      </c>
      <c r="E164" s="37">
        <v>213.2</v>
      </c>
      <c r="F164" s="37">
        <v>211.5</v>
      </c>
      <c r="G164" s="37">
        <v>208.85</v>
      </c>
      <c r="H164" s="37">
        <v>217.54999999999998</v>
      </c>
      <c r="I164" s="37">
        <v>220.20000000000002</v>
      </c>
      <c r="J164" s="37">
        <v>221.89999999999998</v>
      </c>
      <c r="K164" s="28">
        <v>218.5</v>
      </c>
      <c r="L164" s="28">
        <v>214.15</v>
      </c>
      <c r="M164" s="28">
        <v>13.1242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4314.3999999999996</v>
      </c>
      <c r="D165" s="37">
        <v>4366.8</v>
      </c>
      <c r="E165" s="37">
        <v>4245.6000000000004</v>
      </c>
      <c r="F165" s="37">
        <v>4176.8</v>
      </c>
      <c r="G165" s="37">
        <v>4055.6000000000004</v>
      </c>
      <c r="H165" s="37">
        <v>4435.6000000000004</v>
      </c>
      <c r="I165" s="37">
        <v>4556.7999999999993</v>
      </c>
      <c r="J165" s="37">
        <v>4625.6000000000004</v>
      </c>
      <c r="K165" s="28">
        <v>4488</v>
      </c>
      <c r="L165" s="28">
        <v>4298</v>
      </c>
      <c r="M165" s="28">
        <v>0.48264000000000001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2338.65</v>
      </c>
      <c r="D166" s="37">
        <v>2358.7000000000003</v>
      </c>
      <c r="E166" s="37">
        <v>2303.3000000000006</v>
      </c>
      <c r="F166" s="37">
        <v>2267.9500000000003</v>
      </c>
      <c r="G166" s="37">
        <v>2212.5500000000006</v>
      </c>
      <c r="H166" s="37">
        <v>2394.0500000000006</v>
      </c>
      <c r="I166" s="37">
        <v>2449.4500000000003</v>
      </c>
      <c r="J166" s="37">
        <v>2484.8000000000006</v>
      </c>
      <c r="K166" s="28">
        <v>2414.1</v>
      </c>
      <c r="L166" s="28">
        <v>2323.35</v>
      </c>
      <c r="M166" s="28">
        <v>5.6464400000000001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2058.9499999999998</v>
      </c>
      <c r="D167" s="37">
        <v>2083.4666666666667</v>
      </c>
      <c r="E167" s="37">
        <v>2026.3333333333335</v>
      </c>
      <c r="F167" s="37">
        <v>1993.7166666666667</v>
      </c>
      <c r="G167" s="37">
        <v>1936.5833333333335</v>
      </c>
      <c r="H167" s="37">
        <v>2116.0833333333335</v>
      </c>
      <c r="I167" s="37">
        <v>2173.2166666666667</v>
      </c>
      <c r="J167" s="37">
        <v>2205.8333333333335</v>
      </c>
      <c r="K167" s="28">
        <v>2140.6</v>
      </c>
      <c r="L167" s="28">
        <v>2050.85</v>
      </c>
      <c r="M167" s="28">
        <v>7.22248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2316.35</v>
      </c>
      <c r="D168" s="37">
        <v>2335.2000000000003</v>
      </c>
      <c r="E168" s="37">
        <v>2276.1500000000005</v>
      </c>
      <c r="F168" s="37">
        <v>2235.9500000000003</v>
      </c>
      <c r="G168" s="37">
        <v>2176.9000000000005</v>
      </c>
      <c r="H168" s="37">
        <v>2375.4000000000005</v>
      </c>
      <c r="I168" s="37">
        <v>2434.4500000000007</v>
      </c>
      <c r="J168" s="37">
        <v>2474.6500000000005</v>
      </c>
      <c r="K168" s="28">
        <v>2394.25</v>
      </c>
      <c r="L168" s="28">
        <v>2295</v>
      </c>
      <c r="M168" s="28">
        <v>3.5207600000000001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110</v>
      </c>
      <c r="D169" s="37">
        <v>110.53333333333335</v>
      </c>
      <c r="E169" s="37">
        <v>109.16666666666669</v>
      </c>
      <c r="F169" s="37">
        <v>108.33333333333334</v>
      </c>
      <c r="G169" s="37">
        <v>106.96666666666668</v>
      </c>
      <c r="H169" s="37">
        <v>111.36666666666669</v>
      </c>
      <c r="I169" s="37">
        <v>112.73333333333333</v>
      </c>
      <c r="J169" s="37">
        <v>113.56666666666669</v>
      </c>
      <c r="K169" s="28">
        <v>111.9</v>
      </c>
      <c r="L169" s="28">
        <v>109.7</v>
      </c>
      <c r="M169" s="28">
        <v>40.92107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217.85</v>
      </c>
      <c r="D170" s="37">
        <v>215.96666666666667</v>
      </c>
      <c r="E170" s="37">
        <v>212.58333333333334</v>
      </c>
      <c r="F170" s="37">
        <v>207.31666666666666</v>
      </c>
      <c r="G170" s="37">
        <v>203.93333333333334</v>
      </c>
      <c r="H170" s="37">
        <v>221.23333333333335</v>
      </c>
      <c r="I170" s="37">
        <v>224.61666666666667</v>
      </c>
      <c r="J170" s="37">
        <v>229.88333333333335</v>
      </c>
      <c r="K170" s="28">
        <v>219.35</v>
      </c>
      <c r="L170" s="28">
        <v>210.7</v>
      </c>
      <c r="M170" s="28">
        <v>148.54167000000001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438.15</v>
      </c>
      <c r="D171" s="37">
        <v>441.51666666666671</v>
      </c>
      <c r="E171" s="37">
        <v>431.98333333333341</v>
      </c>
      <c r="F171" s="37">
        <v>425.81666666666672</v>
      </c>
      <c r="G171" s="37">
        <v>416.28333333333342</v>
      </c>
      <c r="H171" s="37">
        <v>447.68333333333339</v>
      </c>
      <c r="I171" s="37">
        <v>457.2166666666667</v>
      </c>
      <c r="J171" s="37">
        <v>463.38333333333338</v>
      </c>
      <c r="K171" s="28">
        <v>451.05</v>
      </c>
      <c r="L171" s="28">
        <v>435.35</v>
      </c>
      <c r="M171" s="28">
        <v>3.4245100000000002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15382.45</v>
      </c>
      <c r="D172" s="37">
        <v>15379.35</v>
      </c>
      <c r="E172" s="37">
        <v>15114.300000000001</v>
      </c>
      <c r="F172" s="37">
        <v>14846.150000000001</v>
      </c>
      <c r="G172" s="37">
        <v>14581.100000000002</v>
      </c>
      <c r="H172" s="37">
        <v>15647.5</v>
      </c>
      <c r="I172" s="37">
        <v>15912.55</v>
      </c>
      <c r="J172" s="37">
        <v>16180.699999999999</v>
      </c>
      <c r="K172" s="28">
        <v>15644.4</v>
      </c>
      <c r="L172" s="28">
        <v>15111.2</v>
      </c>
      <c r="M172" s="28">
        <v>0.21267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35.1</v>
      </c>
      <c r="D173" s="37">
        <v>35.333333333333336</v>
      </c>
      <c r="E173" s="37">
        <v>34.616666666666674</v>
      </c>
      <c r="F173" s="37">
        <v>34.13333333333334</v>
      </c>
      <c r="G173" s="37">
        <v>33.416666666666679</v>
      </c>
      <c r="H173" s="37">
        <v>35.81666666666667</v>
      </c>
      <c r="I173" s="37">
        <v>36.533333333333324</v>
      </c>
      <c r="J173" s="37">
        <v>37.016666666666666</v>
      </c>
      <c r="K173" s="28">
        <v>36.049999999999997</v>
      </c>
      <c r="L173" s="28">
        <v>34.85</v>
      </c>
      <c r="M173" s="28">
        <v>523.37878999999998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131.15</v>
      </c>
      <c r="D174" s="37">
        <v>132.43333333333334</v>
      </c>
      <c r="E174" s="37">
        <v>128.51666666666668</v>
      </c>
      <c r="F174" s="37">
        <v>125.88333333333335</v>
      </c>
      <c r="G174" s="37">
        <v>121.9666666666667</v>
      </c>
      <c r="H174" s="37">
        <v>135.06666666666666</v>
      </c>
      <c r="I174" s="37">
        <v>138.98333333333329</v>
      </c>
      <c r="J174" s="37">
        <v>141.61666666666665</v>
      </c>
      <c r="K174" s="28">
        <v>136.35</v>
      </c>
      <c r="L174" s="28">
        <v>129.80000000000001</v>
      </c>
      <c r="M174" s="28">
        <v>112.78655000000001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122.75</v>
      </c>
      <c r="D175" s="37">
        <v>123.21666666666665</v>
      </c>
      <c r="E175" s="37">
        <v>121.73333333333331</v>
      </c>
      <c r="F175" s="37">
        <v>120.71666666666665</v>
      </c>
      <c r="G175" s="37">
        <v>119.23333333333331</v>
      </c>
      <c r="H175" s="37">
        <v>124.23333333333331</v>
      </c>
      <c r="I175" s="37">
        <v>125.71666666666665</v>
      </c>
      <c r="J175" s="37">
        <v>126.73333333333331</v>
      </c>
      <c r="K175" s="28">
        <v>124.7</v>
      </c>
      <c r="L175" s="28">
        <v>122.2</v>
      </c>
      <c r="M175" s="28">
        <v>23.171800000000001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2378.3000000000002</v>
      </c>
      <c r="D176" s="37">
        <v>2387.7333333333331</v>
      </c>
      <c r="E176" s="37">
        <v>2360.6166666666663</v>
      </c>
      <c r="F176" s="37">
        <v>2342.9333333333334</v>
      </c>
      <c r="G176" s="37">
        <v>2315.8166666666666</v>
      </c>
      <c r="H176" s="37">
        <v>2405.4166666666661</v>
      </c>
      <c r="I176" s="37">
        <v>2432.5333333333328</v>
      </c>
      <c r="J176" s="37">
        <v>2450.2166666666658</v>
      </c>
      <c r="K176" s="28">
        <v>2414.85</v>
      </c>
      <c r="L176" s="28">
        <v>2370.0500000000002</v>
      </c>
      <c r="M176" s="28">
        <v>47.011830000000003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752.7</v>
      </c>
      <c r="D177" s="37">
        <v>761.6</v>
      </c>
      <c r="E177" s="37">
        <v>741.2</v>
      </c>
      <c r="F177" s="37">
        <v>729.7</v>
      </c>
      <c r="G177" s="37">
        <v>709.30000000000007</v>
      </c>
      <c r="H177" s="37">
        <v>773.1</v>
      </c>
      <c r="I177" s="37">
        <v>793.49999999999989</v>
      </c>
      <c r="J177" s="37">
        <v>805</v>
      </c>
      <c r="K177" s="28">
        <v>782</v>
      </c>
      <c r="L177" s="28">
        <v>750.1</v>
      </c>
      <c r="M177" s="28">
        <v>11.69814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1081.3</v>
      </c>
      <c r="D178" s="37">
        <v>1094.4000000000001</v>
      </c>
      <c r="E178" s="37">
        <v>1062.0500000000002</v>
      </c>
      <c r="F178" s="37">
        <v>1042.8000000000002</v>
      </c>
      <c r="G178" s="37">
        <v>1010.4500000000003</v>
      </c>
      <c r="H178" s="37">
        <v>1113.6500000000001</v>
      </c>
      <c r="I178" s="37">
        <v>1146</v>
      </c>
      <c r="J178" s="37">
        <v>1165.25</v>
      </c>
      <c r="K178" s="28">
        <v>1126.75</v>
      </c>
      <c r="L178" s="28">
        <v>1075.1500000000001</v>
      </c>
      <c r="M178" s="28">
        <v>11.05747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2343.75</v>
      </c>
      <c r="D179" s="37">
        <v>2354.2166666666667</v>
      </c>
      <c r="E179" s="37">
        <v>2315.8333333333335</v>
      </c>
      <c r="F179" s="37">
        <v>2287.916666666667</v>
      </c>
      <c r="G179" s="37">
        <v>2249.5333333333338</v>
      </c>
      <c r="H179" s="37">
        <v>2382.1333333333332</v>
      </c>
      <c r="I179" s="37">
        <v>2420.5166666666664</v>
      </c>
      <c r="J179" s="37">
        <v>2448.4333333333329</v>
      </c>
      <c r="K179" s="28">
        <v>2392.6</v>
      </c>
      <c r="L179" s="28">
        <v>2326.3000000000002</v>
      </c>
      <c r="M179" s="28">
        <v>3.76606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7245.9</v>
      </c>
      <c r="D180" s="37">
        <v>7253.0333333333328</v>
      </c>
      <c r="E180" s="37">
        <v>7188.1166666666659</v>
      </c>
      <c r="F180" s="37">
        <v>7130.333333333333</v>
      </c>
      <c r="G180" s="37">
        <v>7065.4166666666661</v>
      </c>
      <c r="H180" s="37">
        <v>7310.8166666666657</v>
      </c>
      <c r="I180" s="37">
        <v>7375.7333333333336</v>
      </c>
      <c r="J180" s="37">
        <v>7433.5166666666655</v>
      </c>
      <c r="K180" s="28">
        <v>7317.95</v>
      </c>
      <c r="L180" s="28">
        <v>7195.25</v>
      </c>
      <c r="M180" s="28">
        <v>0.11859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22827.05</v>
      </c>
      <c r="D181" s="37">
        <v>23267.166666666668</v>
      </c>
      <c r="E181" s="37">
        <v>22308.333333333336</v>
      </c>
      <c r="F181" s="37">
        <v>21789.616666666669</v>
      </c>
      <c r="G181" s="37">
        <v>20830.783333333336</v>
      </c>
      <c r="H181" s="37">
        <v>23785.883333333335</v>
      </c>
      <c r="I181" s="37">
        <v>24744.716666666671</v>
      </c>
      <c r="J181" s="37">
        <v>25263.433333333334</v>
      </c>
      <c r="K181" s="28">
        <v>24226</v>
      </c>
      <c r="L181" s="28">
        <v>22748.45</v>
      </c>
      <c r="M181" s="28">
        <v>0.80837000000000003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1105.45</v>
      </c>
      <c r="D182" s="37">
        <v>1111.8166666666666</v>
      </c>
      <c r="E182" s="37">
        <v>1087.6333333333332</v>
      </c>
      <c r="F182" s="37">
        <v>1069.8166666666666</v>
      </c>
      <c r="G182" s="37">
        <v>1045.6333333333332</v>
      </c>
      <c r="H182" s="37">
        <v>1129.6333333333332</v>
      </c>
      <c r="I182" s="37">
        <v>1153.8166666666666</v>
      </c>
      <c r="J182" s="37">
        <v>1171.6333333333332</v>
      </c>
      <c r="K182" s="28">
        <v>1136</v>
      </c>
      <c r="L182" s="28">
        <v>1094</v>
      </c>
      <c r="M182" s="28">
        <v>11.03619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2364.75</v>
      </c>
      <c r="D183" s="37">
        <v>2385.9333333333329</v>
      </c>
      <c r="E183" s="37">
        <v>2333.9166666666661</v>
      </c>
      <c r="F183" s="37">
        <v>2303.083333333333</v>
      </c>
      <c r="G183" s="37">
        <v>2251.0666666666662</v>
      </c>
      <c r="H183" s="37">
        <v>2416.766666666666</v>
      </c>
      <c r="I183" s="37">
        <v>2468.7833333333333</v>
      </c>
      <c r="J183" s="37">
        <v>2499.6166666666659</v>
      </c>
      <c r="K183" s="28">
        <v>2437.9499999999998</v>
      </c>
      <c r="L183" s="28">
        <v>2355.1</v>
      </c>
      <c r="M183" s="28">
        <v>2.7998500000000002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467.4</v>
      </c>
      <c r="D184" s="37">
        <v>471.8</v>
      </c>
      <c r="E184" s="37">
        <v>460.20000000000005</v>
      </c>
      <c r="F184" s="37">
        <v>453.00000000000006</v>
      </c>
      <c r="G184" s="37">
        <v>441.40000000000009</v>
      </c>
      <c r="H184" s="37">
        <v>479</v>
      </c>
      <c r="I184" s="37">
        <v>490.6</v>
      </c>
      <c r="J184" s="37">
        <v>497.79999999999995</v>
      </c>
      <c r="K184" s="28">
        <v>483.4</v>
      </c>
      <c r="L184" s="28">
        <v>464.6</v>
      </c>
      <c r="M184" s="28">
        <v>203.58590000000001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101.15</v>
      </c>
      <c r="D185" s="37">
        <v>101.23333333333333</v>
      </c>
      <c r="E185" s="37">
        <v>99.966666666666669</v>
      </c>
      <c r="F185" s="37">
        <v>98.783333333333331</v>
      </c>
      <c r="G185" s="37">
        <v>97.516666666666666</v>
      </c>
      <c r="H185" s="37">
        <v>102.41666666666667</v>
      </c>
      <c r="I185" s="37">
        <v>103.68333333333335</v>
      </c>
      <c r="J185" s="37">
        <v>104.86666666666667</v>
      </c>
      <c r="K185" s="28">
        <v>102.5</v>
      </c>
      <c r="L185" s="28">
        <v>100.05</v>
      </c>
      <c r="M185" s="28">
        <v>423.79070999999999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820.9</v>
      </c>
      <c r="D186" s="37">
        <v>823.56666666666661</v>
      </c>
      <c r="E186" s="37">
        <v>814.33333333333326</v>
      </c>
      <c r="F186" s="37">
        <v>807.76666666666665</v>
      </c>
      <c r="G186" s="37">
        <v>798.5333333333333</v>
      </c>
      <c r="H186" s="37">
        <v>830.13333333333321</v>
      </c>
      <c r="I186" s="37">
        <v>839.36666666666656</v>
      </c>
      <c r="J186" s="37">
        <v>845.93333333333317</v>
      </c>
      <c r="K186" s="28">
        <v>832.8</v>
      </c>
      <c r="L186" s="28">
        <v>817</v>
      </c>
      <c r="M186" s="28">
        <v>26.577760000000001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449.7</v>
      </c>
      <c r="D187" s="37">
        <v>453.40000000000003</v>
      </c>
      <c r="E187" s="37">
        <v>442.30000000000007</v>
      </c>
      <c r="F187" s="37">
        <v>434.90000000000003</v>
      </c>
      <c r="G187" s="37">
        <v>423.80000000000007</v>
      </c>
      <c r="H187" s="37">
        <v>460.80000000000007</v>
      </c>
      <c r="I187" s="37">
        <v>471.90000000000009</v>
      </c>
      <c r="J187" s="37">
        <v>479.30000000000007</v>
      </c>
      <c r="K187" s="28">
        <v>464.5</v>
      </c>
      <c r="L187" s="28">
        <v>446</v>
      </c>
      <c r="M187" s="28">
        <v>8.5358999999999998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537.6</v>
      </c>
      <c r="D188" s="37">
        <v>541.94999999999993</v>
      </c>
      <c r="E188" s="37">
        <v>530.89999999999986</v>
      </c>
      <c r="F188" s="37">
        <v>524.19999999999993</v>
      </c>
      <c r="G188" s="37">
        <v>513.14999999999986</v>
      </c>
      <c r="H188" s="37">
        <v>548.64999999999986</v>
      </c>
      <c r="I188" s="37">
        <v>559.69999999999982</v>
      </c>
      <c r="J188" s="37">
        <v>566.39999999999986</v>
      </c>
      <c r="K188" s="28">
        <v>553</v>
      </c>
      <c r="L188" s="28">
        <v>535.25</v>
      </c>
      <c r="M188" s="28">
        <v>1.94594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585.54999999999995</v>
      </c>
      <c r="D189" s="37">
        <v>593.25</v>
      </c>
      <c r="E189" s="37">
        <v>575.5</v>
      </c>
      <c r="F189" s="37">
        <v>565.45000000000005</v>
      </c>
      <c r="G189" s="37">
        <v>547.70000000000005</v>
      </c>
      <c r="H189" s="37">
        <v>603.29999999999995</v>
      </c>
      <c r="I189" s="37">
        <v>621.04999999999995</v>
      </c>
      <c r="J189" s="37">
        <v>631.09999999999991</v>
      </c>
      <c r="K189" s="28">
        <v>611</v>
      </c>
      <c r="L189" s="28">
        <v>583.20000000000005</v>
      </c>
      <c r="M189" s="28">
        <v>22.841619999999999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889.55</v>
      </c>
      <c r="D190" s="37">
        <v>884.43333333333339</v>
      </c>
      <c r="E190" s="37">
        <v>870.11666666666679</v>
      </c>
      <c r="F190" s="37">
        <v>850.68333333333339</v>
      </c>
      <c r="G190" s="37">
        <v>836.36666666666679</v>
      </c>
      <c r="H190" s="37">
        <v>903.86666666666679</v>
      </c>
      <c r="I190" s="37">
        <v>918.18333333333339</v>
      </c>
      <c r="J190" s="37">
        <v>937.61666666666679</v>
      </c>
      <c r="K190" s="28">
        <v>898.75</v>
      </c>
      <c r="L190" s="28">
        <v>865</v>
      </c>
      <c r="M190" s="28">
        <v>28.220479999999998</v>
      </c>
      <c r="N190" s="1"/>
      <c r="O190" s="1"/>
    </row>
    <row r="191" spans="1:15" ht="12.75" customHeight="1">
      <c r="A191" s="53">
        <v>182</v>
      </c>
      <c r="B191" s="28" t="s">
        <v>533</v>
      </c>
      <c r="C191" s="28">
        <v>1166.05</v>
      </c>
      <c r="D191" s="37">
        <v>1174.1000000000001</v>
      </c>
      <c r="E191" s="37">
        <v>1148.2000000000003</v>
      </c>
      <c r="F191" s="37">
        <v>1130.3500000000001</v>
      </c>
      <c r="G191" s="37">
        <v>1104.4500000000003</v>
      </c>
      <c r="H191" s="37">
        <v>1191.9500000000003</v>
      </c>
      <c r="I191" s="37">
        <v>1217.8500000000004</v>
      </c>
      <c r="J191" s="37">
        <v>1235.7000000000003</v>
      </c>
      <c r="K191" s="28">
        <v>1200</v>
      </c>
      <c r="L191" s="28">
        <v>1156.25</v>
      </c>
      <c r="M191" s="28">
        <v>4.5161300000000004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3544.4</v>
      </c>
      <c r="D192" s="37">
        <v>3551.0333333333333</v>
      </c>
      <c r="E192" s="37">
        <v>3523.4666666666667</v>
      </c>
      <c r="F192" s="37">
        <v>3502.5333333333333</v>
      </c>
      <c r="G192" s="37">
        <v>3474.9666666666667</v>
      </c>
      <c r="H192" s="37">
        <v>3571.9666666666667</v>
      </c>
      <c r="I192" s="37">
        <v>3599.5333333333333</v>
      </c>
      <c r="J192" s="37">
        <v>3620.4666666666667</v>
      </c>
      <c r="K192" s="28">
        <v>3578.6</v>
      </c>
      <c r="L192" s="28">
        <v>3530.1</v>
      </c>
      <c r="M192" s="28">
        <v>19.280390000000001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687.05</v>
      </c>
      <c r="D193" s="37">
        <v>696.7833333333333</v>
      </c>
      <c r="E193" s="37">
        <v>674.81666666666661</v>
      </c>
      <c r="F193" s="37">
        <v>662.58333333333326</v>
      </c>
      <c r="G193" s="37">
        <v>640.61666666666656</v>
      </c>
      <c r="H193" s="37">
        <v>709.01666666666665</v>
      </c>
      <c r="I193" s="37">
        <v>730.98333333333335</v>
      </c>
      <c r="J193" s="37">
        <v>743.2166666666667</v>
      </c>
      <c r="K193" s="28">
        <v>718.75</v>
      </c>
      <c r="L193" s="28">
        <v>684.55</v>
      </c>
      <c r="M193" s="28">
        <v>21.1233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6659.55</v>
      </c>
      <c r="D194" s="37">
        <v>6688.5166666666664</v>
      </c>
      <c r="E194" s="37">
        <v>6588.0333333333328</v>
      </c>
      <c r="F194" s="37">
        <v>6516.5166666666664</v>
      </c>
      <c r="G194" s="37">
        <v>6416.0333333333328</v>
      </c>
      <c r="H194" s="37">
        <v>6760.0333333333328</v>
      </c>
      <c r="I194" s="37">
        <v>6860.5166666666664</v>
      </c>
      <c r="J194" s="37">
        <v>6932.0333333333328</v>
      </c>
      <c r="K194" s="28">
        <v>6789</v>
      </c>
      <c r="L194" s="28">
        <v>6617</v>
      </c>
      <c r="M194" s="28">
        <v>2.0626099999999998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437.1</v>
      </c>
      <c r="D195" s="37">
        <v>443.5333333333333</v>
      </c>
      <c r="E195" s="37">
        <v>428.56666666666661</v>
      </c>
      <c r="F195" s="37">
        <v>420.0333333333333</v>
      </c>
      <c r="G195" s="37">
        <v>405.06666666666661</v>
      </c>
      <c r="H195" s="37">
        <v>452.06666666666661</v>
      </c>
      <c r="I195" s="37">
        <v>467.0333333333333</v>
      </c>
      <c r="J195" s="37">
        <v>475.56666666666661</v>
      </c>
      <c r="K195" s="28">
        <v>458.5</v>
      </c>
      <c r="L195" s="28">
        <v>435</v>
      </c>
      <c r="M195" s="28">
        <v>295.99671999999998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226.6</v>
      </c>
      <c r="D196" s="37">
        <v>227.68333333333331</v>
      </c>
      <c r="E196" s="37">
        <v>224.81666666666661</v>
      </c>
      <c r="F196" s="37">
        <v>223.0333333333333</v>
      </c>
      <c r="G196" s="37">
        <v>220.1666666666666</v>
      </c>
      <c r="H196" s="37">
        <v>229.46666666666661</v>
      </c>
      <c r="I196" s="37">
        <v>232.33333333333334</v>
      </c>
      <c r="J196" s="37">
        <v>234.11666666666662</v>
      </c>
      <c r="K196" s="28">
        <v>230.55</v>
      </c>
      <c r="L196" s="28">
        <v>225.9</v>
      </c>
      <c r="M196" s="28">
        <v>224.29798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1303.3</v>
      </c>
      <c r="D197" s="37">
        <v>1308.5333333333333</v>
      </c>
      <c r="E197" s="37">
        <v>1288.4166666666665</v>
      </c>
      <c r="F197" s="37">
        <v>1273.5333333333333</v>
      </c>
      <c r="G197" s="37">
        <v>1253.4166666666665</v>
      </c>
      <c r="H197" s="37">
        <v>1323.4166666666665</v>
      </c>
      <c r="I197" s="37">
        <v>1343.5333333333333</v>
      </c>
      <c r="J197" s="37">
        <v>1358.4166666666665</v>
      </c>
      <c r="K197" s="28">
        <v>1328.65</v>
      </c>
      <c r="L197" s="28">
        <v>1293.6500000000001</v>
      </c>
      <c r="M197" s="28">
        <v>174.50337999999999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1426.65</v>
      </c>
      <c r="D198" s="37">
        <v>1425.1333333333332</v>
      </c>
      <c r="E198" s="37">
        <v>1406.6666666666665</v>
      </c>
      <c r="F198" s="37">
        <v>1386.6833333333334</v>
      </c>
      <c r="G198" s="37">
        <v>1368.2166666666667</v>
      </c>
      <c r="H198" s="37">
        <v>1445.1166666666663</v>
      </c>
      <c r="I198" s="37">
        <v>1463.583333333333</v>
      </c>
      <c r="J198" s="37">
        <v>1483.5666666666662</v>
      </c>
      <c r="K198" s="28">
        <v>1443.6</v>
      </c>
      <c r="L198" s="28">
        <v>1405.15</v>
      </c>
      <c r="M198" s="28">
        <v>27.305299999999999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730.25</v>
      </c>
      <c r="D199" s="37">
        <v>747.81666666666661</v>
      </c>
      <c r="E199" s="37">
        <v>707.63333333333321</v>
      </c>
      <c r="F199" s="37">
        <v>685.01666666666665</v>
      </c>
      <c r="G199" s="37">
        <v>644.83333333333326</v>
      </c>
      <c r="H199" s="37">
        <v>770.43333333333317</v>
      </c>
      <c r="I199" s="37">
        <v>810.61666666666656</v>
      </c>
      <c r="J199" s="37">
        <v>833.23333333333312</v>
      </c>
      <c r="K199" s="28">
        <v>788</v>
      </c>
      <c r="L199" s="28">
        <v>725.2</v>
      </c>
      <c r="M199" s="28">
        <v>4.5808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2574.25</v>
      </c>
      <c r="D200" s="37">
        <v>2591.35</v>
      </c>
      <c r="E200" s="37">
        <v>2542.8999999999996</v>
      </c>
      <c r="F200" s="37">
        <v>2511.5499999999997</v>
      </c>
      <c r="G200" s="37">
        <v>2463.0999999999995</v>
      </c>
      <c r="H200" s="37">
        <v>2622.7</v>
      </c>
      <c r="I200" s="37">
        <v>2671.1499999999996</v>
      </c>
      <c r="J200" s="37">
        <v>2702.5</v>
      </c>
      <c r="K200" s="28">
        <v>2639.8</v>
      </c>
      <c r="L200" s="28">
        <v>2560</v>
      </c>
      <c r="M200" s="28">
        <v>21.534780000000001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2800.85</v>
      </c>
      <c r="D201" s="37">
        <v>2795.2833333333328</v>
      </c>
      <c r="E201" s="37">
        <v>2768.8666666666659</v>
      </c>
      <c r="F201" s="37">
        <v>2736.8833333333332</v>
      </c>
      <c r="G201" s="37">
        <v>2710.4666666666662</v>
      </c>
      <c r="H201" s="37">
        <v>2827.2666666666655</v>
      </c>
      <c r="I201" s="37">
        <v>2853.6833333333325</v>
      </c>
      <c r="J201" s="37">
        <v>2885.6666666666652</v>
      </c>
      <c r="K201" s="28">
        <v>2821.7</v>
      </c>
      <c r="L201" s="28">
        <v>2763.3</v>
      </c>
      <c r="M201" s="28">
        <v>1.25349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479.95</v>
      </c>
      <c r="D202" s="37">
        <v>481.39999999999992</v>
      </c>
      <c r="E202" s="37">
        <v>476.14999999999986</v>
      </c>
      <c r="F202" s="37">
        <v>472.34999999999997</v>
      </c>
      <c r="G202" s="37">
        <v>467.09999999999991</v>
      </c>
      <c r="H202" s="37">
        <v>485.19999999999982</v>
      </c>
      <c r="I202" s="37">
        <v>490.44999999999993</v>
      </c>
      <c r="J202" s="37">
        <v>494.24999999999977</v>
      </c>
      <c r="K202" s="28">
        <v>486.65</v>
      </c>
      <c r="L202" s="28">
        <v>477.6</v>
      </c>
      <c r="M202" s="28">
        <v>2.6051199999999999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1131.1500000000001</v>
      </c>
      <c r="D203" s="37">
        <v>1124.1333333333334</v>
      </c>
      <c r="E203" s="37">
        <v>1112.6166666666668</v>
      </c>
      <c r="F203" s="37">
        <v>1094.0833333333333</v>
      </c>
      <c r="G203" s="37">
        <v>1082.5666666666666</v>
      </c>
      <c r="H203" s="37">
        <v>1142.666666666667</v>
      </c>
      <c r="I203" s="37">
        <v>1154.1833333333338</v>
      </c>
      <c r="J203" s="37">
        <v>1172.7166666666672</v>
      </c>
      <c r="K203" s="28">
        <v>1135.6500000000001</v>
      </c>
      <c r="L203" s="28">
        <v>1105.5999999999999</v>
      </c>
      <c r="M203" s="28">
        <v>6.4528999999999996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713.75</v>
      </c>
      <c r="D204" s="37">
        <v>709.1</v>
      </c>
      <c r="E204" s="37">
        <v>693.6</v>
      </c>
      <c r="F204" s="37">
        <v>673.45</v>
      </c>
      <c r="G204" s="37">
        <v>657.95</v>
      </c>
      <c r="H204" s="37">
        <v>729.25</v>
      </c>
      <c r="I204" s="37">
        <v>744.75</v>
      </c>
      <c r="J204" s="37">
        <v>764.9</v>
      </c>
      <c r="K204" s="28">
        <v>724.6</v>
      </c>
      <c r="L204" s="28">
        <v>688.95</v>
      </c>
      <c r="M204" s="28">
        <v>96.764420000000001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5980.7</v>
      </c>
      <c r="D205" s="37">
        <v>6127.5666666666657</v>
      </c>
      <c r="E205" s="37">
        <v>5817.9833333333318</v>
      </c>
      <c r="F205" s="37">
        <v>5655.2666666666664</v>
      </c>
      <c r="G205" s="37">
        <v>5345.6833333333325</v>
      </c>
      <c r="H205" s="37">
        <v>6290.283333333331</v>
      </c>
      <c r="I205" s="37">
        <v>6599.866666666665</v>
      </c>
      <c r="J205" s="37">
        <v>6762.5833333333303</v>
      </c>
      <c r="K205" s="28">
        <v>6437.15</v>
      </c>
      <c r="L205" s="28">
        <v>5964.85</v>
      </c>
      <c r="M205" s="28">
        <v>24.0611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41.2</v>
      </c>
      <c r="D206" s="37">
        <v>41.4</v>
      </c>
      <c r="E206" s="37">
        <v>40.799999999999997</v>
      </c>
      <c r="F206" s="37">
        <v>40.4</v>
      </c>
      <c r="G206" s="37">
        <v>39.799999999999997</v>
      </c>
      <c r="H206" s="37">
        <v>41.8</v>
      </c>
      <c r="I206" s="37">
        <v>42.400000000000006</v>
      </c>
      <c r="J206" s="37">
        <v>42.8</v>
      </c>
      <c r="K206" s="28">
        <v>42</v>
      </c>
      <c r="L206" s="28">
        <v>41</v>
      </c>
      <c r="M206" s="28">
        <v>83.310950000000005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1395.2</v>
      </c>
      <c r="D207" s="37">
        <v>1428.8999999999999</v>
      </c>
      <c r="E207" s="37">
        <v>1347.7999999999997</v>
      </c>
      <c r="F207" s="37">
        <v>1300.3999999999999</v>
      </c>
      <c r="G207" s="37">
        <v>1219.2999999999997</v>
      </c>
      <c r="H207" s="37">
        <v>1476.2999999999997</v>
      </c>
      <c r="I207" s="37">
        <v>1557.3999999999996</v>
      </c>
      <c r="J207" s="37">
        <v>1604.7999999999997</v>
      </c>
      <c r="K207" s="28">
        <v>1510</v>
      </c>
      <c r="L207" s="28">
        <v>1381.5</v>
      </c>
      <c r="M207" s="28">
        <v>11.86103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876.75</v>
      </c>
      <c r="D208" s="37">
        <v>880.61666666666667</v>
      </c>
      <c r="E208" s="37">
        <v>867.63333333333333</v>
      </c>
      <c r="F208" s="37">
        <v>858.51666666666665</v>
      </c>
      <c r="G208" s="37">
        <v>845.5333333333333</v>
      </c>
      <c r="H208" s="37">
        <v>889.73333333333335</v>
      </c>
      <c r="I208" s="37">
        <v>902.7166666666667</v>
      </c>
      <c r="J208" s="37">
        <v>911.83333333333337</v>
      </c>
      <c r="K208" s="28">
        <v>893.6</v>
      </c>
      <c r="L208" s="28">
        <v>871.5</v>
      </c>
      <c r="M208" s="28">
        <v>35.798850000000002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984.3</v>
      </c>
      <c r="D209" s="37">
        <v>990.48333333333323</v>
      </c>
      <c r="E209" s="37">
        <v>969.96666666666647</v>
      </c>
      <c r="F209" s="37">
        <v>955.63333333333321</v>
      </c>
      <c r="G209" s="37">
        <v>935.11666666666645</v>
      </c>
      <c r="H209" s="37">
        <v>1004.8166666666665</v>
      </c>
      <c r="I209" s="37">
        <v>1025.333333333333</v>
      </c>
      <c r="J209" s="37">
        <v>1039.6666666666665</v>
      </c>
      <c r="K209" s="28">
        <v>1011</v>
      </c>
      <c r="L209" s="28">
        <v>976.15</v>
      </c>
      <c r="M209" s="28">
        <v>7.0447199999999999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395.95</v>
      </c>
      <c r="D210" s="37">
        <v>393.41666666666669</v>
      </c>
      <c r="E210" s="37">
        <v>385.83333333333337</v>
      </c>
      <c r="F210" s="37">
        <v>375.7166666666667</v>
      </c>
      <c r="G210" s="37">
        <v>368.13333333333338</v>
      </c>
      <c r="H210" s="37">
        <v>403.53333333333336</v>
      </c>
      <c r="I210" s="37">
        <v>411.11666666666673</v>
      </c>
      <c r="J210" s="37">
        <v>421.23333333333335</v>
      </c>
      <c r="K210" s="28">
        <v>401</v>
      </c>
      <c r="L210" s="28">
        <v>383.3</v>
      </c>
      <c r="M210" s="28">
        <v>594.51459999999997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11.1</v>
      </c>
      <c r="D211" s="37">
        <v>10.966666666666669</v>
      </c>
      <c r="E211" s="37">
        <v>10.683333333333337</v>
      </c>
      <c r="F211" s="37">
        <v>10.266666666666669</v>
      </c>
      <c r="G211" s="37">
        <v>9.9833333333333378</v>
      </c>
      <c r="H211" s="37">
        <v>11.383333333333336</v>
      </c>
      <c r="I211" s="37">
        <v>11.666666666666668</v>
      </c>
      <c r="J211" s="37">
        <v>12.083333333333336</v>
      </c>
      <c r="K211" s="28">
        <v>11.25</v>
      </c>
      <c r="L211" s="28">
        <v>10.55</v>
      </c>
      <c r="M211" s="28">
        <v>3951.4236299999998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1197.1500000000001</v>
      </c>
      <c r="D212" s="37">
        <v>1210.8000000000002</v>
      </c>
      <c r="E212" s="37">
        <v>1169.9000000000003</v>
      </c>
      <c r="F212" s="37">
        <v>1142.6500000000001</v>
      </c>
      <c r="G212" s="37">
        <v>1101.7500000000002</v>
      </c>
      <c r="H212" s="37">
        <v>1238.0500000000004</v>
      </c>
      <c r="I212" s="37">
        <v>1278.95</v>
      </c>
      <c r="J212" s="37">
        <v>1306.2000000000005</v>
      </c>
      <c r="K212" s="28">
        <v>1251.7</v>
      </c>
      <c r="L212" s="28">
        <v>1183.55</v>
      </c>
      <c r="M212" s="28">
        <v>11.95271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1650.5</v>
      </c>
      <c r="D213" s="37">
        <v>1652.6833333333334</v>
      </c>
      <c r="E213" s="37">
        <v>1624.8666666666668</v>
      </c>
      <c r="F213" s="37">
        <v>1599.2333333333333</v>
      </c>
      <c r="G213" s="37">
        <v>1571.4166666666667</v>
      </c>
      <c r="H213" s="37">
        <v>1678.3166666666668</v>
      </c>
      <c r="I213" s="37">
        <v>1706.1333333333334</v>
      </c>
      <c r="J213" s="37">
        <v>1731.7666666666669</v>
      </c>
      <c r="K213" s="28">
        <v>1680.5</v>
      </c>
      <c r="L213" s="28">
        <v>1627.05</v>
      </c>
      <c r="M213" s="28">
        <v>1.06125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569.54999999999995</v>
      </c>
      <c r="D214" s="37">
        <v>568.61666666666667</v>
      </c>
      <c r="E214" s="37">
        <v>561.2833333333333</v>
      </c>
      <c r="F214" s="37">
        <v>553.01666666666665</v>
      </c>
      <c r="G214" s="37">
        <v>545.68333333333328</v>
      </c>
      <c r="H214" s="37">
        <v>576.88333333333333</v>
      </c>
      <c r="I214" s="37">
        <v>584.21666666666658</v>
      </c>
      <c r="J214" s="37">
        <v>592.48333333333335</v>
      </c>
      <c r="K214" s="37">
        <v>575.95000000000005</v>
      </c>
      <c r="L214" s="37">
        <v>560.35</v>
      </c>
      <c r="M214" s="37">
        <v>129.55663000000001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12.95</v>
      </c>
      <c r="D215" s="37">
        <v>12.983333333333334</v>
      </c>
      <c r="E215" s="37">
        <v>12.766666666666669</v>
      </c>
      <c r="F215" s="37">
        <v>12.583333333333336</v>
      </c>
      <c r="G215" s="37">
        <v>12.366666666666671</v>
      </c>
      <c r="H215" s="37">
        <v>13.166666666666668</v>
      </c>
      <c r="I215" s="37">
        <v>13.383333333333333</v>
      </c>
      <c r="J215" s="37">
        <v>13.566666666666666</v>
      </c>
      <c r="K215" s="37">
        <v>13.2</v>
      </c>
      <c r="L215" s="37">
        <v>12.8</v>
      </c>
      <c r="M215" s="37">
        <v>1186.7227600000001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238</v>
      </c>
      <c r="D216" s="37">
        <v>239.20000000000002</v>
      </c>
      <c r="E216" s="37">
        <v>234.40000000000003</v>
      </c>
      <c r="F216" s="37">
        <v>230.8</v>
      </c>
      <c r="G216" s="37">
        <v>226.00000000000003</v>
      </c>
      <c r="H216" s="37">
        <v>242.80000000000004</v>
      </c>
      <c r="I216" s="37">
        <v>247.60000000000005</v>
      </c>
      <c r="J216" s="37">
        <v>251.20000000000005</v>
      </c>
      <c r="K216" s="37">
        <v>244</v>
      </c>
      <c r="L216" s="37">
        <v>235.6</v>
      </c>
      <c r="M216" s="37">
        <v>108.38206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J18" sqref="J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8"/>
      <c r="B1" s="449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51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44624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1" t="s">
        <v>16</v>
      </c>
      <c r="B9" s="443" t="s">
        <v>18</v>
      </c>
      <c r="C9" s="447" t="s">
        <v>20</v>
      </c>
      <c r="D9" s="447" t="s">
        <v>21</v>
      </c>
      <c r="E9" s="438" t="s">
        <v>22</v>
      </c>
      <c r="F9" s="439"/>
      <c r="G9" s="440"/>
      <c r="H9" s="438" t="s">
        <v>23</v>
      </c>
      <c r="I9" s="439"/>
      <c r="J9" s="440"/>
      <c r="K9" s="23"/>
      <c r="L9" s="24"/>
      <c r="M9" s="50"/>
      <c r="N9" s="1"/>
      <c r="O9" s="1"/>
    </row>
    <row r="10" spans="1:15" ht="42.75" customHeight="1">
      <c r="A10" s="445"/>
      <c r="B10" s="446"/>
      <c r="C10" s="446"/>
      <c r="D10" s="44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46" t="s">
        <v>289</v>
      </c>
      <c r="C11" s="328">
        <v>21081.3</v>
      </c>
      <c r="D11" s="329">
        <v>21016</v>
      </c>
      <c r="E11" s="329">
        <v>20797.05</v>
      </c>
      <c r="F11" s="329">
        <v>20512.8</v>
      </c>
      <c r="G11" s="329">
        <v>20293.849999999999</v>
      </c>
      <c r="H11" s="329">
        <v>21300.25</v>
      </c>
      <c r="I11" s="329">
        <v>21519.199999999997</v>
      </c>
      <c r="J11" s="329">
        <v>21803.45</v>
      </c>
      <c r="K11" s="328">
        <v>21234.95</v>
      </c>
      <c r="L11" s="328">
        <v>20731.75</v>
      </c>
      <c r="M11" s="328">
        <v>1.0659999999999999E-2</v>
      </c>
      <c r="N11" s="1"/>
      <c r="O11" s="1"/>
    </row>
    <row r="12" spans="1:15" ht="12" customHeight="1">
      <c r="A12" s="30">
        <v>2</v>
      </c>
      <c r="B12" s="347" t="s">
        <v>294</v>
      </c>
      <c r="C12" s="328">
        <v>450.55</v>
      </c>
      <c r="D12" s="329">
        <v>455.38333333333338</v>
      </c>
      <c r="E12" s="329">
        <v>445.16666666666674</v>
      </c>
      <c r="F12" s="329">
        <v>439.78333333333336</v>
      </c>
      <c r="G12" s="329">
        <v>429.56666666666672</v>
      </c>
      <c r="H12" s="329">
        <v>460.76666666666677</v>
      </c>
      <c r="I12" s="329">
        <v>470.98333333333335</v>
      </c>
      <c r="J12" s="329">
        <v>476.36666666666679</v>
      </c>
      <c r="K12" s="328">
        <v>465.6</v>
      </c>
      <c r="L12" s="328">
        <v>450</v>
      </c>
      <c r="M12" s="328">
        <v>1.3347500000000001</v>
      </c>
      <c r="N12" s="1"/>
      <c r="O12" s="1"/>
    </row>
    <row r="13" spans="1:15" ht="12" customHeight="1">
      <c r="A13" s="30">
        <v>3</v>
      </c>
      <c r="B13" s="347" t="s">
        <v>39</v>
      </c>
      <c r="C13" s="328">
        <v>881</v>
      </c>
      <c r="D13" s="329">
        <v>891.33333333333337</v>
      </c>
      <c r="E13" s="329">
        <v>862.66666666666674</v>
      </c>
      <c r="F13" s="329">
        <v>844.33333333333337</v>
      </c>
      <c r="G13" s="329">
        <v>815.66666666666674</v>
      </c>
      <c r="H13" s="329">
        <v>909.66666666666674</v>
      </c>
      <c r="I13" s="329">
        <v>938.33333333333348</v>
      </c>
      <c r="J13" s="329">
        <v>956.66666666666674</v>
      </c>
      <c r="K13" s="328">
        <v>920</v>
      </c>
      <c r="L13" s="328">
        <v>873</v>
      </c>
      <c r="M13" s="328">
        <v>10.47181</v>
      </c>
      <c r="N13" s="1"/>
      <c r="O13" s="1"/>
    </row>
    <row r="14" spans="1:15" ht="12" customHeight="1">
      <c r="A14" s="30">
        <v>4</v>
      </c>
      <c r="B14" s="347" t="s">
        <v>295</v>
      </c>
      <c r="C14" s="328">
        <v>2845.9</v>
      </c>
      <c r="D14" s="329">
        <v>2842.1666666666665</v>
      </c>
      <c r="E14" s="329">
        <v>2798.333333333333</v>
      </c>
      <c r="F14" s="329">
        <v>2750.7666666666664</v>
      </c>
      <c r="G14" s="329">
        <v>2706.9333333333329</v>
      </c>
      <c r="H14" s="329">
        <v>2889.7333333333331</v>
      </c>
      <c r="I14" s="329">
        <v>2933.5666666666662</v>
      </c>
      <c r="J14" s="329">
        <v>2981.1333333333332</v>
      </c>
      <c r="K14" s="328">
        <v>2886</v>
      </c>
      <c r="L14" s="328">
        <v>2794.6</v>
      </c>
      <c r="M14" s="328">
        <v>0.83716999999999997</v>
      </c>
      <c r="N14" s="1"/>
      <c r="O14" s="1"/>
    </row>
    <row r="15" spans="1:15" ht="12" customHeight="1">
      <c r="A15" s="30">
        <v>5</v>
      </c>
      <c r="B15" s="347" t="s">
        <v>290</v>
      </c>
      <c r="C15" s="328">
        <v>2159.4499999999998</v>
      </c>
      <c r="D15" s="329">
        <v>2181.4833333333331</v>
      </c>
      <c r="E15" s="329">
        <v>2123.9666666666662</v>
      </c>
      <c r="F15" s="329">
        <v>2088.4833333333331</v>
      </c>
      <c r="G15" s="329">
        <v>2030.9666666666662</v>
      </c>
      <c r="H15" s="329">
        <v>2216.9666666666662</v>
      </c>
      <c r="I15" s="329">
        <v>2274.4833333333336</v>
      </c>
      <c r="J15" s="329">
        <v>2309.9666666666662</v>
      </c>
      <c r="K15" s="328">
        <v>2239</v>
      </c>
      <c r="L15" s="328">
        <v>2146</v>
      </c>
      <c r="M15" s="328">
        <v>2.1798700000000002</v>
      </c>
      <c r="N15" s="1"/>
      <c r="O15" s="1"/>
    </row>
    <row r="16" spans="1:15" ht="12" customHeight="1">
      <c r="A16" s="30">
        <v>6</v>
      </c>
      <c r="B16" s="347" t="s">
        <v>239</v>
      </c>
      <c r="C16" s="328">
        <v>17432.3</v>
      </c>
      <c r="D16" s="329">
        <v>17345.949999999997</v>
      </c>
      <c r="E16" s="329">
        <v>17206.799999999996</v>
      </c>
      <c r="F16" s="329">
        <v>16981.3</v>
      </c>
      <c r="G16" s="329">
        <v>16842.149999999998</v>
      </c>
      <c r="H16" s="329">
        <v>17571.449999999993</v>
      </c>
      <c r="I16" s="329">
        <v>17710.599999999995</v>
      </c>
      <c r="J16" s="329">
        <v>17936.099999999991</v>
      </c>
      <c r="K16" s="328">
        <v>17485.099999999999</v>
      </c>
      <c r="L16" s="328">
        <v>17120.45</v>
      </c>
      <c r="M16" s="328">
        <v>0.22903999999999999</v>
      </c>
      <c r="N16" s="1"/>
      <c r="O16" s="1"/>
    </row>
    <row r="17" spans="1:15" ht="12" customHeight="1">
      <c r="A17" s="30">
        <v>7</v>
      </c>
      <c r="B17" s="347" t="s">
        <v>243</v>
      </c>
      <c r="C17" s="328">
        <v>103.2</v>
      </c>
      <c r="D17" s="329">
        <v>103.91666666666667</v>
      </c>
      <c r="E17" s="329">
        <v>101.08333333333334</v>
      </c>
      <c r="F17" s="329">
        <v>98.966666666666669</v>
      </c>
      <c r="G17" s="329">
        <v>96.13333333333334</v>
      </c>
      <c r="H17" s="329">
        <v>106.03333333333335</v>
      </c>
      <c r="I17" s="329">
        <v>108.86666666666669</v>
      </c>
      <c r="J17" s="329">
        <v>110.98333333333335</v>
      </c>
      <c r="K17" s="328">
        <v>106.75</v>
      </c>
      <c r="L17" s="328">
        <v>101.8</v>
      </c>
      <c r="M17" s="328">
        <v>32.088090000000001</v>
      </c>
      <c r="N17" s="1"/>
      <c r="O17" s="1"/>
    </row>
    <row r="18" spans="1:15" ht="12" customHeight="1">
      <c r="A18" s="30">
        <v>8</v>
      </c>
      <c r="B18" s="347" t="s">
        <v>41</v>
      </c>
      <c r="C18" s="328">
        <v>267.3</v>
      </c>
      <c r="D18" s="329">
        <v>269.76666666666665</v>
      </c>
      <c r="E18" s="329">
        <v>262.58333333333331</v>
      </c>
      <c r="F18" s="329">
        <v>257.86666666666667</v>
      </c>
      <c r="G18" s="329">
        <v>250.68333333333334</v>
      </c>
      <c r="H18" s="329">
        <v>274.48333333333329</v>
      </c>
      <c r="I18" s="329">
        <v>281.66666666666669</v>
      </c>
      <c r="J18" s="329">
        <v>286.38333333333327</v>
      </c>
      <c r="K18" s="328">
        <v>276.95</v>
      </c>
      <c r="L18" s="328">
        <v>265.05</v>
      </c>
      <c r="M18" s="328">
        <v>21.158609999999999</v>
      </c>
      <c r="N18" s="1"/>
      <c r="O18" s="1"/>
    </row>
    <row r="19" spans="1:15" ht="12" customHeight="1">
      <c r="A19" s="30">
        <v>9</v>
      </c>
      <c r="B19" s="347" t="s">
        <v>43</v>
      </c>
      <c r="C19" s="328">
        <v>1956</v>
      </c>
      <c r="D19" s="329">
        <v>1999.5666666666666</v>
      </c>
      <c r="E19" s="329">
        <v>1906.4333333333334</v>
      </c>
      <c r="F19" s="329">
        <v>1856.8666666666668</v>
      </c>
      <c r="G19" s="329">
        <v>1763.7333333333336</v>
      </c>
      <c r="H19" s="329">
        <v>2049.1333333333332</v>
      </c>
      <c r="I19" s="329">
        <v>2142.2666666666664</v>
      </c>
      <c r="J19" s="329">
        <v>2191.833333333333</v>
      </c>
      <c r="K19" s="328">
        <v>2092.6999999999998</v>
      </c>
      <c r="L19" s="328">
        <v>1950</v>
      </c>
      <c r="M19" s="328">
        <v>7.28165</v>
      </c>
      <c r="N19" s="1"/>
      <c r="O19" s="1"/>
    </row>
    <row r="20" spans="1:15" ht="12" customHeight="1">
      <c r="A20" s="30">
        <v>10</v>
      </c>
      <c r="B20" s="347" t="s">
        <v>45</v>
      </c>
      <c r="C20" s="328">
        <v>1643.8</v>
      </c>
      <c r="D20" s="329">
        <v>1652.3166666666666</v>
      </c>
      <c r="E20" s="329">
        <v>1626.4333333333332</v>
      </c>
      <c r="F20" s="329">
        <v>1609.0666666666666</v>
      </c>
      <c r="G20" s="329">
        <v>1583.1833333333332</v>
      </c>
      <c r="H20" s="329">
        <v>1669.6833333333332</v>
      </c>
      <c r="I20" s="329">
        <v>1695.5666666666664</v>
      </c>
      <c r="J20" s="329">
        <v>1712.9333333333332</v>
      </c>
      <c r="K20" s="328">
        <v>1678.2</v>
      </c>
      <c r="L20" s="328">
        <v>1634.95</v>
      </c>
      <c r="M20" s="328">
        <v>13.33325</v>
      </c>
      <c r="N20" s="1"/>
      <c r="O20" s="1"/>
    </row>
    <row r="21" spans="1:15" ht="12" customHeight="1">
      <c r="A21" s="30">
        <v>11</v>
      </c>
      <c r="B21" s="347" t="s">
        <v>240</v>
      </c>
      <c r="C21" s="328">
        <v>1950.9</v>
      </c>
      <c r="D21" s="329">
        <v>1954.7</v>
      </c>
      <c r="E21" s="329">
        <v>1912.4</v>
      </c>
      <c r="F21" s="329">
        <v>1873.9</v>
      </c>
      <c r="G21" s="329">
        <v>1831.6000000000001</v>
      </c>
      <c r="H21" s="329">
        <v>1993.2</v>
      </c>
      <c r="I21" s="329">
        <v>2035.4999999999998</v>
      </c>
      <c r="J21" s="329">
        <v>2074</v>
      </c>
      <c r="K21" s="328">
        <v>1997</v>
      </c>
      <c r="L21" s="328">
        <v>1916.2</v>
      </c>
      <c r="M21" s="328">
        <v>11.75563</v>
      </c>
      <c r="N21" s="1"/>
      <c r="O21" s="1"/>
    </row>
    <row r="22" spans="1:15" ht="12" customHeight="1">
      <c r="A22" s="30">
        <v>12</v>
      </c>
      <c r="B22" s="347" t="s">
        <v>46</v>
      </c>
      <c r="C22" s="328">
        <v>706.7</v>
      </c>
      <c r="D22" s="329">
        <v>711.43333333333339</v>
      </c>
      <c r="E22" s="329">
        <v>698.26666666666677</v>
      </c>
      <c r="F22" s="329">
        <v>689.83333333333337</v>
      </c>
      <c r="G22" s="329">
        <v>676.66666666666674</v>
      </c>
      <c r="H22" s="329">
        <v>719.86666666666679</v>
      </c>
      <c r="I22" s="329">
        <v>733.0333333333333</v>
      </c>
      <c r="J22" s="329">
        <v>741.46666666666681</v>
      </c>
      <c r="K22" s="328">
        <v>724.6</v>
      </c>
      <c r="L22" s="328">
        <v>703</v>
      </c>
      <c r="M22" s="328">
        <v>75.338170000000005</v>
      </c>
      <c r="N22" s="1"/>
      <c r="O22" s="1"/>
    </row>
    <row r="23" spans="1:15" ht="12.75" customHeight="1">
      <c r="A23" s="30">
        <v>13</v>
      </c>
      <c r="B23" s="347" t="s">
        <v>242</v>
      </c>
      <c r="C23" s="328">
        <v>2353.1</v>
      </c>
      <c r="D23" s="329">
        <v>2330.9333333333329</v>
      </c>
      <c r="E23" s="329">
        <v>2308.766666666666</v>
      </c>
      <c r="F23" s="329">
        <v>2264.4333333333329</v>
      </c>
      <c r="G23" s="329">
        <v>2242.266666666666</v>
      </c>
      <c r="H23" s="329">
        <v>2375.266666666666</v>
      </c>
      <c r="I23" s="329">
        <v>2397.4333333333329</v>
      </c>
      <c r="J23" s="329">
        <v>2441.766666666666</v>
      </c>
      <c r="K23" s="328">
        <v>2353.1</v>
      </c>
      <c r="L23" s="328">
        <v>2286.6</v>
      </c>
      <c r="M23" s="328">
        <v>4.5603100000000003</v>
      </c>
      <c r="N23" s="1"/>
      <c r="O23" s="1"/>
    </row>
    <row r="24" spans="1:15" ht="12.75" customHeight="1">
      <c r="A24" s="30">
        <v>14</v>
      </c>
      <c r="B24" s="347" t="s">
        <v>296</v>
      </c>
      <c r="C24" s="328">
        <v>316.75</v>
      </c>
      <c r="D24" s="329">
        <v>320.7</v>
      </c>
      <c r="E24" s="329">
        <v>309</v>
      </c>
      <c r="F24" s="329">
        <v>301.25</v>
      </c>
      <c r="G24" s="329">
        <v>289.55</v>
      </c>
      <c r="H24" s="329">
        <v>328.45</v>
      </c>
      <c r="I24" s="329">
        <v>340.14999999999992</v>
      </c>
      <c r="J24" s="329">
        <v>347.9</v>
      </c>
      <c r="K24" s="328">
        <v>332.4</v>
      </c>
      <c r="L24" s="328">
        <v>312.95</v>
      </c>
      <c r="M24" s="328">
        <v>3.1501100000000002</v>
      </c>
      <c r="N24" s="1"/>
      <c r="O24" s="1"/>
    </row>
    <row r="25" spans="1:15" ht="12.75" customHeight="1">
      <c r="A25" s="30">
        <v>15</v>
      </c>
      <c r="B25" s="347" t="s">
        <v>297</v>
      </c>
      <c r="C25" s="328">
        <v>210.5</v>
      </c>
      <c r="D25" s="329">
        <v>203.58333333333334</v>
      </c>
      <c r="E25" s="329">
        <v>191.26666666666668</v>
      </c>
      <c r="F25" s="329">
        <v>172.03333333333333</v>
      </c>
      <c r="G25" s="329">
        <v>159.71666666666667</v>
      </c>
      <c r="H25" s="329">
        <v>222.81666666666669</v>
      </c>
      <c r="I25" s="329">
        <v>235.13333333333335</v>
      </c>
      <c r="J25" s="329">
        <v>254.3666666666667</v>
      </c>
      <c r="K25" s="328">
        <v>215.9</v>
      </c>
      <c r="L25" s="328">
        <v>184.35</v>
      </c>
      <c r="M25" s="328">
        <v>56.619619999999998</v>
      </c>
      <c r="N25" s="1"/>
      <c r="O25" s="1"/>
    </row>
    <row r="26" spans="1:15" ht="12.75" customHeight="1">
      <c r="A26" s="30">
        <v>16</v>
      </c>
      <c r="B26" s="347" t="s">
        <v>298</v>
      </c>
      <c r="C26" s="328">
        <v>1194.75</v>
      </c>
      <c r="D26" s="329">
        <v>1202.3333333333333</v>
      </c>
      <c r="E26" s="329">
        <v>1182.6666666666665</v>
      </c>
      <c r="F26" s="329">
        <v>1170.5833333333333</v>
      </c>
      <c r="G26" s="329">
        <v>1150.9166666666665</v>
      </c>
      <c r="H26" s="329">
        <v>1214.4166666666665</v>
      </c>
      <c r="I26" s="329">
        <v>1234.083333333333</v>
      </c>
      <c r="J26" s="329">
        <v>1246.1666666666665</v>
      </c>
      <c r="K26" s="328">
        <v>1222</v>
      </c>
      <c r="L26" s="328">
        <v>1190.25</v>
      </c>
      <c r="M26" s="328">
        <v>2.41445</v>
      </c>
      <c r="N26" s="1"/>
      <c r="O26" s="1"/>
    </row>
    <row r="27" spans="1:15" ht="12.75" customHeight="1">
      <c r="A27" s="30">
        <v>17</v>
      </c>
      <c r="B27" s="347" t="s">
        <v>292</v>
      </c>
      <c r="C27" s="328">
        <v>1597.5</v>
      </c>
      <c r="D27" s="329">
        <v>1595.1666666666667</v>
      </c>
      <c r="E27" s="329">
        <v>1574.3333333333335</v>
      </c>
      <c r="F27" s="329">
        <v>1551.1666666666667</v>
      </c>
      <c r="G27" s="329">
        <v>1530.3333333333335</v>
      </c>
      <c r="H27" s="329">
        <v>1618.3333333333335</v>
      </c>
      <c r="I27" s="329">
        <v>1639.166666666667</v>
      </c>
      <c r="J27" s="329">
        <v>1662.3333333333335</v>
      </c>
      <c r="K27" s="328">
        <v>1616</v>
      </c>
      <c r="L27" s="328">
        <v>1572</v>
      </c>
      <c r="M27" s="328">
        <v>1.0693600000000001</v>
      </c>
      <c r="N27" s="1"/>
      <c r="O27" s="1"/>
    </row>
    <row r="28" spans="1:15" ht="12.75" customHeight="1">
      <c r="A28" s="30">
        <v>18</v>
      </c>
      <c r="B28" s="347" t="s">
        <v>244</v>
      </c>
      <c r="C28" s="328">
        <v>1735.75</v>
      </c>
      <c r="D28" s="329">
        <v>1760.5833333333333</v>
      </c>
      <c r="E28" s="329">
        <v>1686.1666666666665</v>
      </c>
      <c r="F28" s="329">
        <v>1636.5833333333333</v>
      </c>
      <c r="G28" s="329">
        <v>1562.1666666666665</v>
      </c>
      <c r="H28" s="329">
        <v>1810.1666666666665</v>
      </c>
      <c r="I28" s="329">
        <v>1884.583333333333</v>
      </c>
      <c r="J28" s="329">
        <v>1934.1666666666665</v>
      </c>
      <c r="K28" s="328">
        <v>1835</v>
      </c>
      <c r="L28" s="328">
        <v>1711</v>
      </c>
      <c r="M28" s="328">
        <v>0.90358000000000005</v>
      </c>
      <c r="N28" s="1"/>
      <c r="O28" s="1"/>
    </row>
    <row r="29" spans="1:15" ht="12.75" customHeight="1">
      <c r="A29" s="30">
        <v>19</v>
      </c>
      <c r="B29" s="347" t="s">
        <v>299</v>
      </c>
      <c r="C29" s="328">
        <v>87</v>
      </c>
      <c r="D29" s="329">
        <v>87.166666666666671</v>
      </c>
      <c r="E29" s="329">
        <v>86.333333333333343</v>
      </c>
      <c r="F29" s="329">
        <v>85.666666666666671</v>
      </c>
      <c r="G29" s="329">
        <v>84.833333333333343</v>
      </c>
      <c r="H29" s="329">
        <v>87.833333333333343</v>
      </c>
      <c r="I29" s="329">
        <v>88.666666666666686</v>
      </c>
      <c r="J29" s="329">
        <v>89.333333333333343</v>
      </c>
      <c r="K29" s="328">
        <v>88</v>
      </c>
      <c r="L29" s="328">
        <v>86.5</v>
      </c>
      <c r="M29" s="328">
        <v>1.5764400000000001</v>
      </c>
      <c r="N29" s="1"/>
      <c r="O29" s="1"/>
    </row>
    <row r="30" spans="1:15" ht="12.75" customHeight="1">
      <c r="A30" s="30">
        <v>20</v>
      </c>
      <c r="B30" s="347" t="s">
        <v>48</v>
      </c>
      <c r="C30" s="328">
        <v>3249.65</v>
      </c>
      <c r="D30" s="329">
        <v>3248.9166666666665</v>
      </c>
      <c r="E30" s="329">
        <v>3208.7333333333331</v>
      </c>
      <c r="F30" s="329">
        <v>3167.8166666666666</v>
      </c>
      <c r="G30" s="329">
        <v>3127.6333333333332</v>
      </c>
      <c r="H30" s="329">
        <v>3289.833333333333</v>
      </c>
      <c r="I30" s="329">
        <v>3330.0166666666664</v>
      </c>
      <c r="J30" s="329">
        <v>3370.9333333333329</v>
      </c>
      <c r="K30" s="328">
        <v>3289.1</v>
      </c>
      <c r="L30" s="328">
        <v>3208</v>
      </c>
      <c r="M30" s="328">
        <v>0.48592999999999997</v>
      </c>
      <c r="N30" s="1"/>
      <c r="O30" s="1"/>
    </row>
    <row r="31" spans="1:15" ht="12.75" customHeight="1">
      <c r="A31" s="30">
        <v>21</v>
      </c>
      <c r="B31" s="347" t="s">
        <v>300</v>
      </c>
      <c r="C31" s="328">
        <v>2899.8</v>
      </c>
      <c r="D31" s="329">
        <v>2943.25</v>
      </c>
      <c r="E31" s="329">
        <v>2848.75</v>
      </c>
      <c r="F31" s="329">
        <v>2797.7</v>
      </c>
      <c r="G31" s="329">
        <v>2703.2</v>
      </c>
      <c r="H31" s="329">
        <v>2994.3</v>
      </c>
      <c r="I31" s="329">
        <v>3088.8</v>
      </c>
      <c r="J31" s="329">
        <v>3139.8500000000004</v>
      </c>
      <c r="K31" s="328">
        <v>3037.75</v>
      </c>
      <c r="L31" s="328">
        <v>2892.2</v>
      </c>
      <c r="M31" s="328">
        <v>0.51883999999999997</v>
      </c>
      <c r="N31" s="1"/>
      <c r="O31" s="1"/>
    </row>
    <row r="32" spans="1:15" ht="12.75" customHeight="1">
      <c r="A32" s="30">
        <v>22</v>
      </c>
      <c r="B32" s="347" t="s">
        <v>301</v>
      </c>
      <c r="C32" s="328">
        <v>24.45</v>
      </c>
      <c r="D32" s="329">
        <v>24.633333333333336</v>
      </c>
      <c r="E32" s="329">
        <v>24.066666666666674</v>
      </c>
      <c r="F32" s="329">
        <v>23.683333333333337</v>
      </c>
      <c r="G32" s="329">
        <v>23.116666666666674</v>
      </c>
      <c r="H32" s="329">
        <v>25.016666666666673</v>
      </c>
      <c r="I32" s="329">
        <v>25.583333333333336</v>
      </c>
      <c r="J32" s="329">
        <v>25.966666666666672</v>
      </c>
      <c r="K32" s="328">
        <v>25.2</v>
      </c>
      <c r="L32" s="328">
        <v>24.25</v>
      </c>
      <c r="M32" s="328">
        <v>108.34426999999999</v>
      </c>
      <c r="N32" s="1"/>
      <c r="O32" s="1"/>
    </row>
    <row r="33" spans="1:15" ht="12.75" customHeight="1">
      <c r="A33" s="30">
        <v>23</v>
      </c>
      <c r="B33" s="347" t="s">
        <v>50</v>
      </c>
      <c r="C33" s="328">
        <v>561.25</v>
      </c>
      <c r="D33" s="329">
        <v>563.05000000000007</v>
      </c>
      <c r="E33" s="329">
        <v>557.30000000000018</v>
      </c>
      <c r="F33" s="329">
        <v>553.35000000000014</v>
      </c>
      <c r="G33" s="329">
        <v>547.60000000000025</v>
      </c>
      <c r="H33" s="329">
        <v>567.00000000000011</v>
      </c>
      <c r="I33" s="329">
        <v>572.74999999999989</v>
      </c>
      <c r="J33" s="329">
        <v>576.70000000000005</v>
      </c>
      <c r="K33" s="328">
        <v>568.79999999999995</v>
      </c>
      <c r="L33" s="328">
        <v>559.1</v>
      </c>
      <c r="M33" s="328">
        <v>4.0388400000000004</v>
      </c>
      <c r="N33" s="1"/>
      <c r="O33" s="1"/>
    </row>
    <row r="34" spans="1:15" ht="12.75" customHeight="1">
      <c r="A34" s="30">
        <v>24</v>
      </c>
      <c r="B34" s="347" t="s">
        <v>302</v>
      </c>
      <c r="C34" s="328">
        <v>3624.85</v>
      </c>
      <c r="D34" s="329">
        <v>3570.1166666666668</v>
      </c>
      <c r="E34" s="329">
        <v>3485.2333333333336</v>
      </c>
      <c r="F34" s="329">
        <v>3345.6166666666668</v>
      </c>
      <c r="G34" s="329">
        <v>3260.7333333333336</v>
      </c>
      <c r="H34" s="329">
        <v>3709.7333333333336</v>
      </c>
      <c r="I34" s="329">
        <v>3794.6166666666668</v>
      </c>
      <c r="J34" s="329">
        <v>3934.2333333333336</v>
      </c>
      <c r="K34" s="328">
        <v>3655</v>
      </c>
      <c r="L34" s="328">
        <v>3430.5</v>
      </c>
      <c r="M34" s="328">
        <v>1.1856599999999999</v>
      </c>
      <c r="N34" s="1"/>
      <c r="O34" s="1"/>
    </row>
    <row r="35" spans="1:15" ht="12.75" customHeight="1">
      <c r="A35" s="30">
        <v>25</v>
      </c>
      <c r="B35" s="347" t="s">
        <v>51</v>
      </c>
      <c r="C35" s="328">
        <v>290.2</v>
      </c>
      <c r="D35" s="329">
        <v>296.39999999999998</v>
      </c>
      <c r="E35" s="329">
        <v>281.69999999999993</v>
      </c>
      <c r="F35" s="329">
        <v>273.19999999999993</v>
      </c>
      <c r="G35" s="329">
        <v>258.49999999999989</v>
      </c>
      <c r="H35" s="329">
        <v>304.89999999999998</v>
      </c>
      <c r="I35" s="329">
        <v>319.60000000000002</v>
      </c>
      <c r="J35" s="329">
        <v>328.1</v>
      </c>
      <c r="K35" s="328">
        <v>311.10000000000002</v>
      </c>
      <c r="L35" s="328">
        <v>287.89999999999998</v>
      </c>
      <c r="M35" s="328">
        <v>118.72107</v>
      </c>
      <c r="N35" s="1"/>
      <c r="O35" s="1"/>
    </row>
    <row r="36" spans="1:15" ht="12.75" customHeight="1">
      <c r="A36" s="30">
        <v>26</v>
      </c>
      <c r="B36" s="347" t="s">
        <v>853</v>
      </c>
      <c r="C36" s="328">
        <v>1301.5</v>
      </c>
      <c r="D36" s="329">
        <v>1322.9666666666665</v>
      </c>
      <c r="E36" s="329">
        <v>1266.583333333333</v>
      </c>
      <c r="F36" s="329">
        <v>1231.6666666666665</v>
      </c>
      <c r="G36" s="329">
        <v>1175.2833333333331</v>
      </c>
      <c r="H36" s="329">
        <v>1357.883333333333</v>
      </c>
      <c r="I36" s="329">
        <v>1414.2666666666667</v>
      </c>
      <c r="J36" s="329">
        <v>1449.1833333333329</v>
      </c>
      <c r="K36" s="328">
        <v>1379.35</v>
      </c>
      <c r="L36" s="328">
        <v>1288.05</v>
      </c>
      <c r="M36" s="328">
        <v>4.16411</v>
      </c>
      <c r="N36" s="1"/>
      <c r="O36" s="1"/>
    </row>
    <row r="37" spans="1:15" ht="12.75" customHeight="1">
      <c r="A37" s="30">
        <v>27</v>
      </c>
      <c r="B37" s="347" t="s">
        <v>813</v>
      </c>
      <c r="C37" s="328">
        <v>837.2</v>
      </c>
      <c r="D37" s="329">
        <v>838.9</v>
      </c>
      <c r="E37" s="329">
        <v>830.3</v>
      </c>
      <c r="F37" s="329">
        <v>823.4</v>
      </c>
      <c r="G37" s="329">
        <v>814.8</v>
      </c>
      <c r="H37" s="329">
        <v>845.8</v>
      </c>
      <c r="I37" s="329">
        <v>854.40000000000009</v>
      </c>
      <c r="J37" s="329">
        <v>861.3</v>
      </c>
      <c r="K37" s="328">
        <v>847.5</v>
      </c>
      <c r="L37" s="328">
        <v>832</v>
      </c>
      <c r="M37" s="328">
        <v>0.39111000000000001</v>
      </c>
      <c r="N37" s="1"/>
      <c r="O37" s="1"/>
    </row>
    <row r="38" spans="1:15" ht="12.75" customHeight="1">
      <c r="A38" s="30">
        <v>28</v>
      </c>
      <c r="B38" s="347" t="s">
        <v>293</v>
      </c>
      <c r="C38" s="328">
        <v>859.8</v>
      </c>
      <c r="D38" s="329">
        <v>858.56666666666661</v>
      </c>
      <c r="E38" s="329">
        <v>842.33333333333326</v>
      </c>
      <c r="F38" s="329">
        <v>824.86666666666667</v>
      </c>
      <c r="G38" s="329">
        <v>808.63333333333333</v>
      </c>
      <c r="H38" s="329">
        <v>876.03333333333319</v>
      </c>
      <c r="I38" s="329">
        <v>892.26666666666654</v>
      </c>
      <c r="J38" s="329">
        <v>909.73333333333312</v>
      </c>
      <c r="K38" s="328">
        <v>874.8</v>
      </c>
      <c r="L38" s="328">
        <v>841.1</v>
      </c>
      <c r="M38" s="328">
        <v>3.24519</v>
      </c>
      <c r="N38" s="1"/>
      <c r="O38" s="1"/>
    </row>
    <row r="39" spans="1:15" ht="12.75" customHeight="1">
      <c r="A39" s="30">
        <v>29</v>
      </c>
      <c r="B39" s="347" t="s">
        <v>52</v>
      </c>
      <c r="C39" s="328">
        <v>732.45</v>
      </c>
      <c r="D39" s="329">
        <v>737.31666666666661</v>
      </c>
      <c r="E39" s="329">
        <v>725.08333333333326</v>
      </c>
      <c r="F39" s="329">
        <v>717.7166666666667</v>
      </c>
      <c r="G39" s="329">
        <v>705.48333333333335</v>
      </c>
      <c r="H39" s="329">
        <v>744.68333333333317</v>
      </c>
      <c r="I39" s="329">
        <v>756.91666666666652</v>
      </c>
      <c r="J39" s="329">
        <v>764.28333333333308</v>
      </c>
      <c r="K39" s="328">
        <v>749.55</v>
      </c>
      <c r="L39" s="328">
        <v>729.95</v>
      </c>
      <c r="M39" s="328">
        <v>1.58833</v>
      </c>
      <c r="N39" s="1"/>
      <c r="O39" s="1"/>
    </row>
    <row r="40" spans="1:15" ht="12.75" customHeight="1">
      <c r="A40" s="30">
        <v>30</v>
      </c>
      <c r="B40" s="347" t="s">
        <v>53</v>
      </c>
      <c r="C40" s="328">
        <v>4917.8</v>
      </c>
      <c r="D40" s="329">
        <v>4920.6166666666659</v>
      </c>
      <c r="E40" s="329">
        <v>4872.2333333333318</v>
      </c>
      <c r="F40" s="329">
        <v>4826.6666666666661</v>
      </c>
      <c r="G40" s="329">
        <v>4778.2833333333319</v>
      </c>
      <c r="H40" s="329">
        <v>4966.1833333333316</v>
      </c>
      <c r="I40" s="329">
        <v>5014.5666666666648</v>
      </c>
      <c r="J40" s="329">
        <v>5060.1333333333314</v>
      </c>
      <c r="K40" s="328">
        <v>4969</v>
      </c>
      <c r="L40" s="328">
        <v>4875.05</v>
      </c>
      <c r="M40" s="328">
        <v>9.3090700000000002</v>
      </c>
      <c r="N40" s="1"/>
      <c r="O40" s="1"/>
    </row>
    <row r="41" spans="1:15" ht="12.75" customHeight="1">
      <c r="A41" s="30">
        <v>31</v>
      </c>
      <c r="B41" s="347" t="s">
        <v>54</v>
      </c>
      <c r="C41" s="328">
        <v>178.85</v>
      </c>
      <c r="D41" s="329">
        <v>180.54999999999998</v>
      </c>
      <c r="E41" s="329">
        <v>176.29999999999995</v>
      </c>
      <c r="F41" s="329">
        <v>173.74999999999997</v>
      </c>
      <c r="G41" s="329">
        <v>169.49999999999994</v>
      </c>
      <c r="H41" s="329">
        <v>183.09999999999997</v>
      </c>
      <c r="I41" s="329">
        <v>187.35000000000002</v>
      </c>
      <c r="J41" s="329">
        <v>189.89999999999998</v>
      </c>
      <c r="K41" s="328">
        <v>184.8</v>
      </c>
      <c r="L41" s="328">
        <v>178</v>
      </c>
      <c r="M41" s="328">
        <v>33.386620000000001</v>
      </c>
      <c r="N41" s="1"/>
      <c r="O41" s="1"/>
    </row>
    <row r="42" spans="1:15" ht="12.75" customHeight="1">
      <c r="A42" s="30">
        <v>32</v>
      </c>
      <c r="B42" s="347" t="s">
        <v>303</v>
      </c>
      <c r="C42" s="328">
        <v>445.15</v>
      </c>
      <c r="D42" s="329">
        <v>452.43333333333334</v>
      </c>
      <c r="E42" s="329">
        <v>434.4666666666667</v>
      </c>
      <c r="F42" s="329">
        <v>423.78333333333336</v>
      </c>
      <c r="G42" s="329">
        <v>405.81666666666672</v>
      </c>
      <c r="H42" s="329">
        <v>463.11666666666667</v>
      </c>
      <c r="I42" s="329">
        <v>481.08333333333326</v>
      </c>
      <c r="J42" s="329">
        <v>491.76666666666665</v>
      </c>
      <c r="K42" s="328">
        <v>470.4</v>
      </c>
      <c r="L42" s="328">
        <v>441.75</v>
      </c>
      <c r="M42" s="328">
        <v>1.42052</v>
      </c>
      <c r="N42" s="1"/>
      <c r="O42" s="1"/>
    </row>
    <row r="43" spans="1:15" ht="12.75" customHeight="1">
      <c r="A43" s="30">
        <v>33</v>
      </c>
      <c r="B43" s="347" t="s">
        <v>304</v>
      </c>
      <c r="C43" s="328">
        <v>92.05</v>
      </c>
      <c r="D43" s="329">
        <v>92.866666666666674</v>
      </c>
      <c r="E43" s="329">
        <v>90.683333333333351</v>
      </c>
      <c r="F43" s="329">
        <v>89.316666666666677</v>
      </c>
      <c r="G43" s="329">
        <v>87.133333333333354</v>
      </c>
      <c r="H43" s="329">
        <v>94.233333333333348</v>
      </c>
      <c r="I43" s="329">
        <v>96.416666666666686</v>
      </c>
      <c r="J43" s="329">
        <v>97.783333333333346</v>
      </c>
      <c r="K43" s="328">
        <v>95.05</v>
      </c>
      <c r="L43" s="328">
        <v>91.5</v>
      </c>
      <c r="M43" s="328">
        <v>4.6703099999999997</v>
      </c>
      <c r="N43" s="1"/>
      <c r="O43" s="1"/>
    </row>
    <row r="44" spans="1:15" ht="12.75" customHeight="1">
      <c r="A44" s="30">
        <v>34</v>
      </c>
      <c r="B44" s="347" t="s">
        <v>55</v>
      </c>
      <c r="C44" s="328">
        <v>110.2</v>
      </c>
      <c r="D44" s="329">
        <v>113.10000000000001</v>
      </c>
      <c r="E44" s="329">
        <v>106.90000000000002</v>
      </c>
      <c r="F44" s="329">
        <v>103.60000000000001</v>
      </c>
      <c r="G44" s="329">
        <v>97.40000000000002</v>
      </c>
      <c r="H44" s="329">
        <v>116.40000000000002</v>
      </c>
      <c r="I44" s="329">
        <v>122.60000000000001</v>
      </c>
      <c r="J44" s="329">
        <v>125.90000000000002</v>
      </c>
      <c r="K44" s="328">
        <v>119.3</v>
      </c>
      <c r="L44" s="328">
        <v>109.8</v>
      </c>
      <c r="M44" s="328">
        <v>256.73223999999999</v>
      </c>
      <c r="N44" s="1"/>
      <c r="O44" s="1"/>
    </row>
    <row r="45" spans="1:15" ht="12.75" customHeight="1">
      <c r="A45" s="30">
        <v>35</v>
      </c>
      <c r="B45" s="347" t="s">
        <v>57</v>
      </c>
      <c r="C45" s="328">
        <v>2871.9</v>
      </c>
      <c r="D45" s="329">
        <v>2928.2999999999997</v>
      </c>
      <c r="E45" s="329">
        <v>2805.5999999999995</v>
      </c>
      <c r="F45" s="329">
        <v>2739.2999999999997</v>
      </c>
      <c r="G45" s="329">
        <v>2616.5999999999995</v>
      </c>
      <c r="H45" s="329">
        <v>2994.5999999999995</v>
      </c>
      <c r="I45" s="329">
        <v>3117.2999999999993</v>
      </c>
      <c r="J45" s="329">
        <v>3183.5999999999995</v>
      </c>
      <c r="K45" s="328">
        <v>3051</v>
      </c>
      <c r="L45" s="328">
        <v>2862</v>
      </c>
      <c r="M45" s="328">
        <v>44.068399999999997</v>
      </c>
      <c r="N45" s="1"/>
      <c r="O45" s="1"/>
    </row>
    <row r="46" spans="1:15" ht="12.75" customHeight="1">
      <c r="A46" s="30">
        <v>36</v>
      </c>
      <c r="B46" s="347" t="s">
        <v>305</v>
      </c>
      <c r="C46" s="328">
        <v>167</v>
      </c>
      <c r="D46" s="329">
        <v>168.83333333333334</v>
      </c>
      <c r="E46" s="329">
        <v>164.66666666666669</v>
      </c>
      <c r="F46" s="329">
        <v>162.33333333333334</v>
      </c>
      <c r="G46" s="329">
        <v>158.16666666666669</v>
      </c>
      <c r="H46" s="329">
        <v>171.16666666666669</v>
      </c>
      <c r="I46" s="329">
        <v>175.33333333333337</v>
      </c>
      <c r="J46" s="329">
        <v>177.66666666666669</v>
      </c>
      <c r="K46" s="328">
        <v>173</v>
      </c>
      <c r="L46" s="328">
        <v>166.5</v>
      </c>
      <c r="M46" s="328">
        <v>2.5863900000000002</v>
      </c>
      <c r="N46" s="1"/>
      <c r="O46" s="1"/>
    </row>
    <row r="47" spans="1:15" ht="12.75" customHeight="1">
      <c r="A47" s="30">
        <v>37</v>
      </c>
      <c r="B47" s="347" t="s">
        <v>307</v>
      </c>
      <c r="C47" s="328">
        <v>1868.95</v>
      </c>
      <c r="D47" s="329">
        <v>1889.6666666666667</v>
      </c>
      <c r="E47" s="329">
        <v>1839.3333333333335</v>
      </c>
      <c r="F47" s="329">
        <v>1809.7166666666667</v>
      </c>
      <c r="G47" s="329">
        <v>1759.3833333333334</v>
      </c>
      <c r="H47" s="329">
        <v>1919.2833333333335</v>
      </c>
      <c r="I47" s="329">
        <v>1969.616666666667</v>
      </c>
      <c r="J47" s="329">
        <v>1999.2333333333336</v>
      </c>
      <c r="K47" s="328">
        <v>1940</v>
      </c>
      <c r="L47" s="328">
        <v>1860.05</v>
      </c>
      <c r="M47" s="328">
        <v>3.6573000000000002</v>
      </c>
      <c r="N47" s="1"/>
      <c r="O47" s="1"/>
    </row>
    <row r="48" spans="1:15" ht="12.75" customHeight="1">
      <c r="A48" s="30">
        <v>38</v>
      </c>
      <c r="B48" s="347" t="s">
        <v>306</v>
      </c>
      <c r="C48" s="328">
        <v>2640.75</v>
      </c>
      <c r="D48" s="329">
        <v>2638.7833333333333</v>
      </c>
      <c r="E48" s="329">
        <v>2612.5666666666666</v>
      </c>
      <c r="F48" s="329">
        <v>2584.3833333333332</v>
      </c>
      <c r="G48" s="329">
        <v>2558.1666666666665</v>
      </c>
      <c r="H48" s="329">
        <v>2666.9666666666667</v>
      </c>
      <c r="I48" s="329">
        <v>2693.1833333333329</v>
      </c>
      <c r="J48" s="329">
        <v>2721.3666666666668</v>
      </c>
      <c r="K48" s="328">
        <v>2665</v>
      </c>
      <c r="L48" s="328">
        <v>2610.6</v>
      </c>
      <c r="M48" s="328">
        <v>4.487E-2</v>
      </c>
      <c r="N48" s="1"/>
      <c r="O48" s="1"/>
    </row>
    <row r="49" spans="1:15" ht="12.75" customHeight="1">
      <c r="A49" s="30">
        <v>39</v>
      </c>
      <c r="B49" s="347" t="s">
        <v>241</v>
      </c>
      <c r="C49" s="328">
        <v>1751.25</v>
      </c>
      <c r="D49" s="329">
        <v>1734.6000000000001</v>
      </c>
      <c r="E49" s="329">
        <v>1717.9500000000003</v>
      </c>
      <c r="F49" s="329">
        <v>1684.65</v>
      </c>
      <c r="G49" s="329">
        <v>1668.0000000000002</v>
      </c>
      <c r="H49" s="329">
        <v>1767.9000000000003</v>
      </c>
      <c r="I49" s="329">
        <v>1784.5500000000004</v>
      </c>
      <c r="J49" s="329">
        <v>1817.8500000000004</v>
      </c>
      <c r="K49" s="328">
        <v>1751.25</v>
      </c>
      <c r="L49" s="328">
        <v>1701.3</v>
      </c>
      <c r="M49" s="328">
        <v>1.3484799999999999</v>
      </c>
      <c r="N49" s="1"/>
      <c r="O49" s="1"/>
    </row>
    <row r="50" spans="1:15" ht="12.75" customHeight="1">
      <c r="A50" s="30">
        <v>40</v>
      </c>
      <c r="B50" s="347" t="s">
        <v>308</v>
      </c>
      <c r="C50" s="328">
        <v>8854.2999999999993</v>
      </c>
      <c r="D50" s="329">
        <v>8909.4</v>
      </c>
      <c r="E50" s="329">
        <v>8594.9</v>
      </c>
      <c r="F50" s="329">
        <v>8335.5</v>
      </c>
      <c r="G50" s="329">
        <v>8021</v>
      </c>
      <c r="H50" s="329">
        <v>9168.7999999999993</v>
      </c>
      <c r="I50" s="329">
        <v>9483.2999999999993</v>
      </c>
      <c r="J50" s="329">
        <v>9742.6999999999989</v>
      </c>
      <c r="K50" s="328">
        <v>9223.9</v>
      </c>
      <c r="L50" s="328">
        <v>8650</v>
      </c>
      <c r="M50" s="328">
        <v>0.25913999999999998</v>
      </c>
      <c r="N50" s="1"/>
      <c r="O50" s="1"/>
    </row>
    <row r="51" spans="1:15" ht="12.75" customHeight="1">
      <c r="A51" s="30">
        <v>41</v>
      </c>
      <c r="B51" s="347" t="s">
        <v>59</v>
      </c>
      <c r="C51" s="328">
        <v>1158.1500000000001</v>
      </c>
      <c r="D51" s="329">
        <v>1176.8333333333333</v>
      </c>
      <c r="E51" s="329">
        <v>1129.3166666666666</v>
      </c>
      <c r="F51" s="329">
        <v>1100.4833333333333</v>
      </c>
      <c r="G51" s="329">
        <v>1052.9666666666667</v>
      </c>
      <c r="H51" s="329">
        <v>1205.6666666666665</v>
      </c>
      <c r="I51" s="329">
        <v>1253.1833333333334</v>
      </c>
      <c r="J51" s="329">
        <v>1282.0166666666664</v>
      </c>
      <c r="K51" s="328">
        <v>1224.3499999999999</v>
      </c>
      <c r="L51" s="328">
        <v>1148</v>
      </c>
      <c r="M51" s="328">
        <v>15.19135</v>
      </c>
      <c r="N51" s="1"/>
      <c r="O51" s="1"/>
    </row>
    <row r="52" spans="1:15" ht="12.75" customHeight="1">
      <c r="A52" s="30">
        <v>42</v>
      </c>
      <c r="B52" s="347" t="s">
        <v>60</v>
      </c>
      <c r="C52" s="328">
        <v>618.45000000000005</v>
      </c>
      <c r="D52" s="329">
        <v>620.26666666666677</v>
      </c>
      <c r="E52" s="329">
        <v>611.93333333333351</v>
      </c>
      <c r="F52" s="329">
        <v>605.41666666666674</v>
      </c>
      <c r="G52" s="329">
        <v>597.08333333333348</v>
      </c>
      <c r="H52" s="329">
        <v>626.78333333333353</v>
      </c>
      <c r="I52" s="329">
        <v>635.11666666666679</v>
      </c>
      <c r="J52" s="329">
        <v>641.63333333333355</v>
      </c>
      <c r="K52" s="328">
        <v>628.6</v>
      </c>
      <c r="L52" s="328">
        <v>613.75</v>
      </c>
      <c r="M52" s="328">
        <v>14.44017</v>
      </c>
      <c r="N52" s="1"/>
      <c r="O52" s="1"/>
    </row>
    <row r="53" spans="1:15" ht="12.75" customHeight="1">
      <c r="A53" s="30">
        <v>43</v>
      </c>
      <c r="B53" s="347" t="s">
        <v>309</v>
      </c>
      <c r="C53" s="328">
        <v>470</v>
      </c>
      <c r="D53" s="329">
        <v>474.66666666666669</v>
      </c>
      <c r="E53" s="329">
        <v>464.33333333333337</v>
      </c>
      <c r="F53" s="329">
        <v>458.66666666666669</v>
      </c>
      <c r="G53" s="329">
        <v>448.33333333333337</v>
      </c>
      <c r="H53" s="329">
        <v>480.33333333333337</v>
      </c>
      <c r="I53" s="329">
        <v>490.66666666666674</v>
      </c>
      <c r="J53" s="329">
        <v>496.33333333333337</v>
      </c>
      <c r="K53" s="328">
        <v>485</v>
      </c>
      <c r="L53" s="328">
        <v>469</v>
      </c>
      <c r="M53" s="328">
        <v>4.8669500000000001</v>
      </c>
      <c r="N53" s="1"/>
      <c r="O53" s="1"/>
    </row>
    <row r="54" spans="1:15" ht="12.75" customHeight="1">
      <c r="A54" s="30">
        <v>44</v>
      </c>
      <c r="B54" s="347" t="s">
        <v>61</v>
      </c>
      <c r="C54" s="328">
        <v>737.65</v>
      </c>
      <c r="D54" s="329">
        <v>743.16666666666663</v>
      </c>
      <c r="E54" s="329">
        <v>726.88333333333321</v>
      </c>
      <c r="F54" s="329">
        <v>716.11666666666656</v>
      </c>
      <c r="G54" s="329">
        <v>699.83333333333314</v>
      </c>
      <c r="H54" s="329">
        <v>753.93333333333328</v>
      </c>
      <c r="I54" s="329">
        <v>770.21666666666681</v>
      </c>
      <c r="J54" s="329">
        <v>780.98333333333335</v>
      </c>
      <c r="K54" s="328">
        <v>759.45</v>
      </c>
      <c r="L54" s="328">
        <v>732.4</v>
      </c>
      <c r="M54" s="328">
        <v>83.571809999999999</v>
      </c>
      <c r="N54" s="1"/>
      <c r="O54" s="1"/>
    </row>
    <row r="55" spans="1:15" ht="12.75" customHeight="1">
      <c r="A55" s="30">
        <v>45</v>
      </c>
      <c r="B55" s="347" t="s">
        <v>62</v>
      </c>
      <c r="C55" s="328">
        <v>3297.1</v>
      </c>
      <c r="D55" s="329">
        <v>3326.9666666666667</v>
      </c>
      <c r="E55" s="329">
        <v>3249.1333333333332</v>
      </c>
      <c r="F55" s="329">
        <v>3201.1666666666665</v>
      </c>
      <c r="G55" s="329">
        <v>3123.333333333333</v>
      </c>
      <c r="H55" s="329">
        <v>3374.9333333333334</v>
      </c>
      <c r="I55" s="329">
        <v>3452.7666666666664</v>
      </c>
      <c r="J55" s="329">
        <v>3500.7333333333336</v>
      </c>
      <c r="K55" s="328">
        <v>3404.8</v>
      </c>
      <c r="L55" s="328">
        <v>3279</v>
      </c>
      <c r="M55" s="328">
        <v>5.3675800000000002</v>
      </c>
      <c r="N55" s="1"/>
      <c r="O55" s="1"/>
    </row>
    <row r="56" spans="1:15" ht="12.75" customHeight="1">
      <c r="A56" s="30">
        <v>46</v>
      </c>
      <c r="B56" s="347" t="s">
        <v>313</v>
      </c>
      <c r="C56" s="328">
        <v>164.6</v>
      </c>
      <c r="D56" s="329">
        <v>164.6</v>
      </c>
      <c r="E56" s="329">
        <v>163.39999999999998</v>
      </c>
      <c r="F56" s="329">
        <v>162.19999999999999</v>
      </c>
      <c r="G56" s="329">
        <v>160.99999999999997</v>
      </c>
      <c r="H56" s="329">
        <v>165.79999999999998</v>
      </c>
      <c r="I56" s="329">
        <v>166.99999999999997</v>
      </c>
      <c r="J56" s="329">
        <v>168.2</v>
      </c>
      <c r="K56" s="328">
        <v>165.8</v>
      </c>
      <c r="L56" s="328">
        <v>163.4</v>
      </c>
      <c r="M56" s="328">
        <v>3.34775</v>
      </c>
      <c r="N56" s="1"/>
      <c r="O56" s="1"/>
    </row>
    <row r="57" spans="1:15" ht="12.75" customHeight="1">
      <c r="A57" s="30">
        <v>47</v>
      </c>
      <c r="B57" s="347" t="s">
        <v>314</v>
      </c>
      <c r="C57" s="328">
        <v>1110.2</v>
      </c>
      <c r="D57" s="329">
        <v>1127.0666666666666</v>
      </c>
      <c r="E57" s="329">
        <v>1084.6333333333332</v>
      </c>
      <c r="F57" s="329">
        <v>1059.0666666666666</v>
      </c>
      <c r="G57" s="329">
        <v>1016.6333333333332</v>
      </c>
      <c r="H57" s="329">
        <v>1152.6333333333332</v>
      </c>
      <c r="I57" s="329">
        <v>1195.0666666666666</v>
      </c>
      <c r="J57" s="329">
        <v>1220.6333333333332</v>
      </c>
      <c r="K57" s="328">
        <v>1169.5</v>
      </c>
      <c r="L57" s="328">
        <v>1101.5</v>
      </c>
      <c r="M57" s="328">
        <v>0.50688</v>
      </c>
      <c r="N57" s="1"/>
      <c r="O57" s="1"/>
    </row>
    <row r="58" spans="1:15" ht="12.75" customHeight="1">
      <c r="A58" s="30">
        <v>48</v>
      </c>
      <c r="B58" s="347" t="s">
        <v>64</v>
      </c>
      <c r="C58" s="328">
        <v>15704.1</v>
      </c>
      <c r="D58" s="329">
        <v>15899.616666666669</v>
      </c>
      <c r="E58" s="329">
        <v>15451.283333333336</v>
      </c>
      <c r="F58" s="329">
        <v>15198.466666666667</v>
      </c>
      <c r="G58" s="329">
        <v>14750.133333333335</v>
      </c>
      <c r="H58" s="329">
        <v>16152.433333333338</v>
      </c>
      <c r="I58" s="329">
        <v>16600.76666666667</v>
      </c>
      <c r="J58" s="329">
        <v>16853.583333333339</v>
      </c>
      <c r="K58" s="328">
        <v>16347.95</v>
      </c>
      <c r="L58" s="328">
        <v>15646.8</v>
      </c>
      <c r="M58" s="328">
        <v>3.4001399999999999</v>
      </c>
      <c r="N58" s="1"/>
      <c r="O58" s="1"/>
    </row>
    <row r="59" spans="1:15" ht="12" customHeight="1">
      <c r="A59" s="30">
        <v>49</v>
      </c>
      <c r="B59" s="347" t="s">
        <v>246</v>
      </c>
      <c r="C59" s="328">
        <v>5086.25</v>
      </c>
      <c r="D59" s="329">
        <v>5098.8166666666666</v>
      </c>
      <c r="E59" s="329">
        <v>5037.6333333333332</v>
      </c>
      <c r="F59" s="329">
        <v>4989.0166666666664</v>
      </c>
      <c r="G59" s="329">
        <v>4927.833333333333</v>
      </c>
      <c r="H59" s="329">
        <v>5147.4333333333334</v>
      </c>
      <c r="I59" s="329">
        <v>5208.6166666666659</v>
      </c>
      <c r="J59" s="329">
        <v>5257.2333333333336</v>
      </c>
      <c r="K59" s="328">
        <v>5160</v>
      </c>
      <c r="L59" s="328">
        <v>5050.2</v>
      </c>
      <c r="M59" s="328">
        <v>0.57716999999999996</v>
      </c>
      <c r="N59" s="1"/>
      <c r="O59" s="1"/>
    </row>
    <row r="60" spans="1:15" ht="12.75" customHeight="1">
      <c r="A60" s="30">
        <v>50</v>
      </c>
      <c r="B60" s="347" t="s">
        <v>65</v>
      </c>
      <c r="C60" s="328">
        <v>6748.35</v>
      </c>
      <c r="D60" s="329">
        <v>6805.8833333333341</v>
      </c>
      <c r="E60" s="329">
        <v>6667.4666666666681</v>
      </c>
      <c r="F60" s="329">
        <v>6586.5833333333339</v>
      </c>
      <c r="G60" s="329">
        <v>6448.1666666666679</v>
      </c>
      <c r="H60" s="329">
        <v>6886.7666666666682</v>
      </c>
      <c r="I60" s="329">
        <v>7025.1833333333343</v>
      </c>
      <c r="J60" s="329">
        <v>7106.0666666666684</v>
      </c>
      <c r="K60" s="328">
        <v>6944.3</v>
      </c>
      <c r="L60" s="328">
        <v>6725</v>
      </c>
      <c r="M60" s="328">
        <v>13.33999</v>
      </c>
      <c r="N60" s="1"/>
      <c r="O60" s="1"/>
    </row>
    <row r="61" spans="1:15" ht="12.75" customHeight="1">
      <c r="A61" s="30">
        <v>51</v>
      </c>
      <c r="B61" s="347" t="s">
        <v>315</v>
      </c>
      <c r="C61" s="328">
        <v>2820.05</v>
      </c>
      <c r="D61" s="329">
        <v>2874.6166666666668</v>
      </c>
      <c r="E61" s="329">
        <v>2757.9833333333336</v>
      </c>
      <c r="F61" s="329">
        <v>2695.916666666667</v>
      </c>
      <c r="G61" s="329">
        <v>2579.2833333333338</v>
      </c>
      <c r="H61" s="329">
        <v>2936.6833333333334</v>
      </c>
      <c r="I61" s="329">
        <v>3053.3166666666666</v>
      </c>
      <c r="J61" s="329">
        <v>3115.3833333333332</v>
      </c>
      <c r="K61" s="328">
        <v>2991.25</v>
      </c>
      <c r="L61" s="328">
        <v>2812.55</v>
      </c>
      <c r="M61" s="328">
        <v>0.75902000000000003</v>
      </c>
      <c r="N61" s="1"/>
      <c r="O61" s="1"/>
    </row>
    <row r="62" spans="1:15" ht="12.75" customHeight="1">
      <c r="A62" s="30">
        <v>52</v>
      </c>
      <c r="B62" s="347" t="s">
        <v>66</v>
      </c>
      <c r="C62" s="328">
        <v>1798</v>
      </c>
      <c r="D62" s="329">
        <v>1801.1666666666667</v>
      </c>
      <c r="E62" s="329">
        <v>1766.9333333333334</v>
      </c>
      <c r="F62" s="329">
        <v>1735.8666666666666</v>
      </c>
      <c r="G62" s="329">
        <v>1701.6333333333332</v>
      </c>
      <c r="H62" s="329">
        <v>1832.2333333333336</v>
      </c>
      <c r="I62" s="329">
        <v>1866.4666666666667</v>
      </c>
      <c r="J62" s="329">
        <v>1897.5333333333338</v>
      </c>
      <c r="K62" s="328">
        <v>1835.4</v>
      </c>
      <c r="L62" s="328">
        <v>1770.1</v>
      </c>
      <c r="M62" s="328">
        <v>3.9798100000000001</v>
      </c>
      <c r="N62" s="1"/>
      <c r="O62" s="1"/>
    </row>
    <row r="63" spans="1:15" ht="12.75" customHeight="1">
      <c r="A63" s="30">
        <v>53</v>
      </c>
      <c r="B63" s="347" t="s">
        <v>316</v>
      </c>
      <c r="C63" s="328">
        <v>424.9</v>
      </c>
      <c r="D63" s="329">
        <v>426.55</v>
      </c>
      <c r="E63" s="329">
        <v>413.35</v>
      </c>
      <c r="F63" s="329">
        <v>401.8</v>
      </c>
      <c r="G63" s="329">
        <v>388.6</v>
      </c>
      <c r="H63" s="329">
        <v>438.1</v>
      </c>
      <c r="I63" s="329">
        <v>451.29999999999995</v>
      </c>
      <c r="J63" s="329">
        <v>462.85</v>
      </c>
      <c r="K63" s="328">
        <v>439.75</v>
      </c>
      <c r="L63" s="328">
        <v>415</v>
      </c>
      <c r="M63" s="328">
        <v>72.421930000000003</v>
      </c>
      <c r="N63" s="1"/>
      <c r="O63" s="1"/>
    </row>
    <row r="64" spans="1:15" ht="12.75" customHeight="1">
      <c r="A64" s="30">
        <v>54</v>
      </c>
      <c r="B64" s="347" t="s">
        <v>67</v>
      </c>
      <c r="C64" s="328">
        <v>284.05</v>
      </c>
      <c r="D64" s="329">
        <v>288.31666666666666</v>
      </c>
      <c r="E64" s="329">
        <v>277.83333333333331</v>
      </c>
      <c r="F64" s="329">
        <v>271.61666666666667</v>
      </c>
      <c r="G64" s="329">
        <v>261.13333333333333</v>
      </c>
      <c r="H64" s="329">
        <v>294.5333333333333</v>
      </c>
      <c r="I64" s="329">
        <v>305.01666666666665</v>
      </c>
      <c r="J64" s="329">
        <v>311.23333333333329</v>
      </c>
      <c r="K64" s="328">
        <v>298.8</v>
      </c>
      <c r="L64" s="328">
        <v>282.10000000000002</v>
      </c>
      <c r="M64" s="328">
        <v>72.326729999999998</v>
      </c>
      <c r="N64" s="1"/>
      <c r="O64" s="1"/>
    </row>
    <row r="65" spans="1:15" ht="12.75" customHeight="1">
      <c r="A65" s="30">
        <v>55</v>
      </c>
      <c r="B65" s="347" t="s">
        <v>68</v>
      </c>
      <c r="C65" s="328">
        <v>102.6</v>
      </c>
      <c r="D65" s="329">
        <v>103.34999999999998</v>
      </c>
      <c r="E65" s="329">
        <v>101.39999999999996</v>
      </c>
      <c r="F65" s="329">
        <v>100.19999999999999</v>
      </c>
      <c r="G65" s="329">
        <v>98.249999999999972</v>
      </c>
      <c r="H65" s="329">
        <v>104.54999999999995</v>
      </c>
      <c r="I65" s="329">
        <v>106.49999999999997</v>
      </c>
      <c r="J65" s="329">
        <v>107.69999999999995</v>
      </c>
      <c r="K65" s="328">
        <v>105.3</v>
      </c>
      <c r="L65" s="328">
        <v>102.15</v>
      </c>
      <c r="M65" s="328">
        <v>415.11333000000002</v>
      </c>
      <c r="N65" s="1"/>
      <c r="O65" s="1"/>
    </row>
    <row r="66" spans="1:15" ht="12.75" customHeight="1">
      <c r="A66" s="30">
        <v>56</v>
      </c>
      <c r="B66" s="347" t="s">
        <v>247</v>
      </c>
      <c r="C66" s="328">
        <v>47.05</v>
      </c>
      <c r="D66" s="329">
        <v>47.583333333333336</v>
      </c>
      <c r="E66" s="329">
        <v>46.416666666666671</v>
      </c>
      <c r="F66" s="329">
        <v>45.783333333333339</v>
      </c>
      <c r="G66" s="329">
        <v>44.616666666666674</v>
      </c>
      <c r="H66" s="329">
        <v>48.216666666666669</v>
      </c>
      <c r="I66" s="329">
        <v>49.38333333333334</v>
      </c>
      <c r="J66" s="329">
        <v>50.016666666666666</v>
      </c>
      <c r="K66" s="328">
        <v>48.75</v>
      </c>
      <c r="L66" s="328">
        <v>46.95</v>
      </c>
      <c r="M66" s="328">
        <v>43.74803</v>
      </c>
      <c r="N66" s="1"/>
      <c r="O66" s="1"/>
    </row>
    <row r="67" spans="1:15" ht="12.75" customHeight="1">
      <c r="A67" s="30">
        <v>57</v>
      </c>
      <c r="B67" s="347" t="s">
        <v>310</v>
      </c>
      <c r="C67" s="328">
        <v>2782.05</v>
      </c>
      <c r="D67" s="329">
        <v>2782.0333333333333</v>
      </c>
      <c r="E67" s="329">
        <v>2734.0666666666666</v>
      </c>
      <c r="F67" s="329">
        <v>2686.0833333333335</v>
      </c>
      <c r="G67" s="329">
        <v>2638.1166666666668</v>
      </c>
      <c r="H67" s="329">
        <v>2830.0166666666664</v>
      </c>
      <c r="I67" s="329">
        <v>2877.9833333333327</v>
      </c>
      <c r="J67" s="329">
        <v>2925.9666666666662</v>
      </c>
      <c r="K67" s="328">
        <v>2830</v>
      </c>
      <c r="L67" s="328">
        <v>2734.05</v>
      </c>
      <c r="M67" s="328">
        <v>0.56005000000000005</v>
      </c>
      <c r="N67" s="1"/>
      <c r="O67" s="1"/>
    </row>
    <row r="68" spans="1:15" ht="12.75" customHeight="1">
      <c r="A68" s="30">
        <v>58</v>
      </c>
      <c r="B68" s="347" t="s">
        <v>69</v>
      </c>
      <c r="C68" s="328">
        <v>1776.55</v>
      </c>
      <c r="D68" s="329">
        <v>1799.3833333333332</v>
      </c>
      <c r="E68" s="329">
        <v>1748.8666666666663</v>
      </c>
      <c r="F68" s="329">
        <v>1721.1833333333332</v>
      </c>
      <c r="G68" s="329">
        <v>1670.6666666666663</v>
      </c>
      <c r="H68" s="329">
        <v>1827.0666666666664</v>
      </c>
      <c r="I68" s="329">
        <v>1877.5833333333333</v>
      </c>
      <c r="J68" s="329">
        <v>1905.2666666666664</v>
      </c>
      <c r="K68" s="328">
        <v>1849.9</v>
      </c>
      <c r="L68" s="328">
        <v>1771.7</v>
      </c>
      <c r="M68" s="328">
        <v>1.7282900000000001</v>
      </c>
      <c r="N68" s="1"/>
      <c r="O68" s="1"/>
    </row>
    <row r="69" spans="1:15" ht="12.75" customHeight="1">
      <c r="A69" s="30">
        <v>59</v>
      </c>
      <c r="B69" s="347" t="s">
        <v>318</v>
      </c>
      <c r="C69" s="328">
        <v>4418.45</v>
      </c>
      <c r="D69" s="329">
        <v>4416.5166666666664</v>
      </c>
      <c r="E69" s="329">
        <v>4386.083333333333</v>
      </c>
      <c r="F69" s="329">
        <v>4353.7166666666662</v>
      </c>
      <c r="G69" s="329">
        <v>4323.2833333333328</v>
      </c>
      <c r="H69" s="329">
        <v>4448.8833333333332</v>
      </c>
      <c r="I69" s="329">
        <v>4479.3166666666675</v>
      </c>
      <c r="J69" s="329">
        <v>4511.6833333333334</v>
      </c>
      <c r="K69" s="328">
        <v>4446.95</v>
      </c>
      <c r="L69" s="328">
        <v>4384.1499999999996</v>
      </c>
      <c r="M69" s="328">
        <v>0.10043000000000001</v>
      </c>
      <c r="N69" s="1"/>
      <c r="O69" s="1"/>
    </row>
    <row r="70" spans="1:15" ht="12.75" customHeight="1">
      <c r="A70" s="30">
        <v>60</v>
      </c>
      <c r="B70" s="347" t="s">
        <v>248</v>
      </c>
      <c r="C70" s="328">
        <v>954.2</v>
      </c>
      <c r="D70" s="329">
        <v>961.65</v>
      </c>
      <c r="E70" s="329">
        <v>943.4</v>
      </c>
      <c r="F70" s="329">
        <v>932.6</v>
      </c>
      <c r="G70" s="329">
        <v>914.35</v>
      </c>
      <c r="H70" s="329">
        <v>972.44999999999993</v>
      </c>
      <c r="I70" s="329">
        <v>990.69999999999993</v>
      </c>
      <c r="J70" s="329">
        <v>1001.4999999999999</v>
      </c>
      <c r="K70" s="328">
        <v>979.9</v>
      </c>
      <c r="L70" s="328">
        <v>950.85</v>
      </c>
      <c r="M70" s="328">
        <v>0.54069</v>
      </c>
      <c r="N70" s="1"/>
      <c r="O70" s="1"/>
    </row>
    <row r="71" spans="1:15" ht="12.75" customHeight="1">
      <c r="A71" s="30">
        <v>61</v>
      </c>
      <c r="B71" s="347" t="s">
        <v>319</v>
      </c>
      <c r="C71" s="328">
        <v>462.15</v>
      </c>
      <c r="D71" s="329">
        <v>466.05</v>
      </c>
      <c r="E71" s="329">
        <v>457.1</v>
      </c>
      <c r="F71" s="329">
        <v>452.05</v>
      </c>
      <c r="G71" s="329">
        <v>443.1</v>
      </c>
      <c r="H71" s="329">
        <v>471.1</v>
      </c>
      <c r="I71" s="329">
        <v>480.04999999999995</v>
      </c>
      <c r="J71" s="329">
        <v>485.1</v>
      </c>
      <c r="K71" s="328">
        <v>475</v>
      </c>
      <c r="L71" s="328">
        <v>461</v>
      </c>
      <c r="M71" s="328">
        <v>2.4763899999999999</v>
      </c>
      <c r="N71" s="1"/>
      <c r="O71" s="1"/>
    </row>
    <row r="72" spans="1:15" ht="12.75" customHeight="1">
      <c r="A72" s="30">
        <v>62</v>
      </c>
      <c r="B72" s="347" t="s">
        <v>71</v>
      </c>
      <c r="C72" s="328">
        <v>215.05</v>
      </c>
      <c r="D72" s="329">
        <v>215.88333333333333</v>
      </c>
      <c r="E72" s="329">
        <v>211.81666666666666</v>
      </c>
      <c r="F72" s="329">
        <v>208.58333333333334</v>
      </c>
      <c r="G72" s="329">
        <v>204.51666666666668</v>
      </c>
      <c r="H72" s="329">
        <v>219.11666666666665</v>
      </c>
      <c r="I72" s="329">
        <v>223.18333333333331</v>
      </c>
      <c r="J72" s="329">
        <v>226.41666666666663</v>
      </c>
      <c r="K72" s="328">
        <v>219.95</v>
      </c>
      <c r="L72" s="328">
        <v>212.65</v>
      </c>
      <c r="M72" s="328">
        <v>95.418989999999994</v>
      </c>
      <c r="N72" s="1"/>
      <c r="O72" s="1"/>
    </row>
    <row r="73" spans="1:15" ht="12.75" customHeight="1">
      <c r="A73" s="30">
        <v>63</v>
      </c>
      <c r="B73" s="347" t="s">
        <v>311</v>
      </c>
      <c r="C73" s="328">
        <v>1577.3</v>
      </c>
      <c r="D73" s="329">
        <v>1585.4333333333334</v>
      </c>
      <c r="E73" s="329">
        <v>1556.8666666666668</v>
      </c>
      <c r="F73" s="329">
        <v>1536.4333333333334</v>
      </c>
      <c r="G73" s="329">
        <v>1507.8666666666668</v>
      </c>
      <c r="H73" s="329">
        <v>1605.8666666666668</v>
      </c>
      <c r="I73" s="329">
        <v>1634.4333333333334</v>
      </c>
      <c r="J73" s="329">
        <v>1654.8666666666668</v>
      </c>
      <c r="K73" s="328">
        <v>1614</v>
      </c>
      <c r="L73" s="328">
        <v>1565</v>
      </c>
      <c r="M73" s="328">
        <v>1.2093100000000001</v>
      </c>
      <c r="N73" s="1"/>
      <c r="O73" s="1"/>
    </row>
    <row r="74" spans="1:15" ht="12.75" customHeight="1">
      <c r="A74" s="30">
        <v>64</v>
      </c>
      <c r="B74" s="347" t="s">
        <v>72</v>
      </c>
      <c r="C74" s="328">
        <v>663.25</v>
      </c>
      <c r="D74" s="329">
        <v>669.11666666666667</v>
      </c>
      <c r="E74" s="329">
        <v>652.23333333333335</v>
      </c>
      <c r="F74" s="329">
        <v>641.2166666666667</v>
      </c>
      <c r="G74" s="329">
        <v>624.33333333333337</v>
      </c>
      <c r="H74" s="329">
        <v>680.13333333333333</v>
      </c>
      <c r="I74" s="329">
        <v>697.01666666666677</v>
      </c>
      <c r="J74" s="329">
        <v>708.0333333333333</v>
      </c>
      <c r="K74" s="328">
        <v>686</v>
      </c>
      <c r="L74" s="328">
        <v>658.1</v>
      </c>
      <c r="M74" s="328">
        <v>9.1862899999999996</v>
      </c>
      <c r="N74" s="1"/>
      <c r="O74" s="1"/>
    </row>
    <row r="75" spans="1:15" ht="12.75" customHeight="1">
      <c r="A75" s="30">
        <v>65</v>
      </c>
      <c r="B75" s="347" t="s">
        <v>73</v>
      </c>
      <c r="C75" s="328">
        <v>644.1</v>
      </c>
      <c r="D75" s="329">
        <v>652.19999999999993</v>
      </c>
      <c r="E75" s="329">
        <v>632.99999999999989</v>
      </c>
      <c r="F75" s="329">
        <v>621.9</v>
      </c>
      <c r="G75" s="329">
        <v>602.69999999999993</v>
      </c>
      <c r="H75" s="329">
        <v>663.29999999999984</v>
      </c>
      <c r="I75" s="329">
        <v>682.49999999999989</v>
      </c>
      <c r="J75" s="329">
        <v>693.5999999999998</v>
      </c>
      <c r="K75" s="328">
        <v>671.4</v>
      </c>
      <c r="L75" s="328">
        <v>641.1</v>
      </c>
      <c r="M75" s="328">
        <v>23.984929999999999</v>
      </c>
      <c r="N75" s="1"/>
      <c r="O75" s="1"/>
    </row>
    <row r="76" spans="1:15" ht="12.75" customHeight="1">
      <c r="A76" s="30">
        <v>66</v>
      </c>
      <c r="B76" s="347" t="s">
        <v>320</v>
      </c>
      <c r="C76" s="328">
        <v>11923</v>
      </c>
      <c r="D76" s="329">
        <v>11977.433333333334</v>
      </c>
      <c r="E76" s="329">
        <v>11846.566666666669</v>
      </c>
      <c r="F76" s="329">
        <v>11770.133333333335</v>
      </c>
      <c r="G76" s="329">
        <v>11639.26666666667</v>
      </c>
      <c r="H76" s="329">
        <v>12053.866666666669</v>
      </c>
      <c r="I76" s="329">
        <v>12184.733333333334</v>
      </c>
      <c r="J76" s="329">
        <v>12261.166666666668</v>
      </c>
      <c r="K76" s="328">
        <v>12108.3</v>
      </c>
      <c r="L76" s="328">
        <v>11901</v>
      </c>
      <c r="M76" s="328">
        <v>1.268E-2</v>
      </c>
      <c r="N76" s="1"/>
      <c r="O76" s="1"/>
    </row>
    <row r="77" spans="1:15" ht="12.75" customHeight="1">
      <c r="A77" s="30">
        <v>67</v>
      </c>
      <c r="B77" s="347" t="s">
        <v>75</v>
      </c>
      <c r="C77" s="328">
        <v>672.05</v>
      </c>
      <c r="D77" s="329">
        <v>673.48333333333323</v>
      </c>
      <c r="E77" s="329">
        <v>667.16666666666652</v>
      </c>
      <c r="F77" s="329">
        <v>662.2833333333333</v>
      </c>
      <c r="G77" s="329">
        <v>655.96666666666658</v>
      </c>
      <c r="H77" s="329">
        <v>678.36666666666645</v>
      </c>
      <c r="I77" s="329">
        <v>684.68333333333328</v>
      </c>
      <c r="J77" s="329">
        <v>689.56666666666638</v>
      </c>
      <c r="K77" s="328">
        <v>679.8</v>
      </c>
      <c r="L77" s="328">
        <v>668.6</v>
      </c>
      <c r="M77" s="328">
        <v>65.170299999999997</v>
      </c>
      <c r="N77" s="1"/>
      <c r="O77" s="1"/>
    </row>
    <row r="78" spans="1:15" ht="12.75" customHeight="1">
      <c r="A78" s="30">
        <v>68</v>
      </c>
      <c r="B78" s="347" t="s">
        <v>76</v>
      </c>
      <c r="C78" s="328">
        <v>50.45</v>
      </c>
      <c r="D78" s="329">
        <v>50.733333333333341</v>
      </c>
      <c r="E78" s="329">
        <v>49.866666666666681</v>
      </c>
      <c r="F78" s="329">
        <v>49.283333333333339</v>
      </c>
      <c r="G78" s="329">
        <v>48.416666666666679</v>
      </c>
      <c r="H78" s="329">
        <v>51.316666666666684</v>
      </c>
      <c r="I78" s="329">
        <v>52.183333333333344</v>
      </c>
      <c r="J78" s="329">
        <v>52.766666666666687</v>
      </c>
      <c r="K78" s="328">
        <v>51.6</v>
      </c>
      <c r="L78" s="328">
        <v>50.15</v>
      </c>
      <c r="M78" s="328">
        <v>258.03994999999998</v>
      </c>
      <c r="N78" s="1"/>
      <c r="O78" s="1"/>
    </row>
    <row r="79" spans="1:15" ht="12.75" customHeight="1">
      <c r="A79" s="30">
        <v>69</v>
      </c>
      <c r="B79" s="347" t="s">
        <v>77</v>
      </c>
      <c r="C79" s="328">
        <v>340.05</v>
      </c>
      <c r="D79" s="329">
        <v>343.05</v>
      </c>
      <c r="E79" s="329">
        <v>334.6</v>
      </c>
      <c r="F79" s="329">
        <v>329.15000000000003</v>
      </c>
      <c r="G79" s="329">
        <v>320.70000000000005</v>
      </c>
      <c r="H79" s="329">
        <v>348.5</v>
      </c>
      <c r="I79" s="329">
        <v>356.94999999999993</v>
      </c>
      <c r="J79" s="329">
        <v>362.4</v>
      </c>
      <c r="K79" s="328">
        <v>351.5</v>
      </c>
      <c r="L79" s="328">
        <v>337.6</v>
      </c>
      <c r="M79" s="328">
        <v>56.83175</v>
      </c>
      <c r="N79" s="1"/>
      <c r="O79" s="1"/>
    </row>
    <row r="80" spans="1:15" ht="12.75" customHeight="1">
      <c r="A80" s="30">
        <v>70</v>
      </c>
      <c r="B80" s="347" t="s">
        <v>321</v>
      </c>
      <c r="C80" s="328">
        <v>1098.55</v>
      </c>
      <c r="D80" s="329">
        <v>1109.6499999999999</v>
      </c>
      <c r="E80" s="329">
        <v>1082.3499999999997</v>
      </c>
      <c r="F80" s="329">
        <v>1066.1499999999999</v>
      </c>
      <c r="G80" s="329">
        <v>1038.8499999999997</v>
      </c>
      <c r="H80" s="329">
        <v>1125.8499999999997</v>
      </c>
      <c r="I80" s="329">
        <v>1153.1499999999999</v>
      </c>
      <c r="J80" s="329">
        <v>1169.3499999999997</v>
      </c>
      <c r="K80" s="328">
        <v>1136.95</v>
      </c>
      <c r="L80" s="328">
        <v>1093.45</v>
      </c>
      <c r="M80" s="328">
        <v>1.1610499999999999</v>
      </c>
      <c r="N80" s="1"/>
      <c r="O80" s="1"/>
    </row>
    <row r="81" spans="1:15" ht="12.75" customHeight="1">
      <c r="A81" s="30">
        <v>71</v>
      </c>
      <c r="B81" s="347" t="s">
        <v>323</v>
      </c>
      <c r="C81" s="328">
        <v>5904.6</v>
      </c>
      <c r="D81" s="329">
        <v>5931.4833333333336</v>
      </c>
      <c r="E81" s="329">
        <v>5863.2166666666672</v>
      </c>
      <c r="F81" s="329">
        <v>5821.8333333333339</v>
      </c>
      <c r="G81" s="329">
        <v>5753.5666666666675</v>
      </c>
      <c r="H81" s="329">
        <v>5972.8666666666668</v>
      </c>
      <c r="I81" s="329">
        <v>6041.1333333333332</v>
      </c>
      <c r="J81" s="329">
        <v>6082.5166666666664</v>
      </c>
      <c r="K81" s="328">
        <v>5999.75</v>
      </c>
      <c r="L81" s="328">
        <v>5890.1</v>
      </c>
      <c r="M81" s="328">
        <v>7.3370000000000005E-2</v>
      </c>
      <c r="N81" s="1"/>
      <c r="O81" s="1"/>
    </row>
    <row r="82" spans="1:15" ht="12.75" customHeight="1">
      <c r="A82" s="30">
        <v>72</v>
      </c>
      <c r="B82" s="347" t="s">
        <v>324</v>
      </c>
      <c r="C82" s="328">
        <v>1053.5</v>
      </c>
      <c r="D82" s="329">
        <v>1054.0333333333335</v>
      </c>
      <c r="E82" s="329">
        <v>1035.2666666666671</v>
      </c>
      <c r="F82" s="329">
        <v>1017.0333333333335</v>
      </c>
      <c r="G82" s="329">
        <v>998.26666666666711</v>
      </c>
      <c r="H82" s="329">
        <v>1072.2666666666671</v>
      </c>
      <c r="I82" s="329">
        <v>1091.0333333333335</v>
      </c>
      <c r="J82" s="329">
        <v>1109.2666666666671</v>
      </c>
      <c r="K82" s="328">
        <v>1072.8</v>
      </c>
      <c r="L82" s="328">
        <v>1035.8</v>
      </c>
      <c r="M82" s="328">
        <v>0.54152999999999996</v>
      </c>
      <c r="N82" s="1"/>
      <c r="O82" s="1"/>
    </row>
    <row r="83" spans="1:15" ht="12.75" customHeight="1">
      <c r="A83" s="30">
        <v>73</v>
      </c>
      <c r="B83" s="347" t="s">
        <v>78</v>
      </c>
      <c r="C83" s="328">
        <v>15170</v>
      </c>
      <c r="D83" s="329">
        <v>15313.300000000001</v>
      </c>
      <c r="E83" s="329">
        <v>14956.700000000003</v>
      </c>
      <c r="F83" s="329">
        <v>14743.400000000001</v>
      </c>
      <c r="G83" s="329">
        <v>14386.800000000003</v>
      </c>
      <c r="H83" s="329">
        <v>15526.600000000002</v>
      </c>
      <c r="I83" s="329">
        <v>15883.2</v>
      </c>
      <c r="J83" s="329">
        <v>16096.500000000002</v>
      </c>
      <c r="K83" s="328">
        <v>15669.9</v>
      </c>
      <c r="L83" s="328">
        <v>15100</v>
      </c>
      <c r="M83" s="328">
        <v>0.17555000000000001</v>
      </c>
      <c r="N83" s="1"/>
      <c r="O83" s="1"/>
    </row>
    <row r="84" spans="1:15" ht="12.75" customHeight="1">
      <c r="A84" s="30">
        <v>74</v>
      </c>
      <c r="B84" s="347" t="s">
        <v>80</v>
      </c>
      <c r="C84" s="328">
        <v>346.4</v>
      </c>
      <c r="D84" s="329">
        <v>347.91666666666669</v>
      </c>
      <c r="E84" s="329">
        <v>341.83333333333337</v>
      </c>
      <c r="F84" s="329">
        <v>337.26666666666671</v>
      </c>
      <c r="G84" s="329">
        <v>331.18333333333339</v>
      </c>
      <c r="H84" s="329">
        <v>352.48333333333335</v>
      </c>
      <c r="I84" s="329">
        <v>358.56666666666672</v>
      </c>
      <c r="J84" s="329">
        <v>363.13333333333333</v>
      </c>
      <c r="K84" s="328">
        <v>354</v>
      </c>
      <c r="L84" s="328">
        <v>343.35</v>
      </c>
      <c r="M84" s="328">
        <v>64.128529999999998</v>
      </c>
      <c r="N84" s="1"/>
      <c r="O84" s="1"/>
    </row>
    <row r="85" spans="1:15" ht="12.75" customHeight="1">
      <c r="A85" s="30">
        <v>75</v>
      </c>
      <c r="B85" s="347" t="s">
        <v>325</v>
      </c>
      <c r="C85" s="328">
        <v>480.4</v>
      </c>
      <c r="D85" s="329">
        <v>490.13333333333338</v>
      </c>
      <c r="E85" s="329">
        <v>463.36666666666679</v>
      </c>
      <c r="F85" s="329">
        <v>446.33333333333343</v>
      </c>
      <c r="G85" s="329">
        <v>419.56666666666683</v>
      </c>
      <c r="H85" s="329">
        <v>507.16666666666674</v>
      </c>
      <c r="I85" s="329">
        <v>533.93333333333328</v>
      </c>
      <c r="J85" s="329">
        <v>550.9666666666667</v>
      </c>
      <c r="K85" s="328">
        <v>516.9</v>
      </c>
      <c r="L85" s="328">
        <v>473.1</v>
      </c>
      <c r="M85" s="328">
        <v>3.5514000000000001</v>
      </c>
      <c r="N85" s="1"/>
      <c r="O85" s="1"/>
    </row>
    <row r="86" spans="1:15" ht="12.75" customHeight="1">
      <c r="A86" s="30">
        <v>76</v>
      </c>
      <c r="B86" s="347" t="s">
        <v>81</v>
      </c>
      <c r="C86" s="328">
        <v>3366.4</v>
      </c>
      <c r="D86" s="329">
        <v>3385.3166666666671</v>
      </c>
      <c r="E86" s="329">
        <v>3331.0833333333339</v>
      </c>
      <c r="F86" s="329">
        <v>3295.7666666666669</v>
      </c>
      <c r="G86" s="329">
        <v>3241.5333333333338</v>
      </c>
      <c r="H86" s="329">
        <v>3420.6333333333341</v>
      </c>
      <c r="I86" s="329">
        <v>3474.8666666666668</v>
      </c>
      <c r="J86" s="329">
        <v>3510.1833333333343</v>
      </c>
      <c r="K86" s="328">
        <v>3439.55</v>
      </c>
      <c r="L86" s="328">
        <v>3350</v>
      </c>
      <c r="M86" s="328">
        <v>4.2989199999999999</v>
      </c>
      <c r="N86" s="1"/>
      <c r="O86" s="1"/>
    </row>
    <row r="87" spans="1:15" ht="12.75" customHeight="1">
      <c r="A87" s="30">
        <v>77</v>
      </c>
      <c r="B87" s="347" t="s">
        <v>312</v>
      </c>
      <c r="C87" s="328">
        <v>2092.4499999999998</v>
      </c>
      <c r="D87" s="329">
        <v>2080.8333333333335</v>
      </c>
      <c r="E87" s="329">
        <v>2051.666666666667</v>
      </c>
      <c r="F87" s="329">
        <v>2010.8833333333334</v>
      </c>
      <c r="G87" s="329">
        <v>1981.7166666666669</v>
      </c>
      <c r="H87" s="329">
        <v>2121.6166666666668</v>
      </c>
      <c r="I87" s="329">
        <v>2150.7833333333338</v>
      </c>
      <c r="J87" s="329">
        <v>2191.5666666666671</v>
      </c>
      <c r="K87" s="328">
        <v>2110</v>
      </c>
      <c r="L87" s="328">
        <v>2040.05</v>
      </c>
      <c r="M87" s="328">
        <v>9.6009399999999996</v>
      </c>
      <c r="N87" s="1"/>
      <c r="O87" s="1"/>
    </row>
    <row r="88" spans="1:15" ht="12.75" customHeight="1">
      <c r="A88" s="30">
        <v>78</v>
      </c>
      <c r="B88" s="347" t="s">
        <v>322</v>
      </c>
      <c r="C88" s="328">
        <v>429.85</v>
      </c>
      <c r="D88" s="329">
        <v>430.65000000000003</v>
      </c>
      <c r="E88" s="329">
        <v>424.30000000000007</v>
      </c>
      <c r="F88" s="329">
        <v>418.75000000000006</v>
      </c>
      <c r="G88" s="329">
        <v>412.40000000000009</v>
      </c>
      <c r="H88" s="329">
        <v>436.20000000000005</v>
      </c>
      <c r="I88" s="329">
        <v>442.55000000000007</v>
      </c>
      <c r="J88" s="329">
        <v>448.1</v>
      </c>
      <c r="K88" s="328">
        <v>437</v>
      </c>
      <c r="L88" s="328">
        <v>425.1</v>
      </c>
      <c r="M88" s="328">
        <v>34.866019999999999</v>
      </c>
      <c r="N88" s="1"/>
      <c r="O88" s="1"/>
    </row>
    <row r="89" spans="1:15" ht="12.75" customHeight="1">
      <c r="A89" s="30">
        <v>79</v>
      </c>
      <c r="B89" s="347" t="s">
        <v>82</v>
      </c>
      <c r="C89" s="328">
        <v>351.6</v>
      </c>
      <c r="D89" s="329">
        <v>354.18333333333334</v>
      </c>
      <c r="E89" s="329">
        <v>348.2166666666667</v>
      </c>
      <c r="F89" s="329">
        <v>344.83333333333337</v>
      </c>
      <c r="G89" s="329">
        <v>338.86666666666673</v>
      </c>
      <c r="H89" s="329">
        <v>357.56666666666666</v>
      </c>
      <c r="I89" s="329">
        <v>363.53333333333325</v>
      </c>
      <c r="J89" s="329">
        <v>366.91666666666663</v>
      </c>
      <c r="K89" s="328">
        <v>360.15</v>
      </c>
      <c r="L89" s="328">
        <v>350.8</v>
      </c>
      <c r="M89" s="328">
        <v>6.6189499999999999</v>
      </c>
      <c r="N89" s="1"/>
      <c r="O89" s="1"/>
    </row>
    <row r="90" spans="1:15" ht="12.75" customHeight="1">
      <c r="A90" s="30">
        <v>80</v>
      </c>
      <c r="B90" s="347" t="s">
        <v>343</v>
      </c>
      <c r="C90" s="328">
        <v>2497.4</v>
      </c>
      <c r="D90" s="329">
        <v>2494.0833333333335</v>
      </c>
      <c r="E90" s="329">
        <v>2465.3666666666668</v>
      </c>
      <c r="F90" s="329">
        <v>2433.3333333333335</v>
      </c>
      <c r="G90" s="329">
        <v>2404.6166666666668</v>
      </c>
      <c r="H90" s="329">
        <v>2526.1166666666668</v>
      </c>
      <c r="I90" s="329">
        <v>2554.833333333333</v>
      </c>
      <c r="J90" s="329">
        <v>2586.8666666666668</v>
      </c>
      <c r="K90" s="328">
        <v>2522.8000000000002</v>
      </c>
      <c r="L90" s="328">
        <v>2462.0500000000002</v>
      </c>
      <c r="M90" s="328">
        <v>1.4910399999999999</v>
      </c>
      <c r="N90" s="1"/>
      <c r="O90" s="1"/>
    </row>
    <row r="91" spans="1:15" ht="12.75" customHeight="1">
      <c r="A91" s="30">
        <v>81</v>
      </c>
      <c r="B91" s="347" t="s">
        <v>83</v>
      </c>
      <c r="C91" s="328">
        <v>214.95</v>
      </c>
      <c r="D91" s="329">
        <v>216.43333333333331</v>
      </c>
      <c r="E91" s="329">
        <v>212.26666666666662</v>
      </c>
      <c r="F91" s="329">
        <v>209.58333333333331</v>
      </c>
      <c r="G91" s="329">
        <v>205.41666666666663</v>
      </c>
      <c r="H91" s="329">
        <v>219.11666666666662</v>
      </c>
      <c r="I91" s="329">
        <v>223.2833333333333</v>
      </c>
      <c r="J91" s="329">
        <v>225.96666666666661</v>
      </c>
      <c r="K91" s="328">
        <v>220.6</v>
      </c>
      <c r="L91" s="328">
        <v>213.75</v>
      </c>
      <c r="M91" s="328">
        <v>93.104280000000003</v>
      </c>
      <c r="N91" s="1"/>
      <c r="O91" s="1"/>
    </row>
    <row r="92" spans="1:15" ht="12.75" customHeight="1">
      <c r="A92" s="30">
        <v>82</v>
      </c>
      <c r="B92" s="347" t="s">
        <v>329</v>
      </c>
      <c r="C92" s="328">
        <v>561.54999999999995</v>
      </c>
      <c r="D92" s="329">
        <v>565.75</v>
      </c>
      <c r="E92" s="329">
        <v>550.79999999999995</v>
      </c>
      <c r="F92" s="329">
        <v>540.04999999999995</v>
      </c>
      <c r="G92" s="329">
        <v>525.09999999999991</v>
      </c>
      <c r="H92" s="329">
        <v>576.5</v>
      </c>
      <c r="I92" s="329">
        <v>591.45000000000005</v>
      </c>
      <c r="J92" s="329">
        <v>602.20000000000005</v>
      </c>
      <c r="K92" s="328">
        <v>580.70000000000005</v>
      </c>
      <c r="L92" s="328">
        <v>555</v>
      </c>
      <c r="M92" s="328">
        <v>3.2543600000000001</v>
      </c>
      <c r="N92" s="1"/>
      <c r="O92" s="1"/>
    </row>
    <row r="93" spans="1:15" ht="12.75" customHeight="1">
      <c r="A93" s="30">
        <v>83</v>
      </c>
      <c r="B93" s="347" t="s">
        <v>330</v>
      </c>
      <c r="C93" s="328">
        <v>724.55</v>
      </c>
      <c r="D93" s="329">
        <v>716.51666666666677</v>
      </c>
      <c r="E93" s="329">
        <v>703.03333333333353</v>
      </c>
      <c r="F93" s="329">
        <v>681.51666666666677</v>
      </c>
      <c r="G93" s="329">
        <v>668.03333333333353</v>
      </c>
      <c r="H93" s="329">
        <v>738.03333333333353</v>
      </c>
      <c r="I93" s="329">
        <v>751.51666666666688</v>
      </c>
      <c r="J93" s="329">
        <v>773.03333333333353</v>
      </c>
      <c r="K93" s="328">
        <v>730</v>
      </c>
      <c r="L93" s="328">
        <v>695</v>
      </c>
      <c r="M93" s="328">
        <v>1.37303</v>
      </c>
      <c r="N93" s="1"/>
      <c r="O93" s="1"/>
    </row>
    <row r="94" spans="1:15" ht="12.75" customHeight="1">
      <c r="A94" s="30">
        <v>84</v>
      </c>
      <c r="B94" s="347" t="s">
        <v>332</v>
      </c>
      <c r="C94" s="328">
        <v>766.45</v>
      </c>
      <c r="D94" s="329">
        <v>772.81666666666661</v>
      </c>
      <c r="E94" s="329">
        <v>746.58333333333326</v>
      </c>
      <c r="F94" s="329">
        <v>726.7166666666667</v>
      </c>
      <c r="G94" s="329">
        <v>700.48333333333335</v>
      </c>
      <c r="H94" s="329">
        <v>792.68333333333317</v>
      </c>
      <c r="I94" s="329">
        <v>818.91666666666652</v>
      </c>
      <c r="J94" s="329">
        <v>838.78333333333308</v>
      </c>
      <c r="K94" s="328">
        <v>799.05</v>
      </c>
      <c r="L94" s="328">
        <v>752.95</v>
      </c>
      <c r="M94" s="328">
        <v>3.7928899999999999</v>
      </c>
      <c r="N94" s="1"/>
      <c r="O94" s="1"/>
    </row>
    <row r="95" spans="1:15" ht="12.75" customHeight="1">
      <c r="A95" s="30">
        <v>85</v>
      </c>
      <c r="B95" s="347" t="s">
        <v>250</v>
      </c>
      <c r="C95" s="328">
        <v>110.4</v>
      </c>
      <c r="D95" s="329">
        <v>110.18333333333334</v>
      </c>
      <c r="E95" s="329">
        <v>109.26666666666668</v>
      </c>
      <c r="F95" s="329">
        <v>108.13333333333334</v>
      </c>
      <c r="G95" s="329">
        <v>107.21666666666668</v>
      </c>
      <c r="H95" s="329">
        <v>111.31666666666668</v>
      </c>
      <c r="I95" s="329">
        <v>112.23333333333333</v>
      </c>
      <c r="J95" s="329">
        <v>113.36666666666667</v>
      </c>
      <c r="K95" s="328">
        <v>111.1</v>
      </c>
      <c r="L95" s="328">
        <v>109.05</v>
      </c>
      <c r="M95" s="328">
        <v>9.1885399999999997</v>
      </c>
      <c r="N95" s="1"/>
      <c r="O95" s="1"/>
    </row>
    <row r="96" spans="1:15" ht="12.75" customHeight="1">
      <c r="A96" s="30">
        <v>86</v>
      </c>
      <c r="B96" s="347" t="s">
        <v>326</v>
      </c>
      <c r="C96" s="328">
        <v>417.45</v>
      </c>
      <c r="D96" s="329">
        <v>422.75</v>
      </c>
      <c r="E96" s="329">
        <v>409.45</v>
      </c>
      <c r="F96" s="329">
        <v>401.45</v>
      </c>
      <c r="G96" s="329">
        <v>388.15</v>
      </c>
      <c r="H96" s="329">
        <v>430.75</v>
      </c>
      <c r="I96" s="329">
        <v>444.04999999999995</v>
      </c>
      <c r="J96" s="329">
        <v>452.05</v>
      </c>
      <c r="K96" s="328">
        <v>436.05</v>
      </c>
      <c r="L96" s="328">
        <v>414.75</v>
      </c>
      <c r="M96" s="328">
        <v>3.5523199999999999</v>
      </c>
      <c r="N96" s="1"/>
      <c r="O96" s="1"/>
    </row>
    <row r="97" spans="1:15" ht="12.75" customHeight="1">
      <c r="A97" s="30">
        <v>87</v>
      </c>
      <c r="B97" s="347" t="s">
        <v>335</v>
      </c>
      <c r="C97" s="328">
        <v>1388.3</v>
      </c>
      <c r="D97" s="329">
        <v>1402.6333333333332</v>
      </c>
      <c r="E97" s="329">
        <v>1370.6666666666665</v>
      </c>
      <c r="F97" s="329">
        <v>1353.0333333333333</v>
      </c>
      <c r="G97" s="329">
        <v>1321.0666666666666</v>
      </c>
      <c r="H97" s="329">
        <v>1420.2666666666664</v>
      </c>
      <c r="I97" s="329">
        <v>1452.2333333333331</v>
      </c>
      <c r="J97" s="329">
        <v>1469.8666666666663</v>
      </c>
      <c r="K97" s="328">
        <v>1434.6</v>
      </c>
      <c r="L97" s="328">
        <v>1385</v>
      </c>
      <c r="M97" s="328">
        <v>5.7504200000000001</v>
      </c>
      <c r="N97" s="1"/>
      <c r="O97" s="1"/>
    </row>
    <row r="98" spans="1:15" ht="12.75" customHeight="1">
      <c r="A98" s="30">
        <v>88</v>
      </c>
      <c r="B98" s="347" t="s">
        <v>333</v>
      </c>
      <c r="C98" s="328">
        <v>982.1</v>
      </c>
      <c r="D98" s="329">
        <v>984.7166666666667</v>
      </c>
      <c r="E98" s="329">
        <v>975.98333333333335</v>
      </c>
      <c r="F98" s="329">
        <v>969.86666666666667</v>
      </c>
      <c r="G98" s="329">
        <v>961.13333333333333</v>
      </c>
      <c r="H98" s="329">
        <v>990.83333333333337</v>
      </c>
      <c r="I98" s="329">
        <v>999.56666666666672</v>
      </c>
      <c r="J98" s="329">
        <v>1005.6833333333334</v>
      </c>
      <c r="K98" s="328">
        <v>993.45</v>
      </c>
      <c r="L98" s="328">
        <v>978.6</v>
      </c>
      <c r="M98" s="328">
        <v>0.63048999999999999</v>
      </c>
      <c r="N98" s="1"/>
      <c r="O98" s="1"/>
    </row>
    <row r="99" spans="1:15" ht="12.75" customHeight="1">
      <c r="A99" s="30">
        <v>89</v>
      </c>
      <c r="B99" s="347" t="s">
        <v>334</v>
      </c>
      <c r="C99" s="328">
        <v>18.399999999999999</v>
      </c>
      <c r="D99" s="329">
        <v>18.466666666666665</v>
      </c>
      <c r="E99" s="329">
        <v>18.233333333333331</v>
      </c>
      <c r="F99" s="329">
        <v>18.066666666666666</v>
      </c>
      <c r="G99" s="329">
        <v>17.833333333333332</v>
      </c>
      <c r="H99" s="329">
        <v>18.633333333333329</v>
      </c>
      <c r="I99" s="329">
        <v>18.866666666666664</v>
      </c>
      <c r="J99" s="329">
        <v>19.033333333333328</v>
      </c>
      <c r="K99" s="328">
        <v>18.7</v>
      </c>
      <c r="L99" s="328">
        <v>18.3</v>
      </c>
      <c r="M99" s="328">
        <v>22.858979999999999</v>
      </c>
      <c r="N99" s="1"/>
      <c r="O99" s="1"/>
    </row>
    <row r="100" spans="1:15" ht="12.75" customHeight="1">
      <c r="A100" s="30">
        <v>90</v>
      </c>
      <c r="B100" s="347" t="s">
        <v>336</v>
      </c>
      <c r="C100" s="328">
        <v>597.04999999999995</v>
      </c>
      <c r="D100" s="329">
        <v>606.65</v>
      </c>
      <c r="E100" s="329">
        <v>582.29999999999995</v>
      </c>
      <c r="F100" s="329">
        <v>567.54999999999995</v>
      </c>
      <c r="G100" s="329">
        <v>543.19999999999993</v>
      </c>
      <c r="H100" s="329">
        <v>621.4</v>
      </c>
      <c r="I100" s="329">
        <v>645.75000000000011</v>
      </c>
      <c r="J100" s="329">
        <v>660.5</v>
      </c>
      <c r="K100" s="328">
        <v>631</v>
      </c>
      <c r="L100" s="328">
        <v>591.9</v>
      </c>
      <c r="M100" s="328">
        <v>3.3365499999999999</v>
      </c>
      <c r="N100" s="1"/>
      <c r="O100" s="1"/>
    </row>
    <row r="101" spans="1:15" ht="12.75" customHeight="1">
      <c r="A101" s="30">
        <v>91</v>
      </c>
      <c r="B101" s="347" t="s">
        <v>337</v>
      </c>
      <c r="C101" s="328">
        <v>748</v>
      </c>
      <c r="D101" s="329">
        <v>753.36666666666667</v>
      </c>
      <c r="E101" s="329">
        <v>738.38333333333333</v>
      </c>
      <c r="F101" s="329">
        <v>728.76666666666665</v>
      </c>
      <c r="G101" s="329">
        <v>713.7833333333333</v>
      </c>
      <c r="H101" s="329">
        <v>762.98333333333335</v>
      </c>
      <c r="I101" s="329">
        <v>777.9666666666667</v>
      </c>
      <c r="J101" s="329">
        <v>787.58333333333337</v>
      </c>
      <c r="K101" s="328">
        <v>768.35</v>
      </c>
      <c r="L101" s="328">
        <v>743.75</v>
      </c>
      <c r="M101" s="328">
        <v>1.6186</v>
      </c>
      <c r="N101" s="1"/>
      <c r="O101" s="1"/>
    </row>
    <row r="102" spans="1:15" ht="12.75" customHeight="1">
      <c r="A102" s="30">
        <v>92</v>
      </c>
      <c r="B102" s="347" t="s">
        <v>338</v>
      </c>
      <c r="C102" s="328">
        <v>4370.05</v>
      </c>
      <c r="D102" s="329">
        <v>4347.7</v>
      </c>
      <c r="E102" s="329">
        <v>4225.3499999999995</v>
      </c>
      <c r="F102" s="329">
        <v>4080.6499999999996</v>
      </c>
      <c r="G102" s="329">
        <v>3958.2999999999993</v>
      </c>
      <c r="H102" s="329">
        <v>4492.3999999999996</v>
      </c>
      <c r="I102" s="329">
        <v>4614.75</v>
      </c>
      <c r="J102" s="329">
        <v>4759.45</v>
      </c>
      <c r="K102" s="328">
        <v>4470.05</v>
      </c>
      <c r="L102" s="328">
        <v>4203</v>
      </c>
      <c r="M102" s="328">
        <v>0.15301000000000001</v>
      </c>
      <c r="N102" s="1"/>
      <c r="O102" s="1"/>
    </row>
    <row r="103" spans="1:15" ht="12.75" customHeight="1">
      <c r="A103" s="30">
        <v>93</v>
      </c>
      <c r="B103" s="347" t="s">
        <v>249</v>
      </c>
      <c r="C103" s="328">
        <v>79.400000000000006</v>
      </c>
      <c r="D103" s="329">
        <v>79.05</v>
      </c>
      <c r="E103" s="329">
        <v>78.349999999999994</v>
      </c>
      <c r="F103" s="329">
        <v>77.3</v>
      </c>
      <c r="G103" s="329">
        <v>76.599999999999994</v>
      </c>
      <c r="H103" s="329">
        <v>80.099999999999994</v>
      </c>
      <c r="I103" s="329">
        <v>80.800000000000011</v>
      </c>
      <c r="J103" s="329">
        <v>81.849999999999994</v>
      </c>
      <c r="K103" s="328">
        <v>79.75</v>
      </c>
      <c r="L103" s="328">
        <v>78</v>
      </c>
      <c r="M103" s="328">
        <v>22.280889999999999</v>
      </c>
      <c r="N103" s="1"/>
      <c r="O103" s="1"/>
    </row>
    <row r="104" spans="1:15" ht="12.75" customHeight="1">
      <c r="A104" s="30">
        <v>94</v>
      </c>
      <c r="B104" s="347" t="s">
        <v>331</v>
      </c>
      <c r="C104" s="328">
        <v>599.45000000000005</v>
      </c>
      <c r="D104" s="329">
        <v>599.81666666666672</v>
      </c>
      <c r="E104" s="329">
        <v>595.63333333333344</v>
      </c>
      <c r="F104" s="329">
        <v>591.81666666666672</v>
      </c>
      <c r="G104" s="329">
        <v>587.63333333333344</v>
      </c>
      <c r="H104" s="329">
        <v>603.63333333333344</v>
      </c>
      <c r="I104" s="329">
        <v>607.81666666666661</v>
      </c>
      <c r="J104" s="329">
        <v>611.63333333333344</v>
      </c>
      <c r="K104" s="328">
        <v>604</v>
      </c>
      <c r="L104" s="328">
        <v>596</v>
      </c>
      <c r="M104" s="328">
        <v>2.1341000000000001</v>
      </c>
      <c r="N104" s="1"/>
      <c r="O104" s="1"/>
    </row>
    <row r="105" spans="1:15" ht="12.75" customHeight="1">
      <c r="A105" s="30">
        <v>95</v>
      </c>
      <c r="B105" s="347" t="s">
        <v>831</v>
      </c>
      <c r="C105" s="328">
        <v>170.35</v>
      </c>
      <c r="D105" s="329">
        <v>170.68333333333331</v>
      </c>
      <c r="E105" s="329">
        <v>168.66666666666663</v>
      </c>
      <c r="F105" s="329">
        <v>166.98333333333332</v>
      </c>
      <c r="G105" s="329">
        <v>164.96666666666664</v>
      </c>
      <c r="H105" s="329">
        <v>172.36666666666662</v>
      </c>
      <c r="I105" s="329">
        <v>174.38333333333333</v>
      </c>
      <c r="J105" s="329">
        <v>176.06666666666661</v>
      </c>
      <c r="K105" s="328">
        <v>172.7</v>
      </c>
      <c r="L105" s="328">
        <v>169</v>
      </c>
      <c r="M105" s="328">
        <v>5.2318100000000003</v>
      </c>
      <c r="N105" s="1"/>
      <c r="O105" s="1"/>
    </row>
    <row r="106" spans="1:15" ht="12.75" customHeight="1">
      <c r="A106" s="30">
        <v>96</v>
      </c>
      <c r="B106" s="347" t="s">
        <v>339</v>
      </c>
      <c r="C106" s="328">
        <v>252.95</v>
      </c>
      <c r="D106" s="329">
        <v>262.81666666666666</v>
      </c>
      <c r="E106" s="329">
        <v>237.68333333333334</v>
      </c>
      <c r="F106" s="329">
        <v>222.41666666666669</v>
      </c>
      <c r="G106" s="329">
        <v>197.28333333333336</v>
      </c>
      <c r="H106" s="329">
        <v>278.08333333333331</v>
      </c>
      <c r="I106" s="329">
        <v>303.21666666666664</v>
      </c>
      <c r="J106" s="329">
        <v>318.48333333333329</v>
      </c>
      <c r="K106" s="328">
        <v>287.95</v>
      </c>
      <c r="L106" s="328">
        <v>247.55</v>
      </c>
      <c r="M106" s="328">
        <v>51.117060000000002</v>
      </c>
      <c r="N106" s="1"/>
      <c r="O106" s="1"/>
    </row>
    <row r="107" spans="1:15" ht="12.75" customHeight="1">
      <c r="A107" s="30">
        <v>97</v>
      </c>
      <c r="B107" s="347" t="s">
        <v>340</v>
      </c>
      <c r="C107" s="328">
        <v>389.4</v>
      </c>
      <c r="D107" s="329">
        <v>390.98333333333335</v>
      </c>
      <c r="E107" s="329">
        <v>385.41666666666669</v>
      </c>
      <c r="F107" s="329">
        <v>381.43333333333334</v>
      </c>
      <c r="G107" s="329">
        <v>375.86666666666667</v>
      </c>
      <c r="H107" s="329">
        <v>394.9666666666667</v>
      </c>
      <c r="I107" s="329">
        <v>400.5333333333333</v>
      </c>
      <c r="J107" s="329">
        <v>404.51666666666671</v>
      </c>
      <c r="K107" s="328">
        <v>396.55</v>
      </c>
      <c r="L107" s="328">
        <v>387</v>
      </c>
      <c r="M107" s="328">
        <v>13.254099999999999</v>
      </c>
      <c r="N107" s="1"/>
      <c r="O107" s="1"/>
    </row>
    <row r="108" spans="1:15" ht="12.75" customHeight="1">
      <c r="A108" s="30">
        <v>98</v>
      </c>
      <c r="B108" s="347" t="s">
        <v>84</v>
      </c>
      <c r="C108" s="328">
        <v>675.9</v>
      </c>
      <c r="D108" s="329">
        <v>681.33333333333337</v>
      </c>
      <c r="E108" s="329">
        <v>667.66666666666674</v>
      </c>
      <c r="F108" s="329">
        <v>659.43333333333339</v>
      </c>
      <c r="G108" s="329">
        <v>645.76666666666677</v>
      </c>
      <c r="H108" s="329">
        <v>689.56666666666672</v>
      </c>
      <c r="I108" s="329">
        <v>703.23333333333346</v>
      </c>
      <c r="J108" s="329">
        <v>711.4666666666667</v>
      </c>
      <c r="K108" s="328">
        <v>695</v>
      </c>
      <c r="L108" s="328">
        <v>673.1</v>
      </c>
      <c r="M108" s="328">
        <v>16.140180000000001</v>
      </c>
      <c r="N108" s="1"/>
      <c r="O108" s="1"/>
    </row>
    <row r="109" spans="1:15" ht="12.75" customHeight="1">
      <c r="A109" s="30">
        <v>99</v>
      </c>
      <c r="B109" s="347" t="s">
        <v>341</v>
      </c>
      <c r="C109" s="328">
        <v>649.85</v>
      </c>
      <c r="D109" s="329">
        <v>651.6</v>
      </c>
      <c r="E109" s="329">
        <v>643.30000000000007</v>
      </c>
      <c r="F109" s="329">
        <v>636.75</v>
      </c>
      <c r="G109" s="329">
        <v>628.45000000000005</v>
      </c>
      <c r="H109" s="329">
        <v>658.15000000000009</v>
      </c>
      <c r="I109" s="329">
        <v>666.45</v>
      </c>
      <c r="J109" s="329">
        <v>673.00000000000011</v>
      </c>
      <c r="K109" s="328">
        <v>659.9</v>
      </c>
      <c r="L109" s="328">
        <v>645.04999999999995</v>
      </c>
      <c r="M109" s="328">
        <v>0.16950999999999999</v>
      </c>
      <c r="N109" s="1"/>
      <c r="O109" s="1"/>
    </row>
    <row r="110" spans="1:15" ht="12.75" customHeight="1">
      <c r="A110" s="30">
        <v>100</v>
      </c>
      <c r="B110" s="347" t="s">
        <v>85</v>
      </c>
      <c r="C110" s="328">
        <v>934.9</v>
      </c>
      <c r="D110" s="329">
        <v>933.15</v>
      </c>
      <c r="E110" s="329">
        <v>921.3</v>
      </c>
      <c r="F110" s="329">
        <v>907.69999999999993</v>
      </c>
      <c r="G110" s="329">
        <v>895.84999999999991</v>
      </c>
      <c r="H110" s="329">
        <v>946.75</v>
      </c>
      <c r="I110" s="329">
        <v>958.60000000000014</v>
      </c>
      <c r="J110" s="329">
        <v>972.2</v>
      </c>
      <c r="K110" s="328">
        <v>945</v>
      </c>
      <c r="L110" s="328">
        <v>919.55</v>
      </c>
      <c r="M110" s="328">
        <v>26.224689999999999</v>
      </c>
      <c r="N110" s="1"/>
      <c r="O110" s="1"/>
    </row>
    <row r="111" spans="1:15" ht="12.75" customHeight="1">
      <c r="A111" s="30">
        <v>101</v>
      </c>
      <c r="B111" s="347" t="s">
        <v>86</v>
      </c>
      <c r="C111" s="328">
        <v>188.95</v>
      </c>
      <c r="D111" s="329">
        <v>191.18333333333331</v>
      </c>
      <c r="E111" s="329">
        <v>184.61666666666662</v>
      </c>
      <c r="F111" s="329">
        <v>180.2833333333333</v>
      </c>
      <c r="G111" s="329">
        <v>173.71666666666661</v>
      </c>
      <c r="H111" s="329">
        <v>195.51666666666662</v>
      </c>
      <c r="I111" s="329">
        <v>202.08333333333329</v>
      </c>
      <c r="J111" s="329">
        <v>206.41666666666663</v>
      </c>
      <c r="K111" s="328">
        <v>197.75</v>
      </c>
      <c r="L111" s="328">
        <v>186.85</v>
      </c>
      <c r="M111" s="328">
        <v>740.50072999999998</v>
      </c>
      <c r="N111" s="1"/>
      <c r="O111" s="1"/>
    </row>
    <row r="112" spans="1:15" ht="12.75" customHeight="1">
      <c r="A112" s="30">
        <v>102</v>
      </c>
      <c r="B112" s="347" t="s">
        <v>342</v>
      </c>
      <c r="C112" s="328">
        <v>290.8</v>
      </c>
      <c r="D112" s="329">
        <v>292.2</v>
      </c>
      <c r="E112" s="329">
        <v>288.5</v>
      </c>
      <c r="F112" s="329">
        <v>286.2</v>
      </c>
      <c r="G112" s="329">
        <v>282.5</v>
      </c>
      <c r="H112" s="329">
        <v>294.5</v>
      </c>
      <c r="I112" s="329">
        <v>298.19999999999993</v>
      </c>
      <c r="J112" s="329">
        <v>300.5</v>
      </c>
      <c r="K112" s="328">
        <v>295.89999999999998</v>
      </c>
      <c r="L112" s="328">
        <v>289.89999999999998</v>
      </c>
      <c r="M112" s="328">
        <v>1.8271500000000001</v>
      </c>
      <c r="N112" s="1"/>
      <c r="O112" s="1"/>
    </row>
    <row r="113" spans="1:15" ht="12.75" customHeight="1">
      <c r="A113" s="30">
        <v>103</v>
      </c>
      <c r="B113" s="347" t="s">
        <v>88</v>
      </c>
      <c r="C113" s="328">
        <v>4678.3999999999996</v>
      </c>
      <c r="D113" s="329">
        <v>4621.7</v>
      </c>
      <c r="E113" s="329">
        <v>4549.75</v>
      </c>
      <c r="F113" s="329">
        <v>4421.1000000000004</v>
      </c>
      <c r="G113" s="329">
        <v>4349.1500000000005</v>
      </c>
      <c r="H113" s="329">
        <v>4750.3499999999995</v>
      </c>
      <c r="I113" s="329">
        <v>4822.2999999999984</v>
      </c>
      <c r="J113" s="329">
        <v>4950.9499999999989</v>
      </c>
      <c r="K113" s="328">
        <v>4693.6499999999996</v>
      </c>
      <c r="L113" s="328">
        <v>4493.05</v>
      </c>
      <c r="M113" s="328">
        <v>6.3048400000000004</v>
      </c>
      <c r="N113" s="1"/>
      <c r="O113" s="1"/>
    </row>
    <row r="114" spans="1:15" ht="12.75" customHeight="1">
      <c r="A114" s="30">
        <v>104</v>
      </c>
      <c r="B114" s="347" t="s">
        <v>89</v>
      </c>
      <c r="C114" s="328">
        <v>1441.35</v>
      </c>
      <c r="D114" s="329">
        <v>1442.7166666666665</v>
      </c>
      <c r="E114" s="329">
        <v>1430.7333333333329</v>
      </c>
      <c r="F114" s="329">
        <v>1420.1166666666663</v>
      </c>
      <c r="G114" s="329">
        <v>1408.1333333333328</v>
      </c>
      <c r="H114" s="329">
        <v>1453.333333333333</v>
      </c>
      <c r="I114" s="329">
        <v>1465.3166666666666</v>
      </c>
      <c r="J114" s="329">
        <v>1475.9333333333332</v>
      </c>
      <c r="K114" s="328">
        <v>1454.7</v>
      </c>
      <c r="L114" s="328">
        <v>1432.1</v>
      </c>
      <c r="M114" s="328">
        <v>3.30843</v>
      </c>
      <c r="N114" s="1"/>
      <c r="O114" s="1"/>
    </row>
    <row r="115" spans="1:15" ht="12.75" customHeight="1">
      <c r="A115" s="30">
        <v>105</v>
      </c>
      <c r="B115" s="347" t="s">
        <v>90</v>
      </c>
      <c r="C115" s="328">
        <v>595.65</v>
      </c>
      <c r="D115" s="329">
        <v>599.9666666666667</v>
      </c>
      <c r="E115" s="329">
        <v>588.53333333333342</v>
      </c>
      <c r="F115" s="329">
        <v>581.41666666666674</v>
      </c>
      <c r="G115" s="329">
        <v>569.98333333333346</v>
      </c>
      <c r="H115" s="329">
        <v>607.08333333333337</v>
      </c>
      <c r="I115" s="329">
        <v>618.51666666666677</v>
      </c>
      <c r="J115" s="329">
        <v>625.63333333333333</v>
      </c>
      <c r="K115" s="328">
        <v>611.4</v>
      </c>
      <c r="L115" s="328">
        <v>592.85</v>
      </c>
      <c r="M115" s="328">
        <v>8.0871499999999994</v>
      </c>
      <c r="N115" s="1"/>
      <c r="O115" s="1"/>
    </row>
    <row r="116" spans="1:15" ht="12.75" customHeight="1">
      <c r="A116" s="30">
        <v>106</v>
      </c>
      <c r="B116" s="347" t="s">
        <v>91</v>
      </c>
      <c r="C116" s="328">
        <v>781.6</v>
      </c>
      <c r="D116" s="329">
        <v>782.54999999999984</v>
      </c>
      <c r="E116" s="329">
        <v>771.59999999999968</v>
      </c>
      <c r="F116" s="329">
        <v>761.5999999999998</v>
      </c>
      <c r="G116" s="329">
        <v>750.64999999999964</v>
      </c>
      <c r="H116" s="329">
        <v>792.54999999999973</v>
      </c>
      <c r="I116" s="329">
        <v>803.49999999999977</v>
      </c>
      <c r="J116" s="329">
        <v>813.49999999999977</v>
      </c>
      <c r="K116" s="328">
        <v>793.5</v>
      </c>
      <c r="L116" s="328">
        <v>772.55</v>
      </c>
      <c r="M116" s="328">
        <v>2.8746</v>
      </c>
      <c r="N116" s="1"/>
      <c r="O116" s="1"/>
    </row>
    <row r="117" spans="1:15" ht="12.75" customHeight="1">
      <c r="A117" s="30">
        <v>107</v>
      </c>
      <c r="B117" s="347" t="s">
        <v>344</v>
      </c>
      <c r="C117" s="328">
        <v>703.25</v>
      </c>
      <c r="D117" s="329">
        <v>710.7166666666667</v>
      </c>
      <c r="E117" s="329">
        <v>686.43333333333339</v>
      </c>
      <c r="F117" s="329">
        <v>669.61666666666667</v>
      </c>
      <c r="G117" s="329">
        <v>645.33333333333337</v>
      </c>
      <c r="H117" s="329">
        <v>727.53333333333342</v>
      </c>
      <c r="I117" s="329">
        <v>751.81666666666672</v>
      </c>
      <c r="J117" s="329">
        <v>768.63333333333344</v>
      </c>
      <c r="K117" s="328">
        <v>735</v>
      </c>
      <c r="L117" s="328">
        <v>693.9</v>
      </c>
      <c r="M117" s="328">
        <v>0.75331000000000004</v>
      </c>
      <c r="N117" s="1"/>
      <c r="O117" s="1"/>
    </row>
    <row r="118" spans="1:15" ht="12.75" customHeight="1">
      <c r="A118" s="30">
        <v>108</v>
      </c>
      <c r="B118" s="347" t="s">
        <v>327</v>
      </c>
      <c r="C118" s="328">
        <v>2792.4</v>
      </c>
      <c r="D118" s="329">
        <v>2793.1</v>
      </c>
      <c r="E118" s="329">
        <v>2750.2999999999997</v>
      </c>
      <c r="F118" s="329">
        <v>2708.2</v>
      </c>
      <c r="G118" s="329">
        <v>2665.3999999999996</v>
      </c>
      <c r="H118" s="329">
        <v>2835.2</v>
      </c>
      <c r="I118" s="329">
        <v>2878</v>
      </c>
      <c r="J118" s="329">
        <v>2920.1</v>
      </c>
      <c r="K118" s="328">
        <v>2835.9</v>
      </c>
      <c r="L118" s="328">
        <v>2751</v>
      </c>
      <c r="M118" s="328">
        <v>0.55437999999999998</v>
      </c>
      <c r="N118" s="1"/>
      <c r="O118" s="1"/>
    </row>
    <row r="119" spans="1:15" ht="12.75" customHeight="1">
      <c r="A119" s="30">
        <v>109</v>
      </c>
      <c r="B119" s="347" t="s">
        <v>251</v>
      </c>
      <c r="C119" s="328">
        <v>401.15</v>
      </c>
      <c r="D119" s="329">
        <v>404.64999999999992</v>
      </c>
      <c r="E119" s="329">
        <v>395.09999999999985</v>
      </c>
      <c r="F119" s="329">
        <v>389.04999999999995</v>
      </c>
      <c r="G119" s="329">
        <v>379.49999999999989</v>
      </c>
      <c r="H119" s="329">
        <v>410.69999999999982</v>
      </c>
      <c r="I119" s="329">
        <v>420.24999999999989</v>
      </c>
      <c r="J119" s="329">
        <v>426.29999999999978</v>
      </c>
      <c r="K119" s="328">
        <v>414.2</v>
      </c>
      <c r="L119" s="328">
        <v>398.6</v>
      </c>
      <c r="M119" s="328">
        <v>22.692830000000001</v>
      </c>
      <c r="N119" s="1"/>
      <c r="O119" s="1"/>
    </row>
    <row r="120" spans="1:15" ht="12.75" customHeight="1">
      <c r="A120" s="30">
        <v>110</v>
      </c>
      <c r="B120" s="347" t="s">
        <v>328</v>
      </c>
      <c r="C120" s="328">
        <v>217.75</v>
      </c>
      <c r="D120" s="329">
        <v>219.31666666666669</v>
      </c>
      <c r="E120" s="329">
        <v>215.43333333333339</v>
      </c>
      <c r="F120" s="329">
        <v>213.1166666666667</v>
      </c>
      <c r="G120" s="329">
        <v>209.23333333333341</v>
      </c>
      <c r="H120" s="329">
        <v>221.63333333333338</v>
      </c>
      <c r="I120" s="329">
        <v>225.51666666666665</v>
      </c>
      <c r="J120" s="329">
        <v>227.83333333333337</v>
      </c>
      <c r="K120" s="328">
        <v>223.2</v>
      </c>
      <c r="L120" s="328">
        <v>217</v>
      </c>
      <c r="M120" s="328">
        <v>1.4333400000000001</v>
      </c>
      <c r="N120" s="1"/>
      <c r="O120" s="1"/>
    </row>
    <row r="121" spans="1:15" ht="12.75" customHeight="1">
      <c r="A121" s="30">
        <v>111</v>
      </c>
      <c r="B121" s="347" t="s">
        <v>92</v>
      </c>
      <c r="C121" s="328">
        <v>119.6</v>
      </c>
      <c r="D121" s="329">
        <v>120.34999999999998</v>
      </c>
      <c r="E121" s="329">
        <v>117.89999999999996</v>
      </c>
      <c r="F121" s="329">
        <v>116.19999999999999</v>
      </c>
      <c r="G121" s="329">
        <v>113.74999999999997</v>
      </c>
      <c r="H121" s="329">
        <v>122.04999999999995</v>
      </c>
      <c r="I121" s="329">
        <v>124.49999999999997</v>
      </c>
      <c r="J121" s="329">
        <v>126.19999999999995</v>
      </c>
      <c r="K121" s="328">
        <v>122.8</v>
      </c>
      <c r="L121" s="328">
        <v>118.65</v>
      </c>
      <c r="M121" s="328">
        <v>45.083620000000003</v>
      </c>
      <c r="N121" s="1"/>
      <c r="O121" s="1"/>
    </row>
    <row r="122" spans="1:15" ht="12.75" customHeight="1">
      <c r="A122" s="30">
        <v>112</v>
      </c>
      <c r="B122" s="347" t="s">
        <v>93</v>
      </c>
      <c r="C122" s="328">
        <v>951</v>
      </c>
      <c r="D122" s="329">
        <v>961.48333333333323</v>
      </c>
      <c r="E122" s="329">
        <v>937.96666666666647</v>
      </c>
      <c r="F122" s="329">
        <v>924.93333333333328</v>
      </c>
      <c r="G122" s="329">
        <v>901.41666666666652</v>
      </c>
      <c r="H122" s="329">
        <v>974.51666666666642</v>
      </c>
      <c r="I122" s="329">
        <v>998.03333333333308</v>
      </c>
      <c r="J122" s="329">
        <v>1011.0666666666664</v>
      </c>
      <c r="K122" s="328">
        <v>985</v>
      </c>
      <c r="L122" s="328">
        <v>948.45</v>
      </c>
      <c r="M122" s="328">
        <v>2.7054900000000002</v>
      </c>
      <c r="N122" s="1"/>
      <c r="O122" s="1"/>
    </row>
    <row r="123" spans="1:15" ht="12.75" customHeight="1">
      <c r="A123" s="30">
        <v>113</v>
      </c>
      <c r="B123" s="347" t="s">
        <v>345</v>
      </c>
      <c r="C123" s="328">
        <v>877.65</v>
      </c>
      <c r="D123" s="329">
        <v>861.5</v>
      </c>
      <c r="E123" s="329">
        <v>833.2</v>
      </c>
      <c r="F123" s="329">
        <v>788.75</v>
      </c>
      <c r="G123" s="329">
        <v>760.45</v>
      </c>
      <c r="H123" s="329">
        <v>905.95</v>
      </c>
      <c r="I123" s="329">
        <v>934.25</v>
      </c>
      <c r="J123" s="329">
        <v>978.7</v>
      </c>
      <c r="K123" s="328">
        <v>889.8</v>
      </c>
      <c r="L123" s="328">
        <v>817.05</v>
      </c>
      <c r="M123" s="328">
        <v>8.1953099999999992</v>
      </c>
      <c r="N123" s="1"/>
      <c r="O123" s="1"/>
    </row>
    <row r="124" spans="1:15" ht="12.75" customHeight="1">
      <c r="A124" s="30">
        <v>114</v>
      </c>
      <c r="B124" s="347" t="s">
        <v>94</v>
      </c>
      <c r="C124" s="328">
        <v>562.9</v>
      </c>
      <c r="D124" s="329">
        <v>564.55000000000007</v>
      </c>
      <c r="E124" s="329">
        <v>558.35000000000014</v>
      </c>
      <c r="F124" s="329">
        <v>553.80000000000007</v>
      </c>
      <c r="G124" s="329">
        <v>547.60000000000014</v>
      </c>
      <c r="H124" s="329">
        <v>569.10000000000014</v>
      </c>
      <c r="I124" s="329">
        <v>575.30000000000018</v>
      </c>
      <c r="J124" s="329">
        <v>579.85000000000014</v>
      </c>
      <c r="K124" s="328">
        <v>570.75</v>
      </c>
      <c r="L124" s="328">
        <v>560</v>
      </c>
      <c r="M124" s="328">
        <v>21.66986</v>
      </c>
      <c r="N124" s="1"/>
      <c r="O124" s="1"/>
    </row>
    <row r="125" spans="1:15" ht="12.75" customHeight="1">
      <c r="A125" s="30">
        <v>115</v>
      </c>
      <c r="B125" s="347" t="s">
        <v>252</v>
      </c>
      <c r="C125" s="328">
        <v>1426.8</v>
      </c>
      <c r="D125" s="329">
        <v>1465.4833333333333</v>
      </c>
      <c r="E125" s="329">
        <v>1382.1666666666667</v>
      </c>
      <c r="F125" s="329">
        <v>1337.5333333333333</v>
      </c>
      <c r="G125" s="329">
        <v>1254.2166666666667</v>
      </c>
      <c r="H125" s="329">
        <v>1510.1166666666668</v>
      </c>
      <c r="I125" s="329">
        <v>1593.4333333333334</v>
      </c>
      <c r="J125" s="329">
        <v>1638.0666666666668</v>
      </c>
      <c r="K125" s="328">
        <v>1548.8</v>
      </c>
      <c r="L125" s="328">
        <v>1420.85</v>
      </c>
      <c r="M125" s="328">
        <v>3.6962299999999999</v>
      </c>
      <c r="N125" s="1"/>
      <c r="O125" s="1"/>
    </row>
    <row r="126" spans="1:15" ht="12.75" customHeight="1">
      <c r="A126" s="30">
        <v>116</v>
      </c>
      <c r="B126" s="347" t="s">
        <v>350</v>
      </c>
      <c r="C126" s="328">
        <v>265.85000000000002</v>
      </c>
      <c r="D126" s="329">
        <v>267.73333333333329</v>
      </c>
      <c r="E126" s="329">
        <v>261.26666666666659</v>
      </c>
      <c r="F126" s="329">
        <v>256.68333333333328</v>
      </c>
      <c r="G126" s="329">
        <v>250.21666666666658</v>
      </c>
      <c r="H126" s="329">
        <v>272.31666666666661</v>
      </c>
      <c r="I126" s="329">
        <v>278.7833333333333</v>
      </c>
      <c r="J126" s="329">
        <v>283.36666666666662</v>
      </c>
      <c r="K126" s="328">
        <v>274.2</v>
      </c>
      <c r="L126" s="328">
        <v>263.14999999999998</v>
      </c>
      <c r="M126" s="328">
        <v>7.1835500000000003</v>
      </c>
      <c r="N126" s="1"/>
      <c r="O126" s="1"/>
    </row>
    <row r="127" spans="1:15" ht="12.75" customHeight="1">
      <c r="A127" s="30">
        <v>117</v>
      </c>
      <c r="B127" s="347" t="s">
        <v>346</v>
      </c>
      <c r="C127" s="328">
        <v>73.150000000000006</v>
      </c>
      <c r="D127" s="329">
        <v>73.5</v>
      </c>
      <c r="E127" s="329">
        <v>72.5</v>
      </c>
      <c r="F127" s="329">
        <v>71.849999999999994</v>
      </c>
      <c r="G127" s="329">
        <v>70.849999999999994</v>
      </c>
      <c r="H127" s="329">
        <v>74.150000000000006</v>
      </c>
      <c r="I127" s="329">
        <v>75.150000000000006</v>
      </c>
      <c r="J127" s="329">
        <v>75.800000000000011</v>
      </c>
      <c r="K127" s="328">
        <v>74.5</v>
      </c>
      <c r="L127" s="328">
        <v>72.849999999999994</v>
      </c>
      <c r="M127" s="328">
        <v>5.1184099999999999</v>
      </c>
      <c r="N127" s="1"/>
      <c r="O127" s="1"/>
    </row>
    <row r="128" spans="1:15" ht="12.75" customHeight="1">
      <c r="A128" s="30">
        <v>118</v>
      </c>
      <c r="B128" s="347" t="s">
        <v>347</v>
      </c>
      <c r="C128" s="328">
        <v>1044.45</v>
      </c>
      <c r="D128" s="329">
        <v>1050.3833333333332</v>
      </c>
      <c r="E128" s="329">
        <v>1032.0166666666664</v>
      </c>
      <c r="F128" s="329">
        <v>1019.5833333333333</v>
      </c>
      <c r="G128" s="329">
        <v>1001.2166666666665</v>
      </c>
      <c r="H128" s="329">
        <v>1062.8166666666664</v>
      </c>
      <c r="I128" s="329">
        <v>1081.1833333333332</v>
      </c>
      <c r="J128" s="329">
        <v>1093.6166666666663</v>
      </c>
      <c r="K128" s="328">
        <v>1068.75</v>
      </c>
      <c r="L128" s="328">
        <v>1037.95</v>
      </c>
      <c r="M128" s="328">
        <v>0.69274000000000002</v>
      </c>
      <c r="N128" s="1"/>
      <c r="O128" s="1"/>
    </row>
    <row r="129" spans="1:15" ht="12.75" customHeight="1">
      <c r="A129" s="30">
        <v>119</v>
      </c>
      <c r="B129" s="347" t="s">
        <v>95</v>
      </c>
      <c r="C129" s="328">
        <v>1974.9</v>
      </c>
      <c r="D129" s="329">
        <v>1979.25</v>
      </c>
      <c r="E129" s="329">
        <v>1957.65</v>
      </c>
      <c r="F129" s="329">
        <v>1940.4</v>
      </c>
      <c r="G129" s="329">
        <v>1918.8000000000002</v>
      </c>
      <c r="H129" s="329">
        <v>1996.5</v>
      </c>
      <c r="I129" s="329">
        <v>2018.1</v>
      </c>
      <c r="J129" s="329">
        <v>2035.35</v>
      </c>
      <c r="K129" s="328">
        <v>2000.85</v>
      </c>
      <c r="L129" s="328">
        <v>1962</v>
      </c>
      <c r="M129" s="328">
        <v>5.6234000000000002</v>
      </c>
      <c r="N129" s="1"/>
      <c r="O129" s="1"/>
    </row>
    <row r="130" spans="1:15" ht="12.75" customHeight="1">
      <c r="A130" s="30">
        <v>120</v>
      </c>
      <c r="B130" s="347" t="s">
        <v>348</v>
      </c>
      <c r="C130" s="328">
        <v>264.7</v>
      </c>
      <c r="D130" s="329">
        <v>265.54999999999995</v>
      </c>
      <c r="E130" s="329">
        <v>261.69999999999993</v>
      </c>
      <c r="F130" s="329">
        <v>258.7</v>
      </c>
      <c r="G130" s="329">
        <v>254.84999999999997</v>
      </c>
      <c r="H130" s="329">
        <v>268.5499999999999</v>
      </c>
      <c r="I130" s="329">
        <v>272.39999999999992</v>
      </c>
      <c r="J130" s="329">
        <v>275.39999999999986</v>
      </c>
      <c r="K130" s="328">
        <v>269.39999999999998</v>
      </c>
      <c r="L130" s="328">
        <v>262.55</v>
      </c>
      <c r="M130" s="328">
        <v>23.662479999999999</v>
      </c>
      <c r="N130" s="1"/>
      <c r="O130" s="1"/>
    </row>
    <row r="131" spans="1:15" ht="12.75" customHeight="1">
      <c r="A131" s="30">
        <v>121</v>
      </c>
      <c r="B131" s="347" t="s">
        <v>253</v>
      </c>
      <c r="C131" s="328">
        <v>78.599999999999994</v>
      </c>
      <c r="D131" s="329">
        <v>79.483333333333334</v>
      </c>
      <c r="E131" s="329">
        <v>76.616666666666674</v>
      </c>
      <c r="F131" s="329">
        <v>74.63333333333334</v>
      </c>
      <c r="G131" s="329">
        <v>71.76666666666668</v>
      </c>
      <c r="H131" s="329">
        <v>81.466666666666669</v>
      </c>
      <c r="I131" s="329">
        <v>84.333333333333314</v>
      </c>
      <c r="J131" s="329">
        <v>86.316666666666663</v>
      </c>
      <c r="K131" s="328">
        <v>82.35</v>
      </c>
      <c r="L131" s="328">
        <v>77.5</v>
      </c>
      <c r="M131" s="328">
        <v>102.60603</v>
      </c>
      <c r="N131" s="1"/>
      <c r="O131" s="1"/>
    </row>
    <row r="132" spans="1:15" ht="12.75" customHeight="1">
      <c r="A132" s="30">
        <v>122</v>
      </c>
      <c r="B132" s="347" t="s">
        <v>349</v>
      </c>
      <c r="C132" s="328">
        <v>735.55</v>
      </c>
      <c r="D132" s="329">
        <v>737.35</v>
      </c>
      <c r="E132" s="329">
        <v>726.2</v>
      </c>
      <c r="F132" s="329">
        <v>716.85</v>
      </c>
      <c r="G132" s="329">
        <v>705.7</v>
      </c>
      <c r="H132" s="329">
        <v>746.7</v>
      </c>
      <c r="I132" s="329">
        <v>757.84999999999991</v>
      </c>
      <c r="J132" s="329">
        <v>767.2</v>
      </c>
      <c r="K132" s="328">
        <v>748.5</v>
      </c>
      <c r="L132" s="328">
        <v>728</v>
      </c>
      <c r="M132" s="328">
        <v>0.25208000000000003</v>
      </c>
      <c r="N132" s="1"/>
      <c r="O132" s="1"/>
    </row>
    <row r="133" spans="1:15" ht="12.75" customHeight="1">
      <c r="A133" s="30">
        <v>123</v>
      </c>
      <c r="B133" s="347" t="s">
        <v>96</v>
      </c>
      <c r="C133" s="328">
        <v>4160.45</v>
      </c>
      <c r="D133" s="329">
        <v>4176.8499999999995</v>
      </c>
      <c r="E133" s="329">
        <v>4126.8999999999987</v>
      </c>
      <c r="F133" s="329">
        <v>4093.3499999999995</v>
      </c>
      <c r="G133" s="329">
        <v>4043.3999999999987</v>
      </c>
      <c r="H133" s="329">
        <v>4210.3999999999987</v>
      </c>
      <c r="I133" s="329">
        <v>4260.3499999999995</v>
      </c>
      <c r="J133" s="329">
        <v>4293.8999999999987</v>
      </c>
      <c r="K133" s="328">
        <v>4226.8</v>
      </c>
      <c r="L133" s="328">
        <v>4143.3</v>
      </c>
      <c r="M133" s="328">
        <v>4.2155399999999998</v>
      </c>
      <c r="N133" s="1"/>
      <c r="O133" s="1"/>
    </row>
    <row r="134" spans="1:15" ht="12.75" customHeight="1">
      <c r="A134" s="30">
        <v>124</v>
      </c>
      <c r="B134" s="347" t="s">
        <v>254</v>
      </c>
      <c r="C134" s="328">
        <v>4222.2</v>
      </c>
      <c r="D134" s="329">
        <v>4269.8166666666666</v>
      </c>
      <c r="E134" s="329">
        <v>4161.4333333333334</v>
      </c>
      <c r="F134" s="329">
        <v>4100.666666666667</v>
      </c>
      <c r="G134" s="329">
        <v>3992.2833333333338</v>
      </c>
      <c r="H134" s="329">
        <v>4330.583333333333</v>
      </c>
      <c r="I134" s="329">
        <v>4438.9666666666662</v>
      </c>
      <c r="J134" s="329">
        <v>4499.7333333333327</v>
      </c>
      <c r="K134" s="328">
        <v>4378.2</v>
      </c>
      <c r="L134" s="328">
        <v>4209.05</v>
      </c>
      <c r="M134" s="328">
        <v>1.8837200000000001</v>
      </c>
      <c r="N134" s="1"/>
      <c r="O134" s="1"/>
    </row>
    <row r="135" spans="1:15" ht="12.75" customHeight="1">
      <c r="A135" s="30">
        <v>125</v>
      </c>
      <c r="B135" s="347" t="s">
        <v>98</v>
      </c>
      <c r="C135" s="328">
        <v>339.05</v>
      </c>
      <c r="D135" s="329">
        <v>343.25</v>
      </c>
      <c r="E135" s="329">
        <v>332.3</v>
      </c>
      <c r="F135" s="329">
        <v>325.55</v>
      </c>
      <c r="G135" s="329">
        <v>314.60000000000002</v>
      </c>
      <c r="H135" s="329">
        <v>350</v>
      </c>
      <c r="I135" s="329">
        <v>360.95000000000005</v>
      </c>
      <c r="J135" s="329">
        <v>367.7</v>
      </c>
      <c r="K135" s="328">
        <v>354.2</v>
      </c>
      <c r="L135" s="328">
        <v>336.5</v>
      </c>
      <c r="M135" s="328">
        <v>74.923050000000003</v>
      </c>
      <c r="N135" s="1"/>
      <c r="O135" s="1"/>
    </row>
    <row r="136" spans="1:15" ht="12.75" customHeight="1">
      <c r="A136" s="30">
        <v>126</v>
      </c>
      <c r="B136" s="347" t="s">
        <v>245</v>
      </c>
      <c r="C136" s="328">
        <v>4276.5</v>
      </c>
      <c r="D136" s="329">
        <v>4308.4666666666662</v>
      </c>
      <c r="E136" s="329">
        <v>4221.9333333333325</v>
      </c>
      <c r="F136" s="329">
        <v>4167.3666666666659</v>
      </c>
      <c r="G136" s="329">
        <v>4080.8333333333321</v>
      </c>
      <c r="H136" s="329">
        <v>4363.0333333333328</v>
      </c>
      <c r="I136" s="329">
        <v>4449.5666666666675</v>
      </c>
      <c r="J136" s="329">
        <v>4504.1333333333332</v>
      </c>
      <c r="K136" s="328">
        <v>4395</v>
      </c>
      <c r="L136" s="328">
        <v>4253.8999999999996</v>
      </c>
      <c r="M136" s="328">
        <v>3.0342500000000001</v>
      </c>
      <c r="N136" s="1"/>
      <c r="O136" s="1"/>
    </row>
    <row r="137" spans="1:15" ht="12.75" customHeight="1">
      <c r="A137" s="30">
        <v>127</v>
      </c>
      <c r="B137" s="347" t="s">
        <v>99</v>
      </c>
      <c r="C137" s="328">
        <v>3718.85</v>
      </c>
      <c r="D137" s="329">
        <v>3771.0333333333333</v>
      </c>
      <c r="E137" s="329">
        <v>3647.8166666666666</v>
      </c>
      <c r="F137" s="329">
        <v>3576.7833333333333</v>
      </c>
      <c r="G137" s="329">
        <v>3453.5666666666666</v>
      </c>
      <c r="H137" s="329">
        <v>3842.0666666666666</v>
      </c>
      <c r="I137" s="329">
        <v>3965.2833333333328</v>
      </c>
      <c r="J137" s="329">
        <v>4036.3166666666666</v>
      </c>
      <c r="K137" s="328">
        <v>3894.25</v>
      </c>
      <c r="L137" s="328">
        <v>3700</v>
      </c>
      <c r="M137" s="328">
        <v>13.347250000000001</v>
      </c>
      <c r="N137" s="1"/>
      <c r="O137" s="1"/>
    </row>
    <row r="138" spans="1:15" ht="12.75" customHeight="1">
      <c r="A138" s="30">
        <v>128</v>
      </c>
      <c r="B138" s="347" t="s">
        <v>564</v>
      </c>
      <c r="C138" s="328">
        <v>2173.4499999999998</v>
      </c>
      <c r="D138" s="329">
        <v>2167.5499999999997</v>
      </c>
      <c r="E138" s="329">
        <v>2141.4999999999995</v>
      </c>
      <c r="F138" s="329">
        <v>2109.5499999999997</v>
      </c>
      <c r="G138" s="329">
        <v>2083.4999999999995</v>
      </c>
      <c r="H138" s="329">
        <v>2199.4999999999995</v>
      </c>
      <c r="I138" s="329">
        <v>2225.5499999999997</v>
      </c>
      <c r="J138" s="329">
        <v>2257.4999999999995</v>
      </c>
      <c r="K138" s="328">
        <v>2193.6</v>
      </c>
      <c r="L138" s="328">
        <v>2135.6</v>
      </c>
      <c r="M138" s="328">
        <v>0.32874999999999999</v>
      </c>
      <c r="N138" s="1"/>
      <c r="O138" s="1"/>
    </row>
    <row r="139" spans="1:15" ht="12.75" customHeight="1">
      <c r="A139" s="30">
        <v>129</v>
      </c>
      <c r="B139" s="347" t="s">
        <v>354</v>
      </c>
      <c r="C139" s="328">
        <v>54.95</v>
      </c>
      <c r="D139" s="329">
        <v>55.316666666666663</v>
      </c>
      <c r="E139" s="329">
        <v>54.233333333333327</v>
      </c>
      <c r="F139" s="329">
        <v>53.516666666666666</v>
      </c>
      <c r="G139" s="329">
        <v>52.43333333333333</v>
      </c>
      <c r="H139" s="329">
        <v>56.033333333333324</v>
      </c>
      <c r="I139" s="329">
        <v>57.116666666666667</v>
      </c>
      <c r="J139" s="329">
        <v>57.833333333333321</v>
      </c>
      <c r="K139" s="328">
        <v>56.4</v>
      </c>
      <c r="L139" s="328">
        <v>54.6</v>
      </c>
      <c r="M139" s="328">
        <v>12.070729999999999</v>
      </c>
      <c r="N139" s="1"/>
      <c r="O139" s="1"/>
    </row>
    <row r="140" spans="1:15" ht="12.75" customHeight="1">
      <c r="A140" s="30">
        <v>130</v>
      </c>
      <c r="B140" s="347" t="s">
        <v>100</v>
      </c>
      <c r="C140" s="328">
        <v>2409.5</v>
      </c>
      <c r="D140" s="329">
        <v>2449.9500000000003</v>
      </c>
      <c r="E140" s="329">
        <v>2360.9000000000005</v>
      </c>
      <c r="F140" s="329">
        <v>2312.3000000000002</v>
      </c>
      <c r="G140" s="329">
        <v>2223.2500000000005</v>
      </c>
      <c r="H140" s="329">
        <v>2498.5500000000006</v>
      </c>
      <c r="I140" s="329">
        <v>2587.6000000000008</v>
      </c>
      <c r="J140" s="329">
        <v>2636.2000000000007</v>
      </c>
      <c r="K140" s="328">
        <v>2539</v>
      </c>
      <c r="L140" s="328">
        <v>2401.35</v>
      </c>
      <c r="M140" s="328">
        <v>5.5868599999999997</v>
      </c>
      <c r="N140" s="1"/>
      <c r="O140" s="1"/>
    </row>
    <row r="141" spans="1:15" ht="12.75" customHeight="1">
      <c r="A141" s="30">
        <v>131</v>
      </c>
      <c r="B141" s="347" t="s">
        <v>351</v>
      </c>
      <c r="C141" s="328">
        <v>400.2</v>
      </c>
      <c r="D141" s="329">
        <v>404.2</v>
      </c>
      <c r="E141" s="329">
        <v>390.4</v>
      </c>
      <c r="F141" s="329">
        <v>380.59999999999997</v>
      </c>
      <c r="G141" s="329">
        <v>366.79999999999995</v>
      </c>
      <c r="H141" s="329">
        <v>414</v>
      </c>
      <c r="I141" s="329">
        <v>427.80000000000007</v>
      </c>
      <c r="J141" s="329">
        <v>437.6</v>
      </c>
      <c r="K141" s="328">
        <v>418</v>
      </c>
      <c r="L141" s="328">
        <v>394.4</v>
      </c>
      <c r="M141" s="328">
        <v>6.2565400000000002</v>
      </c>
      <c r="N141" s="1"/>
      <c r="O141" s="1"/>
    </row>
    <row r="142" spans="1:15" ht="12.75" customHeight="1">
      <c r="A142" s="30">
        <v>132</v>
      </c>
      <c r="B142" s="347" t="s">
        <v>352</v>
      </c>
      <c r="C142" s="328">
        <v>132.85</v>
      </c>
      <c r="D142" s="329">
        <v>132.41666666666666</v>
      </c>
      <c r="E142" s="329">
        <v>130.43333333333331</v>
      </c>
      <c r="F142" s="329">
        <v>128.01666666666665</v>
      </c>
      <c r="G142" s="329">
        <v>126.0333333333333</v>
      </c>
      <c r="H142" s="329">
        <v>134.83333333333331</v>
      </c>
      <c r="I142" s="329">
        <v>136.81666666666666</v>
      </c>
      <c r="J142" s="329">
        <v>139.23333333333332</v>
      </c>
      <c r="K142" s="328">
        <v>134.4</v>
      </c>
      <c r="L142" s="328">
        <v>130</v>
      </c>
      <c r="M142" s="328">
        <v>3.9347500000000002</v>
      </c>
      <c r="N142" s="1"/>
      <c r="O142" s="1"/>
    </row>
    <row r="143" spans="1:15" ht="12.75" customHeight="1">
      <c r="A143" s="30">
        <v>133</v>
      </c>
      <c r="B143" s="347" t="s">
        <v>355</v>
      </c>
      <c r="C143" s="328">
        <v>343</v>
      </c>
      <c r="D143" s="329">
        <v>348.76666666666665</v>
      </c>
      <c r="E143" s="329">
        <v>333.23333333333329</v>
      </c>
      <c r="F143" s="329">
        <v>323.46666666666664</v>
      </c>
      <c r="G143" s="329">
        <v>307.93333333333328</v>
      </c>
      <c r="H143" s="329">
        <v>358.5333333333333</v>
      </c>
      <c r="I143" s="329">
        <v>374.06666666666661</v>
      </c>
      <c r="J143" s="329">
        <v>383.83333333333331</v>
      </c>
      <c r="K143" s="328">
        <v>364.3</v>
      </c>
      <c r="L143" s="328">
        <v>339</v>
      </c>
      <c r="M143" s="328">
        <v>5.8762299999999996</v>
      </c>
      <c r="N143" s="1"/>
      <c r="O143" s="1"/>
    </row>
    <row r="144" spans="1:15" ht="12.75" customHeight="1">
      <c r="A144" s="30">
        <v>134</v>
      </c>
      <c r="B144" s="347" t="s">
        <v>255</v>
      </c>
      <c r="C144" s="328">
        <v>490.9</v>
      </c>
      <c r="D144" s="329">
        <v>492</v>
      </c>
      <c r="E144" s="329">
        <v>487</v>
      </c>
      <c r="F144" s="329">
        <v>483.1</v>
      </c>
      <c r="G144" s="329">
        <v>478.1</v>
      </c>
      <c r="H144" s="329">
        <v>495.9</v>
      </c>
      <c r="I144" s="329">
        <v>500.9</v>
      </c>
      <c r="J144" s="329">
        <v>504.79999999999995</v>
      </c>
      <c r="K144" s="328">
        <v>497</v>
      </c>
      <c r="L144" s="328">
        <v>488.1</v>
      </c>
      <c r="M144" s="328">
        <v>2.90049</v>
      </c>
      <c r="N144" s="1"/>
      <c r="O144" s="1"/>
    </row>
    <row r="145" spans="1:15" ht="12.75" customHeight="1">
      <c r="A145" s="30">
        <v>135</v>
      </c>
      <c r="B145" s="347" t="s">
        <v>256</v>
      </c>
      <c r="C145" s="328">
        <v>1210.7</v>
      </c>
      <c r="D145" s="329">
        <v>1232.6666666666667</v>
      </c>
      <c r="E145" s="329">
        <v>1179.0333333333335</v>
      </c>
      <c r="F145" s="329">
        <v>1147.3666666666668</v>
      </c>
      <c r="G145" s="329">
        <v>1093.7333333333336</v>
      </c>
      <c r="H145" s="329">
        <v>1264.3333333333335</v>
      </c>
      <c r="I145" s="329">
        <v>1317.9666666666667</v>
      </c>
      <c r="J145" s="329">
        <v>1349.6333333333334</v>
      </c>
      <c r="K145" s="328">
        <v>1286.3</v>
      </c>
      <c r="L145" s="328">
        <v>1201</v>
      </c>
      <c r="M145" s="328">
        <v>1.1225700000000001</v>
      </c>
      <c r="N145" s="1"/>
      <c r="O145" s="1"/>
    </row>
    <row r="146" spans="1:15" ht="12.75" customHeight="1">
      <c r="A146" s="30">
        <v>136</v>
      </c>
      <c r="B146" s="347" t="s">
        <v>356</v>
      </c>
      <c r="C146" s="328">
        <v>64.900000000000006</v>
      </c>
      <c r="D146" s="329">
        <v>64.316666666666663</v>
      </c>
      <c r="E146" s="329">
        <v>61.783333333333331</v>
      </c>
      <c r="F146" s="329">
        <v>58.666666666666671</v>
      </c>
      <c r="G146" s="329">
        <v>56.13333333333334</v>
      </c>
      <c r="H146" s="329">
        <v>67.433333333333323</v>
      </c>
      <c r="I146" s="329">
        <v>69.966666666666654</v>
      </c>
      <c r="J146" s="329">
        <v>73.083333333333314</v>
      </c>
      <c r="K146" s="328">
        <v>66.849999999999994</v>
      </c>
      <c r="L146" s="328">
        <v>61.2</v>
      </c>
      <c r="M146" s="328">
        <v>35.570180000000001</v>
      </c>
      <c r="N146" s="1"/>
      <c r="O146" s="1"/>
    </row>
    <row r="147" spans="1:15" ht="12.75" customHeight="1">
      <c r="A147" s="30">
        <v>137</v>
      </c>
      <c r="B147" s="347" t="s">
        <v>353</v>
      </c>
      <c r="C147" s="328">
        <v>158.4</v>
      </c>
      <c r="D147" s="329">
        <v>158.88333333333335</v>
      </c>
      <c r="E147" s="329">
        <v>156.9666666666667</v>
      </c>
      <c r="F147" s="329">
        <v>155.53333333333333</v>
      </c>
      <c r="G147" s="329">
        <v>153.61666666666667</v>
      </c>
      <c r="H147" s="329">
        <v>160.31666666666672</v>
      </c>
      <c r="I147" s="329">
        <v>162.23333333333341</v>
      </c>
      <c r="J147" s="329">
        <v>163.66666666666674</v>
      </c>
      <c r="K147" s="328">
        <v>160.80000000000001</v>
      </c>
      <c r="L147" s="328">
        <v>157.44999999999999</v>
      </c>
      <c r="M147" s="328">
        <v>1.2444999999999999</v>
      </c>
      <c r="N147" s="1"/>
      <c r="O147" s="1"/>
    </row>
    <row r="148" spans="1:15" ht="12.75" customHeight="1">
      <c r="A148" s="30">
        <v>138</v>
      </c>
      <c r="B148" s="347" t="s">
        <v>357</v>
      </c>
      <c r="C148" s="328">
        <v>105.15</v>
      </c>
      <c r="D148" s="329">
        <v>104.86666666666667</v>
      </c>
      <c r="E148" s="329">
        <v>103.33333333333334</v>
      </c>
      <c r="F148" s="329">
        <v>101.51666666666667</v>
      </c>
      <c r="G148" s="329">
        <v>99.983333333333334</v>
      </c>
      <c r="H148" s="329">
        <v>106.68333333333335</v>
      </c>
      <c r="I148" s="329">
        <v>108.21666666666668</v>
      </c>
      <c r="J148" s="329">
        <v>110.03333333333336</v>
      </c>
      <c r="K148" s="328">
        <v>106.4</v>
      </c>
      <c r="L148" s="328">
        <v>103.05</v>
      </c>
      <c r="M148" s="328">
        <v>6.3284000000000002</v>
      </c>
      <c r="N148" s="1"/>
      <c r="O148" s="1"/>
    </row>
    <row r="149" spans="1:15" ht="12.75" customHeight="1">
      <c r="A149" s="30">
        <v>139</v>
      </c>
      <c r="B149" s="347" t="s">
        <v>832</v>
      </c>
      <c r="C149" s="328">
        <v>50.8</v>
      </c>
      <c r="D149" s="329">
        <v>51.349999999999994</v>
      </c>
      <c r="E149" s="329">
        <v>49.79999999999999</v>
      </c>
      <c r="F149" s="329">
        <v>48.8</v>
      </c>
      <c r="G149" s="329">
        <v>47.249999999999993</v>
      </c>
      <c r="H149" s="329">
        <v>52.349999999999987</v>
      </c>
      <c r="I149" s="329">
        <v>53.9</v>
      </c>
      <c r="J149" s="329">
        <v>54.899999999999984</v>
      </c>
      <c r="K149" s="328">
        <v>52.9</v>
      </c>
      <c r="L149" s="328">
        <v>50.35</v>
      </c>
      <c r="M149" s="328">
        <v>3.8410299999999999</v>
      </c>
      <c r="N149" s="1"/>
      <c r="O149" s="1"/>
    </row>
    <row r="150" spans="1:15" ht="12.75" customHeight="1">
      <c r="A150" s="30">
        <v>140</v>
      </c>
      <c r="B150" s="347" t="s">
        <v>358</v>
      </c>
      <c r="C150" s="328">
        <v>697.3</v>
      </c>
      <c r="D150" s="329">
        <v>692.76666666666677</v>
      </c>
      <c r="E150" s="329">
        <v>674.23333333333358</v>
      </c>
      <c r="F150" s="329">
        <v>651.16666666666686</v>
      </c>
      <c r="G150" s="329">
        <v>632.63333333333367</v>
      </c>
      <c r="H150" s="329">
        <v>715.83333333333348</v>
      </c>
      <c r="I150" s="329">
        <v>734.36666666666656</v>
      </c>
      <c r="J150" s="329">
        <v>757.43333333333339</v>
      </c>
      <c r="K150" s="328">
        <v>711.3</v>
      </c>
      <c r="L150" s="328">
        <v>669.7</v>
      </c>
      <c r="M150" s="328">
        <v>0.73848999999999998</v>
      </c>
      <c r="N150" s="1"/>
      <c r="O150" s="1"/>
    </row>
    <row r="151" spans="1:15" ht="12.75" customHeight="1">
      <c r="A151" s="30">
        <v>141</v>
      </c>
      <c r="B151" s="347" t="s">
        <v>101</v>
      </c>
      <c r="C151" s="328">
        <v>1827.15</v>
      </c>
      <c r="D151" s="329">
        <v>1837.1333333333332</v>
      </c>
      <c r="E151" s="329">
        <v>1799.2666666666664</v>
      </c>
      <c r="F151" s="329">
        <v>1771.3833333333332</v>
      </c>
      <c r="G151" s="329">
        <v>1733.5166666666664</v>
      </c>
      <c r="H151" s="329">
        <v>1865.0166666666664</v>
      </c>
      <c r="I151" s="329">
        <v>1902.8833333333332</v>
      </c>
      <c r="J151" s="329">
        <v>1930.7666666666664</v>
      </c>
      <c r="K151" s="328">
        <v>1875</v>
      </c>
      <c r="L151" s="328">
        <v>1809.25</v>
      </c>
      <c r="M151" s="328">
        <v>26.04026</v>
      </c>
      <c r="N151" s="1"/>
      <c r="O151" s="1"/>
    </row>
    <row r="152" spans="1:15" ht="12.75" customHeight="1">
      <c r="A152" s="30">
        <v>142</v>
      </c>
      <c r="B152" s="347" t="s">
        <v>102</v>
      </c>
      <c r="C152" s="328">
        <v>148.35</v>
      </c>
      <c r="D152" s="329">
        <v>149.03333333333333</v>
      </c>
      <c r="E152" s="329">
        <v>147.11666666666667</v>
      </c>
      <c r="F152" s="329">
        <v>145.88333333333335</v>
      </c>
      <c r="G152" s="329">
        <v>143.9666666666667</v>
      </c>
      <c r="H152" s="329">
        <v>150.26666666666665</v>
      </c>
      <c r="I152" s="329">
        <v>152.18333333333334</v>
      </c>
      <c r="J152" s="329">
        <v>153.41666666666663</v>
      </c>
      <c r="K152" s="328">
        <v>150.94999999999999</v>
      </c>
      <c r="L152" s="328">
        <v>147.80000000000001</v>
      </c>
      <c r="M152" s="328">
        <v>17.95477</v>
      </c>
      <c r="N152" s="1"/>
      <c r="O152" s="1"/>
    </row>
    <row r="153" spans="1:15" ht="12.75" customHeight="1">
      <c r="A153" s="30">
        <v>143</v>
      </c>
      <c r="B153" s="347" t="s">
        <v>833</v>
      </c>
      <c r="C153" s="328">
        <v>114.05</v>
      </c>
      <c r="D153" s="329">
        <v>114.66666666666667</v>
      </c>
      <c r="E153" s="329">
        <v>112.48333333333335</v>
      </c>
      <c r="F153" s="329">
        <v>110.91666666666667</v>
      </c>
      <c r="G153" s="329">
        <v>108.73333333333335</v>
      </c>
      <c r="H153" s="329">
        <v>116.23333333333335</v>
      </c>
      <c r="I153" s="329">
        <v>118.41666666666666</v>
      </c>
      <c r="J153" s="329">
        <v>119.98333333333335</v>
      </c>
      <c r="K153" s="328">
        <v>116.85</v>
      </c>
      <c r="L153" s="328">
        <v>113.1</v>
      </c>
      <c r="M153" s="328">
        <v>1.19739</v>
      </c>
      <c r="N153" s="1"/>
      <c r="O153" s="1"/>
    </row>
    <row r="154" spans="1:15" ht="12.75" customHeight="1">
      <c r="A154" s="30">
        <v>144</v>
      </c>
      <c r="B154" s="347" t="s">
        <v>359</v>
      </c>
      <c r="C154" s="328">
        <v>275.2</v>
      </c>
      <c r="D154" s="329">
        <v>273.93333333333334</v>
      </c>
      <c r="E154" s="329">
        <v>269.16666666666669</v>
      </c>
      <c r="F154" s="329">
        <v>263.13333333333333</v>
      </c>
      <c r="G154" s="329">
        <v>258.36666666666667</v>
      </c>
      <c r="H154" s="329">
        <v>279.9666666666667</v>
      </c>
      <c r="I154" s="329">
        <v>284.73333333333335</v>
      </c>
      <c r="J154" s="329">
        <v>290.76666666666671</v>
      </c>
      <c r="K154" s="328">
        <v>278.7</v>
      </c>
      <c r="L154" s="328">
        <v>267.89999999999998</v>
      </c>
      <c r="M154" s="328">
        <v>1.17747</v>
      </c>
      <c r="N154" s="1"/>
      <c r="O154" s="1"/>
    </row>
    <row r="155" spans="1:15" ht="12.75" customHeight="1">
      <c r="A155" s="30">
        <v>145</v>
      </c>
      <c r="B155" s="347" t="s">
        <v>103</v>
      </c>
      <c r="C155" s="328">
        <v>95.75</v>
      </c>
      <c r="D155" s="329">
        <v>96.183333333333337</v>
      </c>
      <c r="E155" s="329">
        <v>94.866666666666674</v>
      </c>
      <c r="F155" s="329">
        <v>93.983333333333334</v>
      </c>
      <c r="G155" s="329">
        <v>92.666666666666671</v>
      </c>
      <c r="H155" s="329">
        <v>97.066666666666677</v>
      </c>
      <c r="I155" s="329">
        <v>98.38333333333334</v>
      </c>
      <c r="J155" s="329">
        <v>99.26666666666668</v>
      </c>
      <c r="K155" s="328">
        <v>97.5</v>
      </c>
      <c r="L155" s="328">
        <v>95.3</v>
      </c>
      <c r="M155" s="328">
        <v>124.19175</v>
      </c>
      <c r="N155" s="1"/>
      <c r="O155" s="1"/>
    </row>
    <row r="156" spans="1:15" ht="12.75" customHeight="1">
      <c r="A156" s="30">
        <v>146</v>
      </c>
      <c r="B156" s="347" t="s">
        <v>361</v>
      </c>
      <c r="C156" s="328">
        <v>409.15</v>
      </c>
      <c r="D156" s="329">
        <v>410.56666666666661</v>
      </c>
      <c r="E156" s="329">
        <v>404.73333333333323</v>
      </c>
      <c r="F156" s="329">
        <v>400.31666666666661</v>
      </c>
      <c r="G156" s="329">
        <v>394.48333333333323</v>
      </c>
      <c r="H156" s="329">
        <v>414.98333333333323</v>
      </c>
      <c r="I156" s="329">
        <v>420.81666666666661</v>
      </c>
      <c r="J156" s="329">
        <v>425.23333333333323</v>
      </c>
      <c r="K156" s="328">
        <v>416.4</v>
      </c>
      <c r="L156" s="328">
        <v>406.15</v>
      </c>
      <c r="M156" s="328">
        <v>1.00779</v>
      </c>
      <c r="N156" s="1"/>
      <c r="O156" s="1"/>
    </row>
    <row r="157" spans="1:15" ht="12.75" customHeight="1">
      <c r="A157" s="30">
        <v>147</v>
      </c>
      <c r="B157" s="347" t="s">
        <v>360</v>
      </c>
      <c r="C157" s="328">
        <v>4197.3999999999996</v>
      </c>
      <c r="D157" s="329">
        <v>4231.3</v>
      </c>
      <c r="E157" s="329">
        <v>4132.6000000000004</v>
      </c>
      <c r="F157" s="329">
        <v>4067.8</v>
      </c>
      <c r="G157" s="329">
        <v>3969.1000000000004</v>
      </c>
      <c r="H157" s="329">
        <v>4296.1000000000004</v>
      </c>
      <c r="I157" s="329">
        <v>4394.7999999999993</v>
      </c>
      <c r="J157" s="329">
        <v>4459.6000000000004</v>
      </c>
      <c r="K157" s="328">
        <v>4330</v>
      </c>
      <c r="L157" s="328">
        <v>4166.5</v>
      </c>
      <c r="M157" s="328">
        <v>0.36266999999999999</v>
      </c>
      <c r="N157" s="1"/>
      <c r="O157" s="1"/>
    </row>
    <row r="158" spans="1:15" ht="12.75" customHeight="1">
      <c r="A158" s="30">
        <v>148</v>
      </c>
      <c r="B158" s="347" t="s">
        <v>362</v>
      </c>
      <c r="C158" s="328">
        <v>153.55000000000001</v>
      </c>
      <c r="D158" s="329">
        <v>153.25</v>
      </c>
      <c r="E158" s="329">
        <v>151.5</v>
      </c>
      <c r="F158" s="329">
        <v>149.44999999999999</v>
      </c>
      <c r="G158" s="329">
        <v>147.69999999999999</v>
      </c>
      <c r="H158" s="329">
        <v>155.30000000000001</v>
      </c>
      <c r="I158" s="329">
        <v>157.05000000000001</v>
      </c>
      <c r="J158" s="329">
        <v>159.10000000000002</v>
      </c>
      <c r="K158" s="328">
        <v>155</v>
      </c>
      <c r="L158" s="328">
        <v>151.19999999999999</v>
      </c>
      <c r="M158" s="328">
        <v>3.45702</v>
      </c>
      <c r="N158" s="1"/>
      <c r="O158" s="1"/>
    </row>
    <row r="159" spans="1:15" ht="12.75" customHeight="1">
      <c r="A159" s="30">
        <v>149</v>
      </c>
      <c r="B159" s="347" t="s">
        <v>379</v>
      </c>
      <c r="C159" s="328">
        <v>2649.3</v>
      </c>
      <c r="D159" s="329">
        <v>2670.1</v>
      </c>
      <c r="E159" s="329">
        <v>2605.1999999999998</v>
      </c>
      <c r="F159" s="329">
        <v>2561.1</v>
      </c>
      <c r="G159" s="329">
        <v>2496.1999999999998</v>
      </c>
      <c r="H159" s="329">
        <v>2714.2</v>
      </c>
      <c r="I159" s="329">
        <v>2779.1000000000004</v>
      </c>
      <c r="J159" s="329">
        <v>2823.2</v>
      </c>
      <c r="K159" s="328">
        <v>2735</v>
      </c>
      <c r="L159" s="328">
        <v>2626</v>
      </c>
      <c r="M159" s="328">
        <v>0.30296000000000001</v>
      </c>
      <c r="N159" s="1"/>
      <c r="O159" s="1"/>
    </row>
    <row r="160" spans="1:15" ht="12.75" customHeight="1">
      <c r="A160" s="30">
        <v>150</v>
      </c>
      <c r="B160" s="347" t="s">
        <v>257</v>
      </c>
      <c r="C160" s="328">
        <v>267</v>
      </c>
      <c r="D160" s="329">
        <v>262.51666666666665</v>
      </c>
      <c r="E160" s="329">
        <v>252.68333333333328</v>
      </c>
      <c r="F160" s="329">
        <v>238.36666666666662</v>
      </c>
      <c r="G160" s="329">
        <v>228.53333333333325</v>
      </c>
      <c r="H160" s="329">
        <v>276.83333333333331</v>
      </c>
      <c r="I160" s="329">
        <v>286.66666666666669</v>
      </c>
      <c r="J160" s="329">
        <v>300.98333333333335</v>
      </c>
      <c r="K160" s="328">
        <v>272.35000000000002</v>
      </c>
      <c r="L160" s="328">
        <v>248.2</v>
      </c>
      <c r="M160" s="328">
        <v>38.083219999999997</v>
      </c>
      <c r="N160" s="1"/>
      <c r="O160" s="1"/>
    </row>
    <row r="161" spans="1:15" ht="12.75" customHeight="1">
      <c r="A161" s="30">
        <v>151</v>
      </c>
      <c r="B161" s="347" t="s">
        <v>365</v>
      </c>
      <c r="C161" s="328">
        <v>48.75</v>
      </c>
      <c r="D161" s="329">
        <v>49.35</v>
      </c>
      <c r="E161" s="329">
        <v>47.5</v>
      </c>
      <c r="F161" s="329">
        <v>46.25</v>
      </c>
      <c r="G161" s="329">
        <v>44.4</v>
      </c>
      <c r="H161" s="329">
        <v>50.6</v>
      </c>
      <c r="I161" s="329">
        <v>52.45000000000001</v>
      </c>
      <c r="J161" s="329">
        <v>53.7</v>
      </c>
      <c r="K161" s="328">
        <v>51.2</v>
      </c>
      <c r="L161" s="328">
        <v>48.1</v>
      </c>
      <c r="M161" s="328">
        <v>63.000439999999998</v>
      </c>
      <c r="N161" s="1"/>
      <c r="O161" s="1"/>
    </row>
    <row r="162" spans="1:15" ht="12.75" customHeight="1">
      <c r="A162" s="30">
        <v>152</v>
      </c>
      <c r="B162" s="347" t="s">
        <v>363</v>
      </c>
      <c r="C162" s="328">
        <v>129.4</v>
      </c>
      <c r="D162" s="329">
        <v>129.60000000000002</v>
      </c>
      <c r="E162" s="329">
        <v>127.40000000000003</v>
      </c>
      <c r="F162" s="329">
        <v>125.4</v>
      </c>
      <c r="G162" s="329">
        <v>123.20000000000002</v>
      </c>
      <c r="H162" s="329">
        <v>131.60000000000005</v>
      </c>
      <c r="I162" s="329">
        <v>133.80000000000004</v>
      </c>
      <c r="J162" s="329">
        <v>135.80000000000007</v>
      </c>
      <c r="K162" s="328">
        <v>131.80000000000001</v>
      </c>
      <c r="L162" s="328">
        <v>127.6</v>
      </c>
      <c r="M162" s="328">
        <v>47.043340000000001</v>
      </c>
      <c r="N162" s="1"/>
      <c r="O162" s="1"/>
    </row>
    <row r="163" spans="1:15" ht="12.75" customHeight="1">
      <c r="A163" s="30">
        <v>153</v>
      </c>
      <c r="B163" s="347" t="s">
        <v>378</v>
      </c>
      <c r="C163" s="328">
        <v>196.3</v>
      </c>
      <c r="D163" s="329">
        <v>199.21666666666667</v>
      </c>
      <c r="E163" s="329">
        <v>189.43333333333334</v>
      </c>
      <c r="F163" s="329">
        <v>182.56666666666666</v>
      </c>
      <c r="G163" s="329">
        <v>172.78333333333333</v>
      </c>
      <c r="H163" s="329">
        <v>206.08333333333334</v>
      </c>
      <c r="I163" s="329">
        <v>215.8666666666667</v>
      </c>
      <c r="J163" s="329">
        <v>222.73333333333335</v>
      </c>
      <c r="K163" s="328">
        <v>209</v>
      </c>
      <c r="L163" s="328">
        <v>192.35</v>
      </c>
      <c r="M163" s="328">
        <v>6.02677</v>
      </c>
      <c r="N163" s="1"/>
      <c r="O163" s="1"/>
    </row>
    <row r="164" spans="1:15" ht="12.75" customHeight="1">
      <c r="A164" s="30">
        <v>154</v>
      </c>
      <c r="B164" s="347" t="s">
        <v>104</v>
      </c>
      <c r="C164" s="328">
        <v>159</v>
      </c>
      <c r="D164" s="329">
        <v>157.29999999999998</v>
      </c>
      <c r="E164" s="329">
        <v>154.79999999999995</v>
      </c>
      <c r="F164" s="329">
        <v>150.59999999999997</v>
      </c>
      <c r="G164" s="329">
        <v>148.09999999999994</v>
      </c>
      <c r="H164" s="329">
        <v>161.49999999999997</v>
      </c>
      <c r="I164" s="329">
        <v>164.00000000000003</v>
      </c>
      <c r="J164" s="329">
        <v>168.2</v>
      </c>
      <c r="K164" s="328">
        <v>159.80000000000001</v>
      </c>
      <c r="L164" s="328">
        <v>153.1</v>
      </c>
      <c r="M164" s="328">
        <v>293.12745999999999</v>
      </c>
      <c r="N164" s="1"/>
      <c r="O164" s="1"/>
    </row>
    <row r="165" spans="1:15" ht="12.75" customHeight="1">
      <c r="A165" s="30">
        <v>155</v>
      </c>
      <c r="B165" s="347" t="s">
        <v>367</v>
      </c>
      <c r="C165" s="328">
        <v>2752.6</v>
      </c>
      <c r="D165" s="329">
        <v>2774.7666666666664</v>
      </c>
      <c r="E165" s="329">
        <v>2704.833333333333</v>
      </c>
      <c r="F165" s="329">
        <v>2657.0666666666666</v>
      </c>
      <c r="G165" s="329">
        <v>2587.1333333333332</v>
      </c>
      <c r="H165" s="329">
        <v>2822.5333333333328</v>
      </c>
      <c r="I165" s="329">
        <v>2892.4666666666662</v>
      </c>
      <c r="J165" s="329">
        <v>2940.2333333333327</v>
      </c>
      <c r="K165" s="328">
        <v>2844.7</v>
      </c>
      <c r="L165" s="328">
        <v>2727</v>
      </c>
      <c r="M165" s="328">
        <v>0.20582</v>
      </c>
      <c r="N165" s="1"/>
      <c r="O165" s="1"/>
    </row>
    <row r="166" spans="1:15" ht="12.75" customHeight="1">
      <c r="A166" s="30">
        <v>156</v>
      </c>
      <c r="B166" s="347" t="s">
        <v>368</v>
      </c>
      <c r="C166" s="328">
        <v>2849.8</v>
      </c>
      <c r="D166" s="329">
        <v>2864.6666666666665</v>
      </c>
      <c r="E166" s="329">
        <v>2814.1333333333332</v>
      </c>
      <c r="F166" s="329">
        <v>2778.4666666666667</v>
      </c>
      <c r="G166" s="329">
        <v>2727.9333333333334</v>
      </c>
      <c r="H166" s="329">
        <v>2900.333333333333</v>
      </c>
      <c r="I166" s="329">
        <v>2950.8666666666668</v>
      </c>
      <c r="J166" s="329">
        <v>2986.5333333333328</v>
      </c>
      <c r="K166" s="328">
        <v>2915.2</v>
      </c>
      <c r="L166" s="328">
        <v>2829</v>
      </c>
      <c r="M166" s="328">
        <v>0.22092999999999999</v>
      </c>
      <c r="N166" s="1"/>
      <c r="O166" s="1"/>
    </row>
    <row r="167" spans="1:15" ht="12.75" customHeight="1">
      <c r="A167" s="30">
        <v>157</v>
      </c>
      <c r="B167" s="347" t="s">
        <v>374</v>
      </c>
      <c r="C167" s="328">
        <v>314.95</v>
      </c>
      <c r="D167" s="329">
        <v>315.28333333333336</v>
      </c>
      <c r="E167" s="329">
        <v>309.81666666666672</v>
      </c>
      <c r="F167" s="329">
        <v>304.68333333333334</v>
      </c>
      <c r="G167" s="329">
        <v>299.2166666666667</v>
      </c>
      <c r="H167" s="329">
        <v>320.41666666666674</v>
      </c>
      <c r="I167" s="329">
        <v>325.88333333333333</v>
      </c>
      <c r="J167" s="329">
        <v>331.01666666666677</v>
      </c>
      <c r="K167" s="328">
        <v>320.75</v>
      </c>
      <c r="L167" s="328">
        <v>310.14999999999998</v>
      </c>
      <c r="M167" s="328">
        <v>2.7345100000000002</v>
      </c>
      <c r="N167" s="1"/>
      <c r="O167" s="1"/>
    </row>
    <row r="168" spans="1:15" ht="12.75" customHeight="1">
      <c r="A168" s="30">
        <v>158</v>
      </c>
      <c r="B168" s="347" t="s">
        <v>369</v>
      </c>
      <c r="C168" s="328">
        <v>115.75</v>
      </c>
      <c r="D168" s="329">
        <v>116.43333333333334</v>
      </c>
      <c r="E168" s="329">
        <v>114.36666666666667</v>
      </c>
      <c r="F168" s="329">
        <v>112.98333333333333</v>
      </c>
      <c r="G168" s="329">
        <v>110.91666666666667</v>
      </c>
      <c r="H168" s="329">
        <v>117.81666666666668</v>
      </c>
      <c r="I168" s="329">
        <v>119.88333333333334</v>
      </c>
      <c r="J168" s="329">
        <v>121.26666666666668</v>
      </c>
      <c r="K168" s="328">
        <v>118.5</v>
      </c>
      <c r="L168" s="328">
        <v>115.05</v>
      </c>
      <c r="M168" s="328">
        <v>2.3745500000000002</v>
      </c>
      <c r="N168" s="1"/>
      <c r="O168" s="1"/>
    </row>
    <row r="169" spans="1:15" ht="12.75" customHeight="1">
      <c r="A169" s="30">
        <v>159</v>
      </c>
      <c r="B169" s="347" t="s">
        <v>370</v>
      </c>
      <c r="C169" s="328">
        <v>5155.55</v>
      </c>
      <c r="D169" s="329">
        <v>5139.2166666666662</v>
      </c>
      <c r="E169" s="329">
        <v>5107.4333333333325</v>
      </c>
      <c r="F169" s="329">
        <v>5059.3166666666666</v>
      </c>
      <c r="G169" s="329">
        <v>5027.5333333333328</v>
      </c>
      <c r="H169" s="329">
        <v>5187.3333333333321</v>
      </c>
      <c r="I169" s="329">
        <v>5219.1166666666668</v>
      </c>
      <c r="J169" s="329">
        <v>5267.2333333333318</v>
      </c>
      <c r="K169" s="328">
        <v>5171</v>
      </c>
      <c r="L169" s="328">
        <v>5091.1000000000004</v>
      </c>
      <c r="M169" s="328">
        <v>9.1800000000000007E-2</v>
      </c>
      <c r="N169" s="1"/>
      <c r="O169" s="1"/>
    </row>
    <row r="170" spans="1:15" ht="12.75" customHeight="1">
      <c r="A170" s="30">
        <v>160</v>
      </c>
      <c r="B170" s="347" t="s">
        <v>258</v>
      </c>
      <c r="C170" s="328">
        <v>3250.6</v>
      </c>
      <c r="D170" s="329">
        <v>3244.9</v>
      </c>
      <c r="E170" s="329">
        <v>3215.8</v>
      </c>
      <c r="F170" s="329">
        <v>3181</v>
      </c>
      <c r="G170" s="329">
        <v>3151.9</v>
      </c>
      <c r="H170" s="329">
        <v>3279.7000000000003</v>
      </c>
      <c r="I170" s="329">
        <v>3308.7999999999997</v>
      </c>
      <c r="J170" s="329">
        <v>3343.6000000000004</v>
      </c>
      <c r="K170" s="328">
        <v>3274</v>
      </c>
      <c r="L170" s="328">
        <v>3210.1</v>
      </c>
      <c r="M170" s="328">
        <v>0.63634999999999997</v>
      </c>
      <c r="N170" s="1"/>
      <c r="O170" s="1"/>
    </row>
    <row r="171" spans="1:15" ht="12.75" customHeight="1">
      <c r="A171" s="30">
        <v>161</v>
      </c>
      <c r="B171" s="347" t="s">
        <v>371</v>
      </c>
      <c r="C171" s="328">
        <v>1523.9</v>
      </c>
      <c r="D171" s="329">
        <v>1529.4166666666667</v>
      </c>
      <c r="E171" s="329">
        <v>1509.4833333333336</v>
      </c>
      <c r="F171" s="329">
        <v>1495.0666666666668</v>
      </c>
      <c r="G171" s="329">
        <v>1475.1333333333337</v>
      </c>
      <c r="H171" s="329">
        <v>1543.8333333333335</v>
      </c>
      <c r="I171" s="329">
        <v>1563.7666666666664</v>
      </c>
      <c r="J171" s="329">
        <v>1578.1833333333334</v>
      </c>
      <c r="K171" s="328">
        <v>1549.35</v>
      </c>
      <c r="L171" s="328">
        <v>1515</v>
      </c>
      <c r="M171" s="328">
        <v>0.32661000000000001</v>
      </c>
      <c r="N171" s="1"/>
      <c r="O171" s="1"/>
    </row>
    <row r="172" spans="1:15" ht="12.75" customHeight="1">
      <c r="A172" s="30">
        <v>162</v>
      </c>
      <c r="B172" s="347" t="s">
        <v>105</v>
      </c>
      <c r="C172" s="328">
        <v>440.95</v>
      </c>
      <c r="D172" s="329">
        <v>444.08333333333331</v>
      </c>
      <c r="E172" s="329">
        <v>435.96666666666664</v>
      </c>
      <c r="F172" s="329">
        <v>430.98333333333335</v>
      </c>
      <c r="G172" s="329">
        <v>422.86666666666667</v>
      </c>
      <c r="H172" s="329">
        <v>449.06666666666661</v>
      </c>
      <c r="I172" s="329">
        <v>457.18333333333328</v>
      </c>
      <c r="J172" s="329">
        <v>462.16666666666657</v>
      </c>
      <c r="K172" s="328">
        <v>452.2</v>
      </c>
      <c r="L172" s="328">
        <v>439.1</v>
      </c>
      <c r="M172" s="328">
        <v>4.7760800000000003</v>
      </c>
      <c r="N172" s="1"/>
      <c r="O172" s="1"/>
    </row>
    <row r="173" spans="1:15" ht="12.75" customHeight="1">
      <c r="A173" s="30">
        <v>163</v>
      </c>
      <c r="B173" s="347" t="s">
        <v>366</v>
      </c>
      <c r="C173" s="328">
        <v>4325.75</v>
      </c>
      <c r="D173" s="329">
        <v>4353.416666666667</v>
      </c>
      <c r="E173" s="329">
        <v>4273.5833333333339</v>
      </c>
      <c r="F173" s="329">
        <v>4221.416666666667</v>
      </c>
      <c r="G173" s="329">
        <v>4141.5833333333339</v>
      </c>
      <c r="H173" s="329">
        <v>4405.5833333333339</v>
      </c>
      <c r="I173" s="329">
        <v>4485.4166666666679</v>
      </c>
      <c r="J173" s="329">
        <v>4537.5833333333339</v>
      </c>
      <c r="K173" s="328">
        <v>4433.25</v>
      </c>
      <c r="L173" s="328">
        <v>4301.25</v>
      </c>
      <c r="M173" s="328">
        <v>0.11445</v>
      </c>
      <c r="N173" s="1"/>
      <c r="O173" s="1"/>
    </row>
    <row r="174" spans="1:15" ht="12.75" customHeight="1">
      <c r="A174" s="30">
        <v>164</v>
      </c>
      <c r="B174" s="347" t="s">
        <v>380</v>
      </c>
      <c r="C174" s="328">
        <v>584.9</v>
      </c>
      <c r="D174" s="329">
        <v>588.75</v>
      </c>
      <c r="E174" s="329">
        <v>577.5</v>
      </c>
      <c r="F174" s="329">
        <v>570.1</v>
      </c>
      <c r="G174" s="329">
        <v>558.85</v>
      </c>
      <c r="H174" s="329">
        <v>596.15</v>
      </c>
      <c r="I174" s="329">
        <v>607.4</v>
      </c>
      <c r="J174" s="329">
        <v>614.79999999999995</v>
      </c>
      <c r="K174" s="328">
        <v>600</v>
      </c>
      <c r="L174" s="328">
        <v>581.35</v>
      </c>
      <c r="M174" s="328">
        <v>33.51793</v>
      </c>
      <c r="N174" s="1"/>
      <c r="O174" s="1"/>
    </row>
    <row r="175" spans="1:15" ht="12.75" customHeight="1">
      <c r="A175" s="30">
        <v>165</v>
      </c>
      <c r="B175" s="347" t="s">
        <v>372</v>
      </c>
      <c r="C175" s="328">
        <v>1016.65</v>
      </c>
      <c r="D175" s="329">
        <v>1022.25</v>
      </c>
      <c r="E175" s="329">
        <v>999.5</v>
      </c>
      <c r="F175" s="329">
        <v>982.35</v>
      </c>
      <c r="G175" s="329">
        <v>959.6</v>
      </c>
      <c r="H175" s="329">
        <v>1039.4000000000001</v>
      </c>
      <c r="I175" s="329">
        <v>1062.1500000000001</v>
      </c>
      <c r="J175" s="329">
        <v>1079.3</v>
      </c>
      <c r="K175" s="328">
        <v>1045</v>
      </c>
      <c r="L175" s="328">
        <v>1005.1</v>
      </c>
      <c r="M175" s="328">
        <v>0.25556000000000001</v>
      </c>
      <c r="N175" s="1"/>
      <c r="O175" s="1"/>
    </row>
    <row r="176" spans="1:15" ht="12.75" customHeight="1">
      <c r="A176" s="30">
        <v>166</v>
      </c>
      <c r="B176" s="347" t="s">
        <v>259</v>
      </c>
      <c r="C176" s="328">
        <v>500</v>
      </c>
      <c r="D176" s="329">
        <v>496.88333333333338</v>
      </c>
      <c r="E176" s="329">
        <v>489.81666666666678</v>
      </c>
      <c r="F176" s="329">
        <v>479.63333333333338</v>
      </c>
      <c r="G176" s="329">
        <v>472.56666666666678</v>
      </c>
      <c r="H176" s="329">
        <v>507.06666666666678</v>
      </c>
      <c r="I176" s="329">
        <v>514.13333333333344</v>
      </c>
      <c r="J176" s="329">
        <v>524.31666666666683</v>
      </c>
      <c r="K176" s="328">
        <v>503.95</v>
      </c>
      <c r="L176" s="328">
        <v>486.7</v>
      </c>
      <c r="M176" s="328">
        <v>1.27745</v>
      </c>
      <c r="N176" s="1"/>
      <c r="O176" s="1"/>
    </row>
    <row r="177" spans="1:15" ht="12.75" customHeight="1">
      <c r="A177" s="30">
        <v>167</v>
      </c>
      <c r="B177" s="347" t="s">
        <v>108</v>
      </c>
      <c r="C177" s="328">
        <v>733.8</v>
      </c>
      <c r="D177" s="329">
        <v>739.93333333333339</v>
      </c>
      <c r="E177" s="329">
        <v>723.86666666666679</v>
      </c>
      <c r="F177" s="329">
        <v>713.93333333333339</v>
      </c>
      <c r="G177" s="329">
        <v>697.86666666666679</v>
      </c>
      <c r="H177" s="329">
        <v>749.86666666666679</v>
      </c>
      <c r="I177" s="329">
        <v>765.93333333333339</v>
      </c>
      <c r="J177" s="329">
        <v>775.86666666666679</v>
      </c>
      <c r="K177" s="328">
        <v>756</v>
      </c>
      <c r="L177" s="328">
        <v>730</v>
      </c>
      <c r="M177" s="328">
        <v>20.031120000000001</v>
      </c>
      <c r="N177" s="1"/>
      <c r="O177" s="1"/>
    </row>
    <row r="178" spans="1:15" ht="12.75" customHeight="1">
      <c r="A178" s="30">
        <v>168</v>
      </c>
      <c r="B178" s="347" t="s">
        <v>260</v>
      </c>
      <c r="C178" s="328">
        <v>514.25</v>
      </c>
      <c r="D178" s="329">
        <v>514.4</v>
      </c>
      <c r="E178" s="329">
        <v>508.84999999999991</v>
      </c>
      <c r="F178" s="329">
        <v>503.44999999999993</v>
      </c>
      <c r="G178" s="329">
        <v>497.89999999999986</v>
      </c>
      <c r="H178" s="329">
        <v>519.79999999999995</v>
      </c>
      <c r="I178" s="329">
        <v>525.34999999999991</v>
      </c>
      <c r="J178" s="329">
        <v>530.75</v>
      </c>
      <c r="K178" s="328">
        <v>519.95000000000005</v>
      </c>
      <c r="L178" s="328">
        <v>509</v>
      </c>
      <c r="M178" s="328">
        <v>0.48459999999999998</v>
      </c>
      <c r="N178" s="1"/>
      <c r="O178" s="1"/>
    </row>
    <row r="179" spans="1:15" ht="12.75" customHeight="1">
      <c r="A179" s="30">
        <v>169</v>
      </c>
      <c r="B179" s="347" t="s">
        <v>109</v>
      </c>
      <c r="C179" s="328">
        <v>1539.6</v>
      </c>
      <c r="D179" s="329">
        <v>1539.3</v>
      </c>
      <c r="E179" s="329">
        <v>1516.6499999999999</v>
      </c>
      <c r="F179" s="329">
        <v>1493.6999999999998</v>
      </c>
      <c r="G179" s="329">
        <v>1471.0499999999997</v>
      </c>
      <c r="H179" s="329">
        <v>1562.25</v>
      </c>
      <c r="I179" s="329">
        <v>1584.9</v>
      </c>
      <c r="J179" s="329">
        <v>1607.8500000000001</v>
      </c>
      <c r="K179" s="328">
        <v>1561.95</v>
      </c>
      <c r="L179" s="328">
        <v>1516.35</v>
      </c>
      <c r="M179" s="328">
        <v>16.54795</v>
      </c>
      <c r="N179" s="1"/>
      <c r="O179" s="1"/>
    </row>
    <row r="180" spans="1:15" ht="12.75" customHeight="1">
      <c r="A180" s="30">
        <v>170</v>
      </c>
      <c r="B180" s="347" t="s">
        <v>381</v>
      </c>
      <c r="C180" s="328">
        <v>82.45</v>
      </c>
      <c r="D180" s="329">
        <v>83.783333333333346</v>
      </c>
      <c r="E180" s="329">
        <v>80.966666666666697</v>
      </c>
      <c r="F180" s="329">
        <v>79.483333333333348</v>
      </c>
      <c r="G180" s="329">
        <v>76.6666666666667</v>
      </c>
      <c r="H180" s="329">
        <v>85.266666666666694</v>
      </c>
      <c r="I180" s="329">
        <v>88.083333333333329</v>
      </c>
      <c r="J180" s="329">
        <v>89.566666666666691</v>
      </c>
      <c r="K180" s="328">
        <v>86.6</v>
      </c>
      <c r="L180" s="328">
        <v>82.3</v>
      </c>
      <c r="M180" s="328">
        <v>5.3524399999999996</v>
      </c>
      <c r="N180" s="1"/>
      <c r="O180" s="1"/>
    </row>
    <row r="181" spans="1:15" ht="12.75" customHeight="1">
      <c r="A181" s="30">
        <v>171</v>
      </c>
      <c r="B181" s="347" t="s">
        <v>110</v>
      </c>
      <c r="C181" s="328">
        <v>290.45</v>
      </c>
      <c r="D181" s="329">
        <v>292.81666666666666</v>
      </c>
      <c r="E181" s="329">
        <v>286.23333333333335</v>
      </c>
      <c r="F181" s="329">
        <v>282.01666666666671</v>
      </c>
      <c r="G181" s="329">
        <v>275.43333333333339</v>
      </c>
      <c r="H181" s="329">
        <v>297.0333333333333</v>
      </c>
      <c r="I181" s="329">
        <v>303.61666666666667</v>
      </c>
      <c r="J181" s="329">
        <v>307.83333333333326</v>
      </c>
      <c r="K181" s="328">
        <v>299.39999999999998</v>
      </c>
      <c r="L181" s="328">
        <v>288.60000000000002</v>
      </c>
      <c r="M181" s="328">
        <v>7.3307799999999999</v>
      </c>
      <c r="N181" s="1"/>
      <c r="O181" s="1"/>
    </row>
    <row r="182" spans="1:15" ht="12.75" customHeight="1">
      <c r="A182" s="30">
        <v>172</v>
      </c>
      <c r="B182" s="347" t="s">
        <v>373</v>
      </c>
      <c r="C182" s="328">
        <v>487.65</v>
      </c>
      <c r="D182" s="329">
        <v>483.55</v>
      </c>
      <c r="E182" s="329">
        <v>474.1</v>
      </c>
      <c r="F182" s="329">
        <v>460.55</v>
      </c>
      <c r="G182" s="329">
        <v>451.1</v>
      </c>
      <c r="H182" s="329">
        <v>497.1</v>
      </c>
      <c r="I182" s="329">
        <v>506.54999999999995</v>
      </c>
      <c r="J182" s="329">
        <v>520.1</v>
      </c>
      <c r="K182" s="328">
        <v>493</v>
      </c>
      <c r="L182" s="328">
        <v>470</v>
      </c>
      <c r="M182" s="328">
        <v>9.3991799999999994</v>
      </c>
      <c r="N182" s="1"/>
      <c r="O182" s="1"/>
    </row>
    <row r="183" spans="1:15" ht="12.75" customHeight="1">
      <c r="A183" s="30">
        <v>173</v>
      </c>
      <c r="B183" s="347" t="s">
        <v>111</v>
      </c>
      <c r="C183" s="328">
        <v>1503.6</v>
      </c>
      <c r="D183" s="329">
        <v>1525.8</v>
      </c>
      <c r="E183" s="329">
        <v>1474</v>
      </c>
      <c r="F183" s="329">
        <v>1444.4</v>
      </c>
      <c r="G183" s="329">
        <v>1392.6000000000001</v>
      </c>
      <c r="H183" s="329">
        <v>1555.3999999999999</v>
      </c>
      <c r="I183" s="329">
        <v>1607.1999999999996</v>
      </c>
      <c r="J183" s="329">
        <v>1636.7999999999997</v>
      </c>
      <c r="K183" s="328">
        <v>1577.6</v>
      </c>
      <c r="L183" s="328">
        <v>1496.2</v>
      </c>
      <c r="M183" s="328">
        <v>11.458130000000001</v>
      </c>
      <c r="N183" s="1"/>
      <c r="O183" s="1"/>
    </row>
    <row r="184" spans="1:15" ht="12.75" customHeight="1">
      <c r="A184" s="30">
        <v>174</v>
      </c>
      <c r="B184" s="347" t="s">
        <v>375</v>
      </c>
      <c r="C184" s="328">
        <v>167.25</v>
      </c>
      <c r="D184" s="329">
        <v>169.04999999999998</v>
      </c>
      <c r="E184" s="329">
        <v>164.29999999999995</v>
      </c>
      <c r="F184" s="329">
        <v>161.34999999999997</v>
      </c>
      <c r="G184" s="329">
        <v>156.59999999999994</v>
      </c>
      <c r="H184" s="329">
        <v>171.99999999999997</v>
      </c>
      <c r="I184" s="329">
        <v>176.75000000000003</v>
      </c>
      <c r="J184" s="329">
        <v>179.7</v>
      </c>
      <c r="K184" s="328">
        <v>173.8</v>
      </c>
      <c r="L184" s="328">
        <v>166.1</v>
      </c>
      <c r="M184" s="328">
        <v>11.68256</v>
      </c>
      <c r="N184" s="1"/>
      <c r="O184" s="1"/>
    </row>
    <row r="185" spans="1:15" ht="12.75" customHeight="1">
      <c r="A185" s="30">
        <v>175</v>
      </c>
      <c r="B185" s="347" t="s">
        <v>376</v>
      </c>
      <c r="C185" s="328">
        <v>1614.05</v>
      </c>
      <c r="D185" s="329">
        <v>1623.4666666666665</v>
      </c>
      <c r="E185" s="329">
        <v>1590.583333333333</v>
      </c>
      <c r="F185" s="329">
        <v>1567.1166666666666</v>
      </c>
      <c r="G185" s="329">
        <v>1534.2333333333331</v>
      </c>
      <c r="H185" s="329">
        <v>1646.9333333333329</v>
      </c>
      <c r="I185" s="329">
        <v>1679.8166666666666</v>
      </c>
      <c r="J185" s="329">
        <v>1703.2833333333328</v>
      </c>
      <c r="K185" s="328">
        <v>1656.35</v>
      </c>
      <c r="L185" s="328">
        <v>1600</v>
      </c>
      <c r="M185" s="328">
        <v>1.27728</v>
      </c>
      <c r="N185" s="1"/>
      <c r="O185" s="1"/>
    </row>
    <row r="186" spans="1:15" ht="12.75" customHeight="1">
      <c r="A186" s="30">
        <v>176</v>
      </c>
      <c r="B186" s="347" t="s">
        <v>382</v>
      </c>
      <c r="C186" s="328">
        <v>122.6</v>
      </c>
      <c r="D186" s="329">
        <v>123.06666666666666</v>
      </c>
      <c r="E186" s="329">
        <v>120.83333333333333</v>
      </c>
      <c r="F186" s="329">
        <v>119.06666666666666</v>
      </c>
      <c r="G186" s="329">
        <v>116.83333333333333</v>
      </c>
      <c r="H186" s="329">
        <v>124.83333333333333</v>
      </c>
      <c r="I186" s="329">
        <v>127.06666666666668</v>
      </c>
      <c r="J186" s="329">
        <v>128.83333333333331</v>
      </c>
      <c r="K186" s="328">
        <v>125.3</v>
      </c>
      <c r="L186" s="328">
        <v>121.3</v>
      </c>
      <c r="M186" s="328">
        <v>9.8845100000000006</v>
      </c>
      <c r="N186" s="1"/>
      <c r="O186" s="1"/>
    </row>
    <row r="187" spans="1:15" ht="12.75" customHeight="1">
      <c r="A187" s="30">
        <v>177</v>
      </c>
      <c r="B187" s="347" t="s">
        <v>261</v>
      </c>
      <c r="C187" s="328">
        <v>275.60000000000002</v>
      </c>
      <c r="D187" s="329">
        <v>278.59999999999997</v>
      </c>
      <c r="E187" s="329">
        <v>270.74999999999994</v>
      </c>
      <c r="F187" s="329">
        <v>265.89999999999998</v>
      </c>
      <c r="G187" s="329">
        <v>258.04999999999995</v>
      </c>
      <c r="H187" s="329">
        <v>283.44999999999993</v>
      </c>
      <c r="I187" s="329">
        <v>291.29999999999995</v>
      </c>
      <c r="J187" s="329">
        <v>296.14999999999992</v>
      </c>
      <c r="K187" s="328">
        <v>286.45</v>
      </c>
      <c r="L187" s="328">
        <v>273.75</v>
      </c>
      <c r="M187" s="328">
        <v>6.6287799999999999</v>
      </c>
      <c r="N187" s="1"/>
      <c r="O187" s="1"/>
    </row>
    <row r="188" spans="1:15" ht="12.75" customHeight="1">
      <c r="A188" s="30">
        <v>178</v>
      </c>
      <c r="B188" s="347" t="s">
        <v>377</v>
      </c>
      <c r="C188" s="328">
        <v>655.85</v>
      </c>
      <c r="D188" s="329">
        <v>659.76666666666677</v>
      </c>
      <c r="E188" s="329">
        <v>646.08333333333348</v>
      </c>
      <c r="F188" s="329">
        <v>636.31666666666672</v>
      </c>
      <c r="G188" s="329">
        <v>622.63333333333344</v>
      </c>
      <c r="H188" s="329">
        <v>669.53333333333353</v>
      </c>
      <c r="I188" s="329">
        <v>683.2166666666667</v>
      </c>
      <c r="J188" s="329">
        <v>692.98333333333358</v>
      </c>
      <c r="K188" s="328">
        <v>673.45</v>
      </c>
      <c r="L188" s="328">
        <v>650</v>
      </c>
      <c r="M188" s="328">
        <v>2.3179500000000002</v>
      </c>
      <c r="N188" s="1"/>
      <c r="O188" s="1"/>
    </row>
    <row r="189" spans="1:15" ht="12.75" customHeight="1">
      <c r="A189" s="30">
        <v>179</v>
      </c>
      <c r="B189" s="347" t="s">
        <v>112</v>
      </c>
      <c r="C189" s="328">
        <v>526.45000000000005</v>
      </c>
      <c r="D189" s="329">
        <v>541.48333333333335</v>
      </c>
      <c r="E189" s="329">
        <v>508.9666666666667</v>
      </c>
      <c r="F189" s="329">
        <v>491.48333333333335</v>
      </c>
      <c r="G189" s="329">
        <v>458.9666666666667</v>
      </c>
      <c r="H189" s="329">
        <v>558.9666666666667</v>
      </c>
      <c r="I189" s="329">
        <v>591.48333333333335</v>
      </c>
      <c r="J189" s="329">
        <v>608.9666666666667</v>
      </c>
      <c r="K189" s="328">
        <v>574</v>
      </c>
      <c r="L189" s="328">
        <v>524</v>
      </c>
      <c r="M189" s="328">
        <v>27.13392</v>
      </c>
      <c r="N189" s="1"/>
      <c r="O189" s="1"/>
    </row>
    <row r="190" spans="1:15" ht="12.75" customHeight="1">
      <c r="A190" s="30">
        <v>180</v>
      </c>
      <c r="B190" s="347" t="s">
        <v>262</v>
      </c>
      <c r="C190" s="328">
        <v>1377.8</v>
      </c>
      <c r="D190" s="329">
        <v>1391.0833333333333</v>
      </c>
      <c r="E190" s="329">
        <v>1357.6666666666665</v>
      </c>
      <c r="F190" s="329">
        <v>1337.5333333333333</v>
      </c>
      <c r="G190" s="329">
        <v>1304.1166666666666</v>
      </c>
      <c r="H190" s="329">
        <v>1411.2166666666665</v>
      </c>
      <c r="I190" s="329">
        <v>1444.633333333333</v>
      </c>
      <c r="J190" s="329">
        <v>1464.7666666666664</v>
      </c>
      <c r="K190" s="328">
        <v>1424.5</v>
      </c>
      <c r="L190" s="328">
        <v>1370.95</v>
      </c>
      <c r="M190" s="328">
        <v>5.9408700000000003</v>
      </c>
      <c r="N190" s="1"/>
      <c r="O190" s="1"/>
    </row>
    <row r="191" spans="1:15" ht="12.75" customHeight="1">
      <c r="A191" s="30">
        <v>181</v>
      </c>
      <c r="B191" s="347" t="s">
        <v>386</v>
      </c>
      <c r="C191" s="328">
        <v>987.1</v>
      </c>
      <c r="D191" s="329">
        <v>997.94999999999993</v>
      </c>
      <c r="E191" s="329">
        <v>974.14999999999986</v>
      </c>
      <c r="F191" s="329">
        <v>961.19999999999993</v>
      </c>
      <c r="G191" s="329">
        <v>937.39999999999986</v>
      </c>
      <c r="H191" s="329">
        <v>1010.8999999999999</v>
      </c>
      <c r="I191" s="329">
        <v>1034.6999999999998</v>
      </c>
      <c r="J191" s="329">
        <v>1047.6499999999999</v>
      </c>
      <c r="K191" s="328">
        <v>1021.75</v>
      </c>
      <c r="L191" s="328">
        <v>985</v>
      </c>
      <c r="M191" s="328">
        <v>2.0309200000000001</v>
      </c>
      <c r="N191" s="1"/>
      <c r="O191" s="1"/>
    </row>
    <row r="192" spans="1:15" ht="12.75" customHeight="1">
      <c r="A192" s="30">
        <v>182</v>
      </c>
      <c r="B192" s="347" t="s">
        <v>834</v>
      </c>
      <c r="C192" s="328">
        <v>18.5</v>
      </c>
      <c r="D192" s="329">
        <v>18.616666666666667</v>
      </c>
      <c r="E192" s="329">
        <v>18.133333333333333</v>
      </c>
      <c r="F192" s="329">
        <v>17.766666666666666</v>
      </c>
      <c r="G192" s="329">
        <v>17.283333333333331</v>
      </c>
      <c r="H192" s="329">
        <v>18.983333333333334</v>
      </c>
      <c r="I192" s="329">
        <v>19.466666666666669</v>
      </c>
      <c r="J192" s="329">
        <v>19.833333333333336</v>
      </c>
      <c r="K192" s="328">
        <v>19.100000000000001</v>
      </c>
      <c r="L192" s="328">
        <v>18.25</v>
      </c>
      <c r="M192" s="328">
        <v>31.407250000000001</v>
      </c>
      <c r="N192" s="1"/>
      <c r="O192" s="1"/>
    </row>
    <row r="193" spans="1:15" ht="12.75" customHeight="1">
      <c r="A193" s="30">
        <v>183</v>
      </c>
      <c r="B193" s="347" t="s">
        <v>387</v>
      </c>
      <c r="C193" s="328">
        <v>1088.45</v>
      </c>
      <c r="D193" s="329">
        <v>1096.7</v>
      </c>
      <c r="E193" s="329">
        <v>1068.4000000000001</v>
      </c>
      <c r="F193" s="329">
        <v>1048.3500000000001</v>
      </c>
      <c r="G193" s="329">
        <v>1020.0500000000002</v>
      </c>
      <c r="H193" s="329">
        <v>1116.75</v>
      </c>
      <c r="I193" s="329">
        <v>1145.0499999999997</v>
      </c>
      <c r="J193" s="329">
        <v>1165.0999999999999</v>
      </c>
      <c r="K193" s="328">
        <v>1125</v>
      </c>
      <c r="L193" s="328">
        <v>1076.6500000000001</v>
      </c>
      <c r="M193" s="328">
        <v>0.18825</v>
      </c>
      <c r="N193" s="1"/>
      <c r="O193" s="1"/>
    </row>
    <row r="194" spans="1:15" ht="12.75" customHeight="1">
      <c r="A194" s="30">
        <v>184</v>
      </c>
      <c r="B194" s="347" t="s">
        <v>113</v>
      </c>
      <c r="C194" s="328">
        <v>1104.3499999999999</v>
      </c>
      <c r="D194" s="329">
        <v>1119.7166666666667</v>
      </c>
      <c r="E194" s="329">
        <v>1073.2333333333333</v>
      </c>
      <c r="F194" s="329">
        <v>1042.1166666666666</v>
      </c>
      <c r="G194" s="329">
        <v>995.63333333333321</v>
      </c>
      <c r="H194" s="329">
        <v>1150.8333333333335</v>
      </c>
      <c r="I194" s="329">
        <v>1197.3166666666671</v>
      </c>
      <c r="J194" s="329">
        <v>1228.4333333333336</v>
      </c>
      <c r="K194" s="328">
        <v>1166.2</v>
      </c>
      <c r="L194" s="328">
        <v>1088.5999999999999</v>
      </c>
      <c r="M194" s="328">
        <v>17.298629999999999</v>
      </c>
      <c r="N194" s="1"/>
      <c r="O194" s="1"/>
    </row>
    <row r="195" spans="1:15" ht="12.75" customHeight="1">
      <c r="A195" s="30">
        <v>185</v>
      </c>
      <c r="B195" s="347" t="s">
        <v>114</v>
      </c>
      <c r="C195" s="328">
        <v>1139.7</v>
      </c>
      <c r="D195" s="329">
        <v>1137.3999999999999</v>
      </c>
      <c r="E195" s="329">
        <v>1122.7999999999997</v>
      </c>
      <c r="F195" s="329">
        <v>1105.8999999999999</v>
      </c>
      <c r="G195" s="329">
        <v>1091.2999999999997</v>
      </c>
      <c r="H195" s="329">
        <v>1154.2999999999997</v>
      </c>
      <c r="I195" s="329">
        <v>1168.8999999999996</v>
      </c>
      <c r="J195" s="329">
        <v>1185.7999999999997</v>
      </c>
      <c r="K195" s="328">
        <v>1152</v>
      </c>
      <c r="L195" s="328">
        <v>1120.5</v>
      </c>
      <c r="M195" s="328">
        <v>39.693800000000003</v>
      </c>
      <c r="N195" s="1"/>
      <c r="O195" s="1"/>
    </row>
    <row r="196" spans="1:15" ht="12.75" customHeight="1">
      <c r="A196" s="30">
        <v>186</v>
      </c>
      <c r="B196" s="347" t="s">
        <v>115</v>
      </c>
      <c r="C196" s="328">
        <v>2273</v>
      </c>
      <c r="D196" s="329">
        <v>2280.6</v>
      </c>
      <c r="E196" s="329">
        <v>2254.6499999999996</v>
      </c>
      <c r="F196" s="329">
        <v>2236.2999999999997</v>
      </c>
      <c r="G196" s="329">
        <v>2210.3499999999995</v>
      </c>
      <c r="H196" s="329">
        <v>2298.9499999999998</v>
      </c>
      <c r="I196" s="329">
        <v>2324.8999999999996</v>
      </c>
      <c r="J196" s="329">
        <v>2343.25</v>
      </c>
      <c r="K196" s="328">
        <v>2306.5500000000002</v>
      </c>
      <c r="L196" s="328">
        <v>2262.25</v>
      </c>
      <c r="M196" s="328">
        <v>61.917110000000001</v>
      </c>
      <c r="N196" s="1"/>
      <c r="O196" s="1"/>
    </row>
    <row r="197" spans="1:15" ht="12.75" customHeight="1">
      <c r="A197" s="30">
        <v>187</v>
      </c>
      <c r="B197" s="347" t="s">
        <v>116</v>
      </c>
      <c r="C197" s="328">
        <v>2088.35</v>
      </c>
      <c r="D197" s="329">
        <v>2103.3333333333335</v>
      </c>
      <c r="E197" s="329">
        <v>2065.0166666666669</v>
      </c>
      <c r="F197" s="329">
        <v>2041.6833333333334</v>
      </c>
      <c r="G197" s="329">
        <v>2003.3666666666668</v>
      </c>
      <c r="H197" s="329">
        <v>2126.666666666667</v>
      </c>
      <c r="I197" s="329">
        <v>2164.9833333333336</v>
      </c>
      <c r="J197" s="329">
        <v>2188.3166666666671</v>
      </c>
      <c r="K197" s="328">
        <v>2141.65</v>
      </c>
      <c r="L197" s="328">
        <v>2080</v>
      </c>
      <c r="M197" s="328">
        <v>2.8540399999999999</v>
      </c>
      <c r="N197" s="1"/>
      <c r="O197" s="1"/>
    </row>
    <row r="198" spans="1:15" ht="12.75" customHeight="1">
      <c r="A198" s="30">
        <v>188</v>
      </c>
      <c r="B198" s="347" t="s">
        <v>117</v>
      </c>
      <c r="C198" s="328">
        <v>1371</v>
      </c>
      <c r="D198" s="329">
        <v>1375.3</v>
      </c>
      <c r="E198" s="329">
        <v>1358.6</v>
      </c>
      <c r="F198" s="329">
        <v>1346.2</v>
      </c>
      <c r="G198" s="329">
        <v>1329.5</v>
      </c>
      <c r="H198" s="329">
        <v>1387.6999999999998</v>
      </c>
      <c r="I198" s="329">
        <v>1404.4</v>
      </c>
      <c r="J198" s="329">
        <v>1416.7999999999997</v>
      </c>
      <c r="K198" s="328">
        <v>1392</v>
      </c>
      <c r="L198" s="328">
        <v>1362.9</v>
      </c>
      <c r="M198" s="328">
        <v>87.639610000000005</v>
      </c>
      <c r="N198" s="1"/>
      <c r="O198" s="1"/>
    </row>
    <row r="199" spans="1:15" ht="12.75" customHeight="1">
      <c r="A199" s="30">
        <v>189</v>
      </c>
      <c r="B199" s="347" t="s">
        <v>118</v>
      </c>
      <c r="C199" s="328">
        <v>531.75</v>
      </c>
      <c r="D199" s="329">
        <v>541.83333333333337</v>
      </c>
      <c r="E199" s="329">
        <v>520.16666666666674</v>
      </c>
      <c r="F199" s="329">
        <v>508.58333333333337</v>
      </c>
      <c r="G199" s="329">
        <v>486.91666666666674</v>
      </c>
      <c r="H199" s="329">
        <v>553.41666666666674</v>
      </c>
      <c r="I199" s="329">
        <v>575.08333333333348</v>
      </c>
      <c r="J199" s="329">
        <v>586.66666666666674</v>
      </c>
      <c r="K199" s="328">
        <v>563.5</v>
      </c>
      <c r="L199" s="328">
        <v>530.25</v>
      </c>
      <c r="M199" s="328">
        <v>58.115679999999998</v>
      </c>
      <c r="N199" s="1"/>
      <c r="O199" s="1"/>
    </row>
    <row r="200" spans="1:15" ht="12.75" customHeight="1">
      <c r="A200" s="30">
        <v>190</v>
      </c>
      <c r="B200" s="347" t="s">
        <v>384</v>
      </c>
      <c r="C200" s="328">
        <v>1106.3</v>
      </c>
      <c r="D200" s="329">
        <v>1120.6333333333334</v>
      </c>
      <c r="E200" s="329">
        <v>1073.7666666666669</v>
      </c>
      <c r="F200" s="329">
        <v>1041.2333333333333</v>
      </c>
      <c r="G200" s="329">
        <v>994.36666666666679</v>
      </c>
      <c r="H200" s="329">
        <v>1153.166666666667</v>
      </c>
      <c r="I200" s="329">
        <v>1200.0333333333333</v>
      </c>
      <c r="J200" s="329">
        <v>1232.5666666666671</v>
      </c>
      <c r="K200" s="328">
        <v>1167.5</v>
      </c>
      <c r="L200" s="328">
        <v>1088.0999999999999</v>
      </c>
      <c r="M200" s="328">
        <v>4.87906</v>
      </c>
      <c r="N200" s="1"/>
      <c r="O200" s="1"/>
    </row>
    <row r="201" spans="1:15" ht="12.75" customHeight="1">
      <c r="A201" s="30">
        <v>191</v>
      </c>
      <c r="B201" s="347" t="s">
        <v>388</v>
      </c>
      <c r="C201" s="328">
        <v>188.7</v>
      </c>
      <c r="D201" s="329">
        <v>191.35</v>
      </c>
      <c r="E201" s="329">
        <v>185.45</v>
      </c>
      <c r="F201" s="329">
        <v>182.2</v>
      </c>
      <c r="G201" s="329">
        <v>176.29999999999998</v>
      </c>
      <c r="H201" s="329">
        <v>194.6</v>
      </c>
      <c r="I201" s="329">
        <v>200.50000000000003</v>
      </c>
      <c r="J201" s="329">
        <v>203.75</v>
      </c>
      <c r="K201" s="328">
        <v>197.25</v>
      </c>
      <c r="L201" s="328">
        <v>188.1</v>
      </c>
      <c r="M201" s="328">
        <v>1.2972399999999999</v>
      </c>
      <c r="N201" s="1"/>
      <c r="O201" s="1"/>
    </row>
    <row r="202" spans="1:15" ht="12.75" customHeight="1">
      <c r="A202" s="30">
        <v>192</v>
      </c>
      <c r="B202" s="347" t="s">
        <v>389</v>
      </c>
      <c r="C202" s="328">
        <v>107.75</v>
      </c>
      <c r="D202" s="329">
        <v>108.78333333333335</v>
      </c>
      <c r="E202" s="329">
        <v>106.11666666666669</v>
      </c>
      <c r="F202" s="329">
        <v>104.48333333333335</v>
      </c>
      <c r="G202" s="329">
        <v>101.81666666666669</v>
      </c>
      <c r="H202" s="329">
        <v>110.41666666666669</v>
      </c>
      <c r="I202" s="329">
        <v>113.08333333333334</v>
      </c>
      <c r="J202" s="329">
        <v>114.71666666666668</v>
      </c>
      <c r="K202" s="328">
        <v>111.45</v>
      </c>
      <c r="L202" s="328">
        <v>107.15</v>
      </c>
      <c r="M202" s="328">
        <v>5.1478099999999998</v>
      </c>
      <c r="N202" s="1"/>
      <c r="O202" s="1"/>
    </row>
    <row r="203" spans="1:15" ht="12.75" customHeight="1">
      <c r="A203" s="30">
        <v>193</v>
      </c>
      <c r="B203" s="347" t="s">
        <v>119</v>
      </c>
      <c r="C203" s="328">
        <v>2417.4</v>
      </c>
      <c r="D203" s="329">
        <v>2430.1333333333332</v>
      </c>
      <c r="E203" s="329">
        <v>2392.2666666666664</v>
      </c>
      <c r="F203" s="329">
        <v>2367.1333333333332</v>
      </c>
      <c r="G203" s="329">
        <v>2329.2666666666664</v>
      </c>
      <c r="H203" s="329">
        <v>2455.2666666666664</v>
      </c>
      <c r="I203" s="329">
        <v>2493.1333333333332</v>
      </c>
      <c r="J203" s="329">
        <v>2518.2666666666664</v>
      </c>
      <c r="K203" s="328">
        <v>2468</v>
      </c>
      <c r="L203" s="328">
        <v>2405</v>
      </c>
      <c r="M203" s="328">
        <v>8.3191199999999998</v>
      </c>
      <c r="N203" s="1"/>
      <c r="O203" s="1"/>
    </row>
    <row r="204" spans="1:15" ht="12.75" customHeight="1">
      <c r="A204" s="30">
        <v>194</v>
      </c>
      <c r="B204" s="347" t="s">
        <v>385</v>
      </c>
      <c r="C204" s="328">
        <v>71.2</v>
      </c>
      <c r="D204" s="329">
        <v>71.716666666666669</v>
      </c>
      <c r="E204" s="329">
        <v>70.333333333333343</v>
      </c>
      <c r="F204" s="329">
        <v>69.466666666666669</v>
      </c>
      <c r="G204" s="329">
        <v>68.083333333333343</v>
      </c>
      <c r="H204" s="329">
        <v>72.583333333333343</v>
      </c>
      <c r="I204" s="329">
        <v>73.966666666666669</v>
      </c>
      <c r="J204" s="329">
        <v>74.833333333333343</v>
      </c>
      <c r="K204" s="328">
        <v>73.099999999999994</v>
      </c>
      <c r="L204" s="328">
        <v>70.849999999999994</v>
      </c>
      <c r="M204" s="328">
        <v>69.973550000000003</v>
      </c>
      <c r="N204" s="1"/>
      <c r="O204" s="1"/>
    </row>
    <row r="205" spans="1:15" ht="12.75" customHeight="1">
      <c r="A205" s="30">
        <v>195</v>
      </c>
      <c r="B205" s="347" t="s">
        <v>835</v>
      </c>
      <c r="C205" s="328">
        <v>1207</v>
      </c>
      <c r="D205" s="329">
        <v>1212.0833333333333</v>
      </c>
      <c r="E205" s="329">
        <v>1194.3166666666666</v>
      </c>
      <c r="F205" s="329">
        <v>1181.6333333333334</v>
      </c>
      <c r="G205" s="329">
        <v>1163.8666666666668</v>
      </c>
      <c r="H205" s="329">
        <v>1224.7666666666664</v>
      </c>
      <c r="I205" s="329">
        <v>1242.5333333333333</v>
      </c>
      <c r="J205" s="329">
        <v>1255.2166666666662</v>
      </c>
      <c r="K205" s="328">
        <v>1229.8499999999999</v>
      </c>
      <c r="L205" s="328">
        <v>1199.4000000000001</v>
      </c>
      <c r="M205" s="328">
        <v>0.31295000000000001</v>
      </c>
      <c r="N205" s="1"/>
      <c r="O205" s="1"/>
    </row>
    <row r="206" spans="1:15" ht="12.75" customHeight="1">
      <c r="A206" s="30">
        <v>196</v>
      </c>
      <c r="B206" s="347" t="s">
        <v>823</v>
      </c>
      <c r="C206" s="328">
        <v>371.6</v>
      </c>
      <c r="D206" s="329">
        <v>371.63333333333338</v>
      </c>
      <c r="E206" s="329">
        <v>367.26666666666677</v>
      </c>
      <c r="F206" s="329">
        <v>362.93333333333339</v>
      </c>
      <c r="G206" s="329">
        <v>358.56666666666678</v>
      </c>
      <c r="H206" s="329">
        <v>375.96666666666675</v>
      </c>
      <c r="I206" s="329">
        <v>380.33333333333343</v>
      </c>
      <c r="J206" s="329">
        <v>384.66666666666674</v>
      </c>
      <c r="K206" s="328">
        <v>376</v>
      </c>
      <c r="L206" s="328">
        <v>367.3</v>
      </c>
      <c r="M206" s="328">
        <v>0.76226000000000005</v>
      </c>
      <c r="N206" s="1"/>
      <c r="O206" s="1"/>
    </row>
    <row r="207" spans="1:15" ht="12.75" customHeight="1">
      <c r="A207" s="30">
        <v>197</v>
      </c>
      <c r="B207" s="347" t="s">
        <v>121</v>
      </c>
      <c r="C207" s="328">
        <v>606.29999999999995</v>
      </c>
      <c r="D207" s="329">
        <v>605.69999999999993</v>
      </c>
      <c r="E207" s="329">
        <v>597.49999999999989</v>
      </c>
      <c r="F207" s="329">
        <v>588.69999999999993</v>
      </c>
      <c r="G207" s="329">
        <v>580.49999999999989</v>
      </c>
      <c r="H207" s="329">
        <v>614.49999999999989</v>
      </c>
      <c r="I207" s="329">
        <v>622.69999999999993</v>
      </c>
      <c r="J207" s="329">
        <v>631.49999999999989</v>
      </c>
      <c r="K207" s="328">
        <v>613.9</v>
      </c>
      <c r="L207" s="328">
        <v>596.9</v>
      </c>
      <c r="M207" s="328">
        <v>186.76313999999999</v>
      </c>
      <c r="N207" s="1"/>
      <c r="O207" s="1"/>
    </row>
    <row r="208" spans="1:15" ht="12.75" customHeight="1">
      <c r="A208" s="30">
        <v>198</v>
      </c>
      <c r="B208" s="347" t="s">
        <v>390</v>
      </c>
      <c r="C208" s="328">
        <v>123.6</v>
      </c>
      <c r="D208" s="329">
        <v>124.3</v>
      </c>
      <c r="E208" s="329">
        <v>121.85</v>
      </c>
      <c r="F208" s="329">
        <v>120.1</v>
      </c>
      <c r="G208" s="329">
        <v>117.64999999999999</v>
      </c>
      <c r="H208" s="329">
        <v>126.05</v>
      </c>
      <c r="I208" s="329">
        <v>128.5</v>
      </c>
      <c r="J208" s="329">
        <v>130.25</v>
      </c>
      <c r="K208" s="328">
        <v>126.75</v>
      </c>
      <c r="L208" s="328">
        <v>122.55</v>
      </c>
      <c r="M208" s="328">
        <v>122.16686</v>
      </c>
      <c r="N208" s="1"/>
      <c r="O208" s="1"/>
    </row>
    <row r="209" spans="1:15" ht="12.75" customHeight="1">
      <c r="A209" s="30">
        <v>199</v>
      </c>
      <c r="B209" s="347" t="s">
        <v>122</v>
      </c>
      <c r="C209" s="328">
        <v>279.05</v>
      </c>
      <c r="D209" s="329">
        <v>277.06666666666666</v>
      </c>
      <c r="E209" s="329">
        <v>270.13333333333333</v>
      </c>
      <c r="F209" s="329">
        <v>261.21666666666664</v>
      </c>
      <c r="G209" s="329">
        <v>254.2833333333333</v>
      </c>
      <c r="H209" s="329">
        <v>285.98333333333335</v>
      </c>
      <c r="I209" s="329">
        <v>292.91666666666663</v>
      </c>
      <c r="J209" s="329">
        <v>301.83333333333337</v>
      </c>
      <c r="K209" s="328">
        <v>284</v>
      </c>
      <c r="L209" s="328">
        <v>268.14999999999998</v>
      </c>
      <c r="M209" s="328">
        <v>124.55444</v>
      </c>
      <c r="N209" s="1"/>
      <c r="O209" s="1"/>
    </row>
    <row r="210" spans="1:15" ht="12.75" customHeight="1">
      <c r="A210" s="30">
        <v>200</v>
      </c>
      <c r="B210" s="347" t="s">
        <v>123</v>
      </c>
      <c r="C210" s="328">
        <v>2091</v>
      </c>
      <c r="D210" s="329">
        <v>2115.1833333333329</v>
      </c>
      <c r="E210" s="329">
        <v>2062.4166666666661</v>
      </c>
      <c r="F210" s="329">
        <v>2033.833333333333</v>
      </c>
      <c r="G210" s="329">
        <v>1981.0666666666662</v>
      </c>
      <c r="H210" s="329">
        <v>2143.766666666666</v>
      </c>
      <c r="I210" s="329">
        <v>2196.5333333333333</v>
      </c>
      <c r="J210" s="329">
        <v>2225.1166666666659</v>
      </c>
      <c r="K210" s="328">
        <v>2167.9499999999998</v>
      </c>
      <c r="L210" s="328">
        <v>2086.6</v>
      </c>
      <c r="M210" s="328">
        <v>23.729980000000001</v>
      </c>
      <c r="N210" s="1"/>
      <c r="O210" s="1"/>
    </row>
    <row r="211" spans="1:15" ht="12.75" customHeight="1">
      <c r="A211" s="30">
        <v>201</v>
      </c>
      <c r="B211" s="347" t="s">
        <v>263</v>
      </c>
      <c r="C211" s="328">
        <v>340.4</v>
      </c>
      <c r="D211" s="329">
        <v>349.64999999999992</v>
      </c>
      <c r="E211" s="329">
        <v>327.59999999999985</v>
      </c>
      <c r="F211" s="329">
        <v>314.79999999999995</v>
      </c>
      <c r="G211" s="329">
        <v>292.74999999999989</v>
      </c>
      <c r="H211" s="329">
        <v>362.44999999999982</v>
      </c>
      <c r="I211" s="329">
        <v>384.49999999999989</v>
      </c>
      <c r="J211" s="329">
        <v>397.29999999999978</v>
      </c>
      <c r="K211" s="328">
        <v>371.7</v>
      </c>
      <c r="L211" s="328">
        <v>336.85</v>
      </c>
      <c r="M211" s="328">
        <v>83.891059999999996</v>
      </c>
      <c r="N211" s="1"/>
      <c r="O211" s="1"/>
    </row>
    <row r="212" spans="1:15" ht="12.75" customHeight="1">
      <c r="A212" s="30">
        <v>202</v>
      </c>
      <c r="B212" s="347" t="s">
        <v>836</v>
      </c>
      <c r="C212" s="328">
        <v>683.65</v>
      </c>
      <c r="D212" s="329">
        <v>683.9</v>
      </c>
      <c r="E212" s="329">
        <v>671.8</v>
      </c>
      <c r="F212" s="329">
        <v>659.94999999999993</v>
      </c>
      <c r="G212" s="329">
        <v>647.84999999999991</v>
      </c>
      <c r="H212" s="329">
        <v>695.75</v>
      </c>
      <c r="I212" s="329">
        <v>707.85000000000014</v>
      </c>
      <c r="J212" s="329">
        <v>719.7</v>
      </c>
      <c r="K212" s="328">
        <v>696</v>
      </c>
      <c r="L212" s="328">
        <v>672.05</v>
      </c>
      <c r="M212" s="328">
        <v>0.86965000000000003</v>
      </c>
      <c r="N212" s="1"/>
      <c r="O212" s="1"/>
    </row>
    <row r="213" spans="1:15" ht="12.75" customHeight="1">
      <c r="A213" s="30">
        <v>203</v>
      </c>
      <c r="B213" s="347" t="s">
        <v>391</v>
      </c>
      <c r="C213" s="328">
        <v>40504.15</v>
      </c>
      <c r="D213" s="329">
        <v>40751.383333333331</v>
      </c>
      <c r="E213" s="329">
        <v>40252.766666666663</v>
      </c>
      <c r="F213" s="329">
        <v>40001.383333333331</v>
      </c>
      <c r="G213" s="329">
        <v>39502.766666666663</v>
      </c>
      <c r="H213" s="329">
        <v>41002.766666666663</v>
      </c>
      <c r="I213" s="329">
        <v>41501.383333333331</v>
      </c>
      <c r="J213" s="329">
        <v>41752.766666666663</v>
      </c>
      <c r="K213" s="328">
        <v>41250</v>
      </c>
      <c r="L213" s="328">
        <v>40500</v>
      </c>
      <c r="M213" s="328">
        <v>1.294E-2</v>
      </c>
      <c r="N213" s="1"/>
      <c r="O213" s="1"/>
    </row>
    <row r="214" spans="1:15" ht="12.75" customHeight="1">
      <c r="A214" s="30">
        <v>204</v>
      </c>
      <c r="B214" s="347" t="s">
        <v>392</v>
      </c>
      <c r="C214" s="328">
        <v>34.15</v>
      </c>
      <c r="D214" s="329">
        <v>34.266666666666666</v>
      </c>
      <c r="E214" s="329">
        <v>33.93333333333333</v>
      </c>
      <c r="F214" s="329">
        <v>33.716666666666661</v>
      </c>
      <c r="G214" s="329">
        <v>33.383333333333326</v>
      </c>
      <c r="H214" s="329">
        <v>34.483333333333334</v>
      </c>
      <c r="I214" s="329">
        <v>34.816666666666677</v>
      </c>
      <c r="J214" s="329">
        <v>35.033333333333339</v>
      </c>
      <c r="K214" s="328">
        <v>34.6</v>
      </c>
      <c r="L214" s="328">
        <v>34.049999999999997</v>
      </c>
      <c r="M214" s="328">
        <v>9.8099600000000002</v>
      </c>
      <c r="N214" s="1"/>
      <c r="O214" s="1"/>
    </row>
    <row r="215" spans="1:15" ht="12.75" customHeight="1">
      <c r="A215" s="30">
        <v>205</v>
      </c>
      <c r="B215" s="347" t="s">
        <v>404</v>
      </c>
      <c r="C215" s="328">
        <v>109</v>
      </c>
      <c r="D215" s="329">
        <v>109</v>
      </c>
      <c r="E215" s="329">
        <v>107</v>
      </c>
      <c r="F215" s="329">
        <v>105</v>
      </c>
      <c r="G215" s="329">
        <v>103</v>
      </c>
      <c r="H215" s="329">
        <v>111</v>
      </c>
      <c r="I215" s="329">
        <v>113</v>
      </c>
      <c r="J215" s="329">
        <v>115</v>
      </c>
      <c r="K215" s="328">
        <v>111</v>
      </c>
      <c r="L215" s="328">
        <v>107</v>
      </c>
      <c r="M215" s="328">
        <v>119.06314999999999</v>
      </c>
      <c r="N215" s="1"/>
      <c r="O215" s="1"/>
    </row>
    <row r="216" spans="1:15" ht="12.75" customHeight="1">
      <c r="A216" s="30">
        <v>206</v>
      </c>
      <c r="B216" s="347" t="s">
        <v>124</v>
      </c>
      <c r="C216" s="328">
        <v>152.35</v>
      </c>
      <c r="D216" s="329">
        <v>153.31666666666669</v>
      </c>
      <c r="E216" s="329">
        <v>150.38333333333338</v>
      </c>
      <c r="F216" s="329">
        <v>148.41666666666669</v>
      </c>
      <c r="G216" s="329">
        <v>145.48333333333338</v>
      </c>
      <c r="H216" s="329">
        <v>155.28333333333339</v>
      </c>
      <c r="I216" s="329">
        <v>158.21666666666673</v>
      </c>
      <c r="J216" s="329">
        <v>160.18333333333339</v>
      </c>
      <c r="K216" s="328">
        <v>156.25</v>
      </c>
      <c r="L216" s="328">
        <v>151.35</v>
      </c>
      <c r="M216" s="328">
        <v>104.95935</v>
      </c>
      <c r="N216" s="1"/>
      <c r="O216" s="1"/>
    </row>
    <row r="217" spans="1:15" ht="12.75" customHeight="1">
      <c r="A217" s="30">
        <v>207</v>
      </c>
      <c r="B217" s="347" t="s">
        <v>125</v>
      </c>
      <c r="C217" s="328">
        <v>698.3</v>
      </c>
      <c r="D217" s="329">
        <v>704.56666666666661</v>
      </c>
      <c r="E217" s="329">
        <v>687.18333333333317</v>
      </c>
      <c r="F217" s="329">
        <v>676.06666666666661</v>
      </c>
      <c r="G217" s="329">
        <v>658.68333333333317</v>
      </c>
      <c r="H217" s="329">
        <v>715.68333333333317</v>
      </c>
      <c r="I217" s="329">
        <v>733.06666666666661</v>
      </c>
      <c r="J217" s="329">
        <v>744.18333333333317</v>
      </c>
      <c r="K217" s="328">
        <v>721.95</v>
      </c>
      <c r="L217" s="328">
        <v>693.45</v>
      </c>
      <c r="M217" s="328">
        <v>231.90594999999999</v>
      </c>
      <c r="N217" s="1"/>
      <c r="O217" s="1"/>
    </row>
    <row r="218" spans="1:15" ht="12.75" customHeight="1">
      <c r="A218" s="30">
        <v>208</v>
      </c>
      <c r="B218" s="347" t="s">
        <v>126</v>
      </c>
      <c r="C218" s="328">
        <v>1240.55</v>
      </c>
      <c r="D218" s="329">
        <v>1252.5166666666667</v>
      </c>
      <c r="E218" s="329">
        <v>1227.0333333333333</v>
      </c>
      <c r="F218" s="329">
        <v>1213.5166666666667</v>
      </c>
      <c r="G218" s="329">
        <v>1188.0333333333333</v>
      </c>
      <c r="H218" s="329">
        <v>1266.0333333333333</v>
      </c>
      <c r="I218" s="329">
        <v>1291.5166666666664</v>
      </c>
      <c r="J218" s="329">
        <v>1305.0333333333333</v>
      </c>
      <c r="K218" s="328">
        <v>1278</v>
      </c>
      <c r="L218" s="328">
        <v>1239</v>
      </c>
      <c r="M218" s="328">
        <v>5.0714899999999998</v>
      </c>
      <c r="N218" s="1"/>
      <c r="O218" s="1"/>
    </row>
    <row r="219" spans="1:15" ht="12.75" customHeight="1">
      <c r="A219" s="30">
        <v>209</v>
      </c>
      <c r="B219" s="347" t="s">
        <v>127</v>
      </c>
      <c r="C219" s="328">
        <v>464.9</v>
      </c>
      <c r="D219" s="329">
        <v>473.63333333333338</v>
      </c>
      <c r="E219" s="329">
        <v>453.26666666666677</v>
      </c>
      <c r="F219" s="329">
        <v>441.63333333333338</v>
      </c>
      <c r="G219" s="329">
        <v>421.26666666666677</v>
      </c>
      <c r="H219" s="329">
        <v>485.26666666666677</v>
      </c>
      <c r="I219" s="329">
        <v>505.63333333333344</v>
      </c>
      <c r="J219" s="329">
        <v>517.26666666666677</v>
      </c>
      <c r="K219" s="328">
        <v>494</v>
      </c>
      <c r="L219" s="328">
        <v>462</v>
      </c>
      <c r="M219" s="328">
        <v>15.853490000000001</v>
      </c>
      <c r="N219" s="1"/>
      <c r="O219" s="1"/>
    </row>
    <row r="220" spans="1:15" ht="12.75" customHeight="1">
      <c r="A220" s="30">
        <v>210</v>
      </c>
      <c r="B220" s="347" t="s">
        <v>408</v>
      </c>
      <c r="C220" s="328">
        <v>170.05</v>
      </c>
      <c r="D220" s="329">
        <v>172.01666666666665</v>
      </c>
      <c r="E220" s="329">
        <v>166.0333333333333</v>
      </c>
      <c r="F220" s="329">
        <v>162.01666666666665</v>
      </c>
      <c r="G220" s="329">
        <v>156.0333333333333</v>
      </c>
      <c r="H220" s="329">
        <v>176.0333333333333</v>
      </c>
      <c r="I220" s="329">
        <v>182.01666666666665</v>
      </c>
      <c r="J220" s="329">
        <v>186.0333333333333</v>
      </c>
      <c r="K220" s="328">
        <v>178</v>
      </c>
      <c r="L220" s="328">
        <v>168</v>
      </c>
      <c r="M220" s="328">
        <v>2.3252100000000002</v>
      </c>
      <c r="N220" s="1"/>
      <c r="O220" s="1"/>
    </row>
    <row r="221" spans="1:15" ht="12.75" customHeight="1">
      <c r="A221" s="30">
        <v>211</v>
      </c>
      <c r="B221" s="347" t="s">
        <v>394</v>
      </c>
      <c r="C221" s="328">
        <v>43.3</v>
      </c>
      <c r="D221" s="329">
        <v>43.383333333333333</v>
      </c>
      <c r="E221" s="329">
        <v>42.816666666666663</v>
      </c>
      <c r="F221" s="329">
        <v>42.333333333333329</v>
      </c>
      <c r="G221" s="329">
        <v>41.766666666666659</v>
      </c>
      <c r="H221" s="329">
        <v>43.866666666666667</v>
      </c>
      <c r="I221" s="329">
        <v>44.433333333333344</v>
      </c>
      <c r="J221" s="329">
        <v>44.916666666666671</v>
      </c>
      <c r="K221" s="328">
        <v>43.95</v>
      </c>
      <c r="L221" s="328">
        <v>42.9</v>
      </c>
      <c r="M221" s="328">
        <v>56.656010000000002</v>
      </c>
      <c r="N221" s="1"/>
      <c r="O221" s="1"/>
    </row>
    <row r="222" spans="1:15" ht="12.75" customHeight="1">
      <c r="A222" s="30">
        <v>212</v>
      </c>
      <c r="B222" s="347" t="s">
        <v>128</v>
      </c>
      <c r="C222" s="328">
        <v>11.1</v>
      </c>
      <c r="D222" s="329">
        <v>10.966666666666669</v>
      </c>
      <c r="E222" s="329">
        <v>10.683333333333337</v>
      </c>
      <c r="F222" s="329">
        <v>10.266666666666669</v>
      </c>
      <c r="G222" s="329">
        <v>9.9833333333333378</v>
      </c>
      <c r="H222" s="329">
        <v>11.383333333333336</v>
      </c>
      <c r="I222" s="329">
        <v>11.666666666666668</v>
      </c>
      <c r="J222" s="329">
        <v>12.083333333333336</v>
      </c>
      <c r="K222" s="328">
        <v>11.25</v>
      </c>
      <c r="L222" s="328">
        <v>10.55</v>
      </c>
      <c r="M222" s="328">
        <v>3951.4236299999998</v>
      </c>
      <c r="N222" s="1"/>
      <c r="O222" s="1"/>
    </row>
    <row r="223" spans="1:15" ht="12.75" customHeight="1">
      <c r="A223" s="30">
        <v>213</v>
      </c>
      <c r="B223" s="347" t="s">
        <v>395</v>
      </c>
      <c r="C223" s="328">
        <v>56.4</v>
      </c>
      <c r="D223" s="329">
        <v>56.966666666666669</v>
      </c>
      <c r="E223" s="329">
        <v>55.533333333333339</v>
      </c>
      <c r="F223" s="329">
        <v>54.666666666666671</v>
      </c>
      <c r="G223" s="329">
        <v>53.233333333333341</v>
      </c>
      <c r="H223" s="329">
        <v>57.833333333333336</v>
      </c>
      <c r="I223" s="329">
        <v>59.266666666666673</v>
      </c>
      <c r="J223" s="329">
        <v>60.133333333333333</v>
      </c>
      <c r="K223" s="328">
        <v>58.4</v>
      </c>
      <c r="L223" s="328">
        <v>56.1</v>
      </c>
      <c r="M223" s="328">
        <v>49.660229999999999</v>
      </c>
      <c r="N223" s="1"/>
      <c r="O223" s="1"/>
    </row>
    <row r="224" spans="1:15" ht="12.75" customHeight="1">
      <c r="A224" s="30">
        <v>214</v>
      </c>
      <c r="B224" s="347" t="s">
        <v>129</v>
      </c>
      <c r="C224" s="328">
        <v>41.6</v>
      </c>
      <c r="D224" s="329">
        <v>41.9</v>
      </c>
      <c r="E224" s="329">
        <v>41</v>
      </c>
      <c r="F224" s="329">
        <v>40.4</v>
      </c>
      <c r="G224" s="329">
        <v>39.5</v>
      </c>
      <c r="H224" s="329">
        <v>42.5</v>
      </c>
      <c r="I224" s="329">
        <v>43.399999999999991</v>
      </c>
      <c r="J224" s="329">
        <v>44</v>
      </c>
      <c r="K224" s="328">
        <v>42.8</v>
      </c>
      <c r="L224" s="328">
        <v>41.3</v>
      </c>
      <c r="M224" s="328">
        <v>203.81782999999999</v>
      </c>
      <c r="N224" s="1"/>
      <c r="O224" s="1"/>
    </row>
    <row r="225" spans="1:15" ht="12.75" customHeight="1">
      <c r="A225" s="30">
        <v>215</v>
      </c>
      <c r="B225" s="347" t="s">
        <v>406</v>
      </c>
      <c r="C225" s="328">
        <v>213.75</v>
      </c>
      <c r="D225" s="329">
        <v>214.95000000000002</v>
      </c>
      <c r="E225" s="329">
        <v>210.90000000000003</v>
      </c>
      <c r="F225" s="329">
        <v>208.05</v>
      </c>
      <c r="G225" s="329">
        <v>204.00000000000003</v>
      </c>
      <c r="H225" s="329">
        <v>217.80000000000004</v>
      </c>
      <c r="I225" s="329">
        <v>221.85000000000005</v>
      </c>
      <c r="J225" s="329">
        <v>224.70000000000005</v>
      </c>
      <c r="K225" s="328">
        <v>219</v>
      </c>
      <c r="L225" s="328">
        <v>212.1</v>
      </c>
      <c r="M225" s="328">
        <v>87.355080000000001</v>
      </c>
      <c r="N225" s="1"/>
      <c r="O225" s="1"/>
    </row>
    <row r="226" spans="1:15" ht="12.75" customHeight="1">
      <c r="A226" s="30">
        <v>216</v>
      </c>
      <c r="B226" s="347" t="s">
        <v>396</v>
      </c>
      <c r="C226" s="328">
        <v>862.55</v>
      </c>
      <c r="D226" s="329">
        <v>873.85</v>
      </c>
      <c r="E226" s="329">
        <v>848.7</v>
      </c>
      <c r="F226" s="329">
        <v>834.85</v>
      </c>
      <c r="G226" s="329">
        <v>809.7</v>
      </c>
      <c r="H226" s="329">
        <v>887.7</v>
      </c>
      <c r="I226" s="329">
        <v>912.84999999999991</v>
      </c>
      <c r="J226" s="329">
        <v>926.7</v>
      </c>
      <c r="K226" s="328">
        <v>899</v>
      </c>
      <c r="L226" s="328">
        <v>860</v>
      </c>
      <c r="M226" s="328">
        <v>7.5319999999999998E-2</v>
      </c>
      <c r="N226" s="1"/>
      <c r="O226" s="1"/>
    </row>
    <row r="227" spans="1:15" ht="12.75" customHeight="1">
      <c r="A227" s="30">
        <v>217</v>
      </c>
      <c r="B227" s="347" t="s">
        <v>130</v>
      </c>
      <c r="C227" s="328">
        <v>340.8</v>
      </c>
      <c r="D227" s="329">
        <v>342.51666666666665</v>
      </c>
      <c r="E227" s="329">
        <v>337.48333333333329</v>
      </c>
      <c r="F227" s="329">
        <v>334.16666666666663</v>
      </c>
      <c r="G227" s="329">
        <v>329.13333333333327</v>
      </c>
      <c r="H227" s="329">
        <v>345.83333333333331</v>
      </c>
      <c r="I227" s="329">
        <v>350.86666666666662</v>
      </c>
      <c r="J227" s="329">
        <v>354.18333333333334</v>
      </c>
      <c r="K227" s="328">
        <v>347.55</v>
      </c>
      <c r="L227" s="328">
        <v>339.2</v>
      </c>
      <c r="M227" s="328">
        <v>17.437360000000002</v>
      </c>
      <c r="N227" s="1"/>
      <c r="O227" s="1"/>
    </row>
    <row r="228" spans="1:15" ht="12.75" customHeight="1">
      <c r="A228" s="30">
        <v>218</v>
      </c>
      <c r="B228" s="347" t="s">
        <v>397</v>
      </c>
      <c r="C228" s="328">
        <v>293.25</v>
      </c>
      <c r="D228" s="329">
        <v>295.28333333333336</v>
      </c>
      <c r="E228" s="329">
        <v>289.31666666666672</v>
      </c>
      <c r="F228" s="329">
        <v>285.38333333333338</v>
      </c>
      <c r="G228" s="329">
        <v>279.41666666666674</v>
      </c>
      <c r="H228" s="329">
        <v>299.2166666666667</v>
      </c>
      <c r="I228" s="329">
        <v>305.18333333333328</v>
      </c>
      <c r="J228" s="329">
        <v>309.11666666666667</v>
      </c>
      <c r="K228" s="328">
        <v>301.25</v>
      </c>
      <c r="L228" s="328">
        <v>291.35000000000002</v>
      </c>
      <c r="M228" s="328">
        <v>3.1805099999999999</v>
      </c>
      <c r="N228" s="1"/>
      <c r="O228" s="1"/>
    </row>
    <row r="229" spans="1:15" ht="12.75" customHeight="1">
      <c r="A229" s="30">
        <v>219</v>
      </c>
      <c r="B229" s="347" t="s">
        <v>398</v>
      </c>
      <c r="C229" s="328">
        <v>1464.25</v>
      </c>
      <c r="D229" s="329">
        <v>1475.5333333333335</v>
      </c>
      <c r="E229" s="329">
        <v>1440.7166666666672</v>
      </c>
      <c r="F229" s="329">
        <v>1417.1833333333336</v>
      </c>
      <c r="G229" s="329">
        <v>1382.3666666666672</v>
      </c>
      <c r="H229" s="329">
        <v>1499.0666666666671</v>
      </c>
      <c r="I229" s="329">
        <v>1533.8833333333332</v>
      </c>
      <c r="J229" s="329">
        <v>1557.416666666667</v>
      </c>
      <c r="K229" s="328">
        <v>1510.35</v>
      </c>
      <c r="L229" s="328">
        <v>1452</v>
      </c>
      <c r="M229" s="328">
        <v>0.48343000000000003</v>
      </c>
      <c r="N229" s="1"/>
      <c r="O229" s="1"/>
    </row>
    <row r="230" spans="1:15" ht="12.75" customHeight="1">
      <c r="A230" s="30">
        <v>220</v>
      </c>
      <c r="B230" s="347" t="s">
        <v>131</v>
      </c>
      <c r="C230" s="328">
        <v>199.95</v>
      </c>
      <c r="D230" s="329">
        <v>201.88333333333333</v>
      </c>
      <c r="E230" s="329">
        <v>197.06666666666666</v>
      </c>
      <c r="F230" s="329">
        <v>194.18333333333334</v>
      </c>
      <c r="G230" s="329">
        <v>189.36666666666667</v>
      </c>
      <c r="H230" s="329">
        <v>204.76666666666665</v>
      </c>
      <c r="I230" s="329">
        <v>209.58333333333331</v>
      </c>
      <c r="J230" s="329">
        <v>212.46666666666664</v>
      </c>
      <c r="K230" s="328">
        <v>206.7</v>
      </c>
      <c r="L230" s="328">
        <v>199</v>
      </c>
      <c r="M230" s="328">
        <v>68.319969999999998</v>
      </c>
      <c r="N230" s="1"/>
      <c r="O230" s="1"/>
    </row>
    <row r="231" spans="1:15" ht="12.75" customHeight="1">
      <c r="A231" s="30">
        <v>221</v>
      </c>
      <c r="B231" s="347" t="s">
        <v>403</v>
      </c>
      <c r="C231" s="328">
        <v>194.2</v>
      </c>
      <c r="D231" s="329">
        <v>198.04999999999998</v>
      </c>
      <c r="E231" s="329">
        <v>189.09999999999997</v>
      </c>
      <c r="F231" s="329">
        <v>183.99999999999997</v>
      </c>
      <c r="G231" s="329">
        <v>175.04999999999995</v>
      </c>
      <c r="H231" s="329">
        <v>203.14999999999998</v>
      </c>
      <c r="I231" s="329">
        <v>212.09999999999997</v>
      </c>
      <c r="J231" s="329">
        <v>217.2</v>
      </c>
      <c r="K231" s="328">
        <v>207</v>
      </c>
      <c r="L231" s="328">
        <v>192.95</v>
      </c>
      <c r="M231" s="328">
        <v>43.65155</v>
      </c>
      <c r="N231" s="1"/>
      <c r="O231" s="1"/>
    </row>
    <row r="232" spans="1:15" ht="12.75" customHeight="1">
      <c r="A232" s="30">
        <v>222</v>
      </c>
      <c r="B232" s="347" t="s">
        <v>265</v>
      </c>
      <c r="C232" s="328">
        <v>4547.05</v>
      </c>
      <c r="D232" s="329">
        <v>4626.0666666666666</v>
      </c>
      <c r="E232" s="329">
        <v>4422.1333333333332</v>
      </c>
      <c r="F232" s="329">
        <v>4297.2166666666662</v>
      </c>
      <c r="G232" s="329">
        <v>4093.2833333333328</v>
      </c>
      <c r="H232" s="329">
        <v>4750.9833333333336</v>
      </c>
      <c r="I232" s="329">
        <v>4954.9166666666661</v>
      </c>
      <c r="J232" s="329">
        <v>5079.8333333333339</v>
      </c>
      <c r="K232" s="328">
        <v>4830</v>
      </c>
      <c r="L232" s="328">
        <v>4501.1499999999996</v>
      </c>
      <c r="M232" s="328">
        <v>1.46651</v>
      </c>
      <c r="N232" s="1"/>
      <c r="O232" s="1"/>
    </row>
    <row r="233" spans="1:15" ht="12.75" customHeight="1">
      <c r="A233" s="30">
        <v>223</v>
      </c>
      <c r="B233" s="347" t="s">
        <v>405</v>
      </c>
      <c r="C233" s="328">
        <v>144.25</v>
      </c>
      <c r="D233" s="329">
        <v>144.29999999999998</v>
      </c>
      <c r="E233" s="329">
        <v>143.09999999999997</v>
      </c>
      <c r="F233" s="329">
        <v>141.94999999999999</v>
      </c>
      <c r="G233" s="329">
        <v>140.74999999999997</v>
      </c>
      <c r="H233" s="329">
        <v>145.44999999999996</v>
      </c>
      <c r="I233" s="329">
        <v>146.64999999999995</v>
      </c>
      <c r="J233" s="329">
        <v>147.79999999999995</v>
      </c>
      <c r="K233" s="328">
        <v>145.5</v>
      </c>
      <c r="L233" s="328">
        <v>143.15</v>
      </c>
      <c r="M233" s="328">
        <v>18.795929999999998</v>
      </c>
      <c r="N233" s="1"/>
      <c r="O233" s="1"/>
    </row>
    <row r="234" spans="1:15" ht="12.75" customHeight="1">
      <c r="A234" s="30">
        <v>224</v>
      </c>
      <c r="B234" s="347" t="s">
        <v>132</v>
      </c>
      <c r="C234" s="328">
        <v>1729.95</v>
      </c>
      <c r="D234" s="329">
        <v>1751.6333333333332</v>
      </c>
      <c r="E234" s="329">
        <v>1699.4166666666665</v>
      </c>
      <c r="F234" s="329">
        <v>1668.8833333333332</v>
      </c>
      <c r="G234" s="329">
        <v>1616.6666666666665</v>
      </c>
      <c r="H234" s="329">
        <v>1782.1666666666665</v>
      </c>
      <c r="I234" s="329">
        <v>1834.3833333333332</v>
      </c>
      <c r="J234" s="329">
        <v>1864.9166666666665</v>
      </c>
      <c r="K234" s="328">
        <v>1803.85</v>
      </c>
      <c r="L234" s="328">
        <v>1721.1</v>
      </c>
      <c r="M234" s="328">
        <v>17.41377</v>
      </c>
      <c r="N234" s="1"/>
      <c r="O234" s="1"/>
    </row>
    <row r="235" spans="1:15" ht="12.75" customHeight="1">
      <c r="A235" s="30">
        <v>225</v>
      </c>
      <c r="B235" s="347" t="s">
        <v>837</v>
      </c>
      <c r="C235" s="328">
        <v>1754.5</v>
      </c>
      <c r="D235" s="329">
        <v>1756.8333333333333</v>
      </c>
      <c r="E235" s="329">
        <v>1742.6666666666665</v>
      </c>
      <c r="F235" s="329">
        <v>1730.8333333333333</v>
      </c>
      <c r="G235" s="329">
        <v>1716.6666666666665</v>
      </c>
      <c r="H235" s="329">
        <v>1768.6666666666665</v>
      </c>
      <c r="I235" s="329">
        <v>1782.833333333333</v>
      </c>
      <c r="J235" s="329">
        <v>1794.6666666666665</v>
      </c>
      <c r="K235" s="328">
        <v>1771</v>
      </c>
      <c r="L235" s="328">
        <v>1745</v>
      </c>
      <c r="M235" s="328">
        <v>0.20644999999999999</v>
      </c>
      <c r="N235" s="1"/>
      <c r="O235" s="1"/>
    </row>
    <row r="236" spans="1:15" ht="12.75" customHeight="1">
      <c r="A236" s="30">
        <v>226</v>
      </c>
      <c r="B236" s="347" t="s">
        <v>409</v>
      </c>
      <c r="C236" s="328">
        <v>379.95</v>
      </c>
      <c r="D236" s="329">
        <v>383.63333333333338</v>
      </c>
      <c r="E236" s="329">
        <v>373.26666666666677</v>
      </c>
      <c r="F236" s="329">
        <v>366.58333333333337</v>
      </c>
      <c r="G236" s="329">
        <v>356.21666666666675</v>
      </c>
      <c r="H236" s="329">
        <v>390.31666666666678</v>
      </c>
      <c r="I236" s="329">
        <v>400.68333333333345</v>
      </c>
      <c r="J236" s="329">
        <v>407.36666666666679</v>
      </c>
      <c r="K236" s="328">
        <v>394</v>
      </c>
      <c r="L236" s="328">
        <v>376.95</v>
      </c>
      <c r="M236" s="328">
        <v>0.48065999999999998</v>
      </c>
      <c r="N236" s="1"/>
      <c r="O236" s="1"/>
    </row>
    <row r="237" spans="1:15" ht="12.75" customHeight="1">
      <c r="A237" s="30">
        <v>227</v>
      </c>
      <c r="B237" s="347" t="s">
        <v>133</v>
      </c>
      <c r="C237" s="328">
        <v>912.25</v>
      </c>
      <c r="D237" s="329">
        <v>914.91666666666663</v>
      </c>
      <c r="E237" s="329">
        <v>903.83333333333326</v>
      </c>
      <c r="F237" s="329">
        <v>895.41666666666663</v>
      </c>
      <c r="G237" s="329">
        <v>884.33333333333326</v>
      </c>
      <c r="H237" s="329">
        <v>923.33333333333326</v>
      </c>
      <c r="I237" s="329">
        <v>934.41666666666652</v>
      </c>
      <c r="J237" s="329">
        <v>942.83333333333326</v>
      </c>
      <c r="K237" s="328">
        <v>926</v>
      </c>
      <c r="L237" s="328">
        <v>906.5</v>
      </c>
      <c r="M237" s="328">
        <v>37.318069999999999</v>
      </c>
      <c r="N237" s="1"/>
      <c r="O237" s="1"/>
    </row>
    <row r="238" spans="1:15" ht="12.75" customHeight="1">
      <c r="A238" s="30">
        <v>228</v>
      </c>
      <c r="B238" s="347" t="s">
        <v>134</v>
      </c>
      <c r="C238" s="328">
        <v>211.8</v>
      </c>
      <c r="D238" s="329">
        <v>210.71666666666667</v>
      </c>
      <c r="E238" s="329">
        <v>208.58333333333334</v>
      </c>
      <c r="F238" s="329">
        <v>205.36666666666667</v>
      </c>
      <c r="G238" s="329">
        <v>203.23333333333335</v>
      </c>
      <c r="H238" s="329">
        <v>213.93333333333334</v>
      </c>
      <c r="I238" s="329">
        <v>216.06666666666666</v>
      </c>
      <c r="J238" s="329">
        <v>219.28333333333333</v>
      </c>
      <c r="K238" s="328">
        <v>212.85</v>
      </c>
      <c r="L238" s="328">
        <v>207.5</v>
      </c>
      <c r="M238" s="328">
        <v>63.85651</v>
      </c>
      <c r="N238" s="1"/>
      <c r="O238" s="1"/>
    </row>
    <row r="239" spans="1:15" ht="12.75" customHeight="1">
      <c r="A239" s="30">
        <v>229</v>
      </c>
      <c r="B239" s="347" t="s">
        <v>410</v>
      </c>
      <c r="C239" s="328">
        <v>39.049999999999997</v>
      </c>
      <c r="D239" s="329">
        <v>39.083333333333336</v>
      </c>
      <c r="E239" s="329">
        <v>38.56666666666667</v>
      </c>
      <c r="F239" s="329">
        <v>38.083333333333336</v>
      </c>
      <c r="G239" s="329">
        <v>37.56666666666667</v>
      </c>
      <c r="H239" s="329">
        <v>39.56666666666667</v>
      </c>
      <c r="I239" s="329">
        <v>40.083333333333336</v>
      </c>
      <c r="J239" s="329">
        <v>40.56666666666667</v>
      </c>
      <c r="K239" s="328">
        <v>39.6</v>
      </c>
      <c r="L239" s="328">
        <v>38.6</v>
      </c>
      <c r="M239" s="328">
        <v>14.004250000000001</v>
      </c>
      <c r="N239" s="1"/>
      <c r="O239" s="1"/>
    </row>
    <row r="240" spans="1:15" ht="12.75" customHeight="1">
      <c r="A240" s="30">
        <v>230</v>
      </c>
      <c r="B240" s="347" t="s">
        <v>135</v>
      </c>
      <c r="C240" s="328">
        <v>1720.85</v>
      </c>
      <c r="D240" s="329">
        <v>1720.1000000000001</v>
      </c>
      <c r="E240" s="329">
        <v>1706.3000000000002</v>
      </c>
      <c r="F240" s="329">
        <v>1691.75</v>
      </c>
      <c r="G240" s="329">
        <v>1677.95</v>
      </c>
      <c r="H240" s="329">
        <v>1734.6500000000003</v>
      </c>
      <c r="I240" s="329">
        <v>1748.45</v>
      </c>
      <c r="J240" s="329">
        <v>1763.0000000000005</v>
      </c>
      <c r="K240" s="328">
        <v>1733.9</v>
      </c>
      <c r="L240" s="328">
        <v>1705.55</v>
      </c>
      <c r="M240" s="328">
        <v>73.441469999999995</v>
      </c>
      <c r="N240" s="1"/>
      <c r="O240" s="1"/>
    </row>
    <row r="241" spans="1:15" ht="12.75" customHeight="1">
      <c r="A241" s="30">
        <v>231</v>
      </c>
      <c r="B241" s="347" t="s">
        <v>411</v>
      </c>
      <c r="C241" s="328">
        <v>1415.65</v>
      </c>
      <c r="D241" s="329">
        <v>1406.4166666666667</v>
      </c>
      <c r="E241" s="329">
        <v>1389.0333333333335</v>
      </c>
      <c r="F241" s="329">
        <v>1362.4166666666667</v>
      </c>
      <c r="G241" s="329">
        <v>1345.0333333333335</v>
      </c>
      <c r="H241" s="329">
        <v>1433.0333333333335</v>
      </c>
      <c r="I241" s="329">
        <v>1450.4166666666667</v>
      </c>
      <c r="J241" s="329">
        <v>1477.0333333333335</v>
      </c>
      <c r="K241" s="328">
        <v>1423.8</v>
      </c>
      <c r="L241" s="328">
        <v>1379.8</v>
      </c>
      <c r="M241" s="328">
        <v>0.17813000000000001</v>
      </c>
      <c r="N241" s="1"/>
      <c r="O241" s="1"/>
    </row>
    <row r="242" spans="1:15" ht="12.75" customHeight="1">
      <c r="A242" s="30">
        <v>232</v>
      </c>
      <c r="B242" s="347" t="s">
        <v>412</v>
      </c>
      <c r="C242" s="328">
        <v>417.65</v>
      </c>
      <c r="D242" s="329">
        <v>419.45</v>
      </c>
      <c r="E242" s="329">
        <v>410.4</v>
      </c>
      <c r="F242" s="329">
        <v>403.15</v>
      </c>
      <c r="G242" s="329">
        <v>394.09999999999997</v>
      </c>
      <c r="H242" s="329">
        <v>426.7</v>
      </c>
      <c r="I242" s="329">
        <v>435.75000000000006</v>
      </c>
      <c r="J242" s="329">
        <v>443</v>
      </c>
      <c r="K242" s="328">
        <v>428.5</v>
      </c>
      <c r="L242" s="328">
        <v>412.2</v>
      </c>
      <c r="M242" s="328">
        <v>7.0959399999999997</v>
      </c>
      <c r="N242" s="1"/>
      <c r="O242" s="1"/>
    </row>
    <row r="243" spans="1:15" ht="12.75" customHeight="1">
      <c r="A243" s="30">
        <v>233</v>
      </c>
      <c r="B243" s="347" t="s">
        <v>413</v>
      </c>
      <c r="C243" s="328">
        <v>656</v>
      </c>
      <c r="D243" s="329">
        <v>658.75</v>
      </c>
      <c r="E243" s="329">
        <v>648.85</v>
      </c>
      <c r="F243" s="329">
        <v>641.70000000000005</v>
      </c>
      <c r="G243" s="329">
        <v>631.80000000000007</v>
      </c>
      <c r="H243" s="329">
        <v>665.9</v>
      </c>
      <c r="I243" s="329">
        <v>675.80000000000007</v>
      </c>
      <c r="J243" s="329">
        <v>682.94999999999993</v>
      </c>
      <c r="K243" s="328">
        <v>668.65</v>
      </c>
      <c r="L243" s="328">
        <v>651.6</v>
      </c>
      <c r="M243" s="328">
        <v>3.03254</v>
      </c>
      <c r="N243" s="1"/>
      <c r="O243" s="1"/>
    </row>
    <row r="244" spans="1:15" ht="12.75" customHeight="1">
      <c r="A244" s="30">
        <v>234</v>
      </c>
      <c r="B244" s="347" t="s">
        <v>407</v>
      </c>
      <c r="C244" s="328">
        <v>17.899999999999999</v>
      </c>
      <c r="D244" s="329">
        <v>17.95</v>
      </c>
      <c r="E244" s="329">
        <v>17.75</v>
      </c>
      <c r="F244" s="329">
        <v>17.600000000000001</v>
      </c>
      <c r="G244" s="329">
        <v>17.400000000000002</v>
      </c>
      <c r="H244" s="329">
        <v>18.099999999999998</v>
      </c>
      <c r="I244" s="329">
        <v>18.299999999999994</v>
      </c>
      <c r="J244" s="329">
        <v>18.449999999999996</v>
      </c>
      <c r="K244" s="328">
        <v>18.149999999999999</v>
      </c>
      <c r="L244" s="328">
        <v>17.8</v>
      </c>
      <c r="M244" s="328">
        <v>21.96726</v>
      </c>
      <c r="N244" s="1"/>
      <c r="O244" s="1"/>
    </row>
    <row r="245" spans="1:15" ht="12.75" customHeight="1">
      <c r="A245" s="30">
        <v>235</v>
      </c>
      <c r="B245" s="347" t="s">
        <v>136</v>
      </c>
      <c r="C245" s="328">
        <v>114.65</v>
      </c>
      <c r="D245" s="329">
        <v>114.71666666666665</v>
      </c>
      <c r="E245" s="329">
        <v>112.93333333333331</v>
      </c>
      <c r="F245" s="329">
        <v>111.21666666666665</v>
      </c>
      <c r="G245" s="329">
        <v>109.43333333333331</v>
      </c>
      <c r="H245" s="329">
        <v>116.43333333333331</v>
      </c>
      <c r="I245" s="329">
        <v>118.21666666666664</v>
      </c>
      <c r="J245" s="329">
        <v>119.93333333333331</v>
      </c>
      <c r="K245" s="328">
        <v>116.5</v>
      </c>
      <c r="L245" s="328">
        <v>113</v>
      </c>
      <c r="M245" s="328">
        <v>188.61055999999999</v>
      </c>
      <c r="N245" s="1"/>
      <c r="O245" s="1"/>
    </row>
    <row r="246" spans="1:15" ht="12.75" customHeight="1">
      <c r="A246" s="30">
        <v>236</v>
      </c>
      <c r="B246" s="347" t="s">
        <v>399</v>
      </c>
      <c r="C246" s="328">
        <v>351.15</v>
      </c>
      <c r="D246" s="329">
        <v>354.36666666666662</v>
      </c>
      <c r="E246" s="329">
        <v>346.23333333333323</v>
      </c>
      <c r="F246" s="329">
        <v>341.31666666666661</v>
      </c>
      <c r="G246" s="329">
        <v>333.18333333333322</v>
      </c>
      <c r="H246" s="329">
        <v>359.28333333333325</v>
      </c>
      <c r="I246" s="329">
        <v>367.41666666666657</v>
      </c>
      <c r="J246" s="329">
        <v>372.33333333333326</v>
      </c>
      <c r="K246" s="328">
        <v>362.5</v>
      </c>
      <c r="L246" s="328">
        <v>349.45</v>
      </c>
      <c r="M246" s="328">
        <v>1.50404</v>
      </c>
      <c r="N246" s="1"/>
      <c r="O246" s="1"/>
    </row>
    <row r="247" spans="1:15" ht="12.75" customHeight="1">
      <c r="A247" s="30">
        <v>237</v>
      </c>
      <c r="B247" s="347" t="s">
        <v>266</v>
      </c>
      <c r="C247" s="328">
        <v>968.7</v>
      </c>
      <c r="D247" s="329">
        <v>976.48333333333323</v>
      </c>
      <c r="E247" s="329">
        <v>954.66666666666652</v>
      </c>
      <c r="F247" s="329">
        <v>940.63333333333333</v>
      </c>
      <c r="G247" s="329">
        <v>918.81666666666661</v>
      </c>
      <c r="H247" s="329">
        <v>990.51666666666642</v>
      </c>
      <c r="I247" s="329">
        <v>1012.3333333333333</v>
      </c>
      <c r="J247" s="329">
        <v>1026.3666666666663</v>
      </c>
      <c r="K247" s="328">
        <v>998.3</v>
      </c>
      <c r="L247" s="328">
        <v>962.45</v>
      </c>
      <c r="M247" s="328">
        <v>2.4629400000000001</v>
      </c>
      <c r="N247" s="1"/>
      <c r="O247" s="1"/>
    </row>
    <row r="248" spans="1:15" ht="12.75" customHeight="1">
      <c r="A248" s="30">
        <v>238</v>
      </c>
      <c r="B248" s="347" t="s">
        <v>400</v>
      </c>
      <c r="C248" s="328">
        <v>229.3</v>
      </c>
      <c r="D248" s="329">
        <v>231.6</v>
      </c>
      <c r="E248" s="329">
        <v>225.35</v>
      </c>
      <c r="F248" s="329">
        <v>221.4</v>
      </c>
      <c r="G248" s="329">
        <v>215.15</v>
      </c>
      <c r="H248" s="329">
        <v>235.54999999999998</v>
      </c>
      <c r="I248" s="329">
        <v>241.79999999999998</v>
      </c>
      <c r="J248" s="329">
        <v>245.74999999999997</v>
      </c>
      <c r="K248" s="328">
        <v>237.85</v>
      </c>
      <c r="L248" s="328">
        <v>227.65</v>
      </c>
      <c r="M248" s="328">
        <v>29.32714</v>
      </c>
      <c r="N248" s="1"/>
      <c r="O248" s="1"/>
    </row>
    <row r="249" spans="1:15" ht="12.75" customHeight="1">
      <c r="A249" s="30">
        <v>239</v>
      </c>
      <c r="B249" s="347" t="s">
        <v>401</v>
      </c>
      <c r="C249" s="328">
        <v>40.549999999999997</v>
      </c>
      <c r="D249" s="329">
        <v>40.583333333333336</v>
      </c>
      <c r="E249" s="329">
        <v>40.31666666666667</v>
      </c>
      <c r="F249" s="329">
        <v>40.083333333333336</v>
      </c>
      <c r="G249" s="329">
        <v>39.81666666666667</v>
      </c>
      <c r="H249" s="329">
        <v>40.81666666666667</v>
      </c>
      <c r="I249" s="329">
        <v>41.083333333333336</v>
      </c>
      <c r="J249" s="329">
        <v>41.31666666666667</v>
      </c>
      <c r="K249" s="328">
        <v>40.85</v>
      </c>
      <c r="L249" s="328">
        <v>40.35</v>
      </c>
      <c r="M249" s="328">
        <v>5.9295799999999996</v>
      </c>
      <c r="N249" s="1"/>
      <c r="O249" s="1"/>
    </row>
    <row r="250" spans="1:15" ht="12.75" customHeight="1">
      <c r="A250" s="30">
        <v>240</v>
      </c>
      <c r="B250" s="347" t="s">
        <v>137</v>
      </c>
      <c r="C250" s="328">
        <v>799.65</v>
      </c>
      <c r="D250" s="329">
        <v>806.16666666666663</v>
      </c>
      <c r="E250" s="329">
        <v>790.33333333333326</v>
      </c>
      <c r="F250" s="329">
        <v>781.01666666666665</v>
      </c>
      <c r="G250" s="329">
        <v>765.18333333333328</v>
      </c>
      <c r="H250" s="329">
        <v>815.48333333333323</v>
      </c>
      <c r="I250" s="329">
        <v>831.31666666666649</v>
      </c>
      <c r="J250" s="329">
        <v>840.63333333333321</v>
      </c>
      <c r="K250" s="328">
        <v>822</v>
      </c>
      <c r="L250" s="328">
        <v>796.85</v>
      </c>
      <c r="M250" s="328">
        <v>29.624089999999999</v>
      </c>
      <c r="N250" s="1"/>
      <c r="O250" s="1"/>
    </row>
    <row r="251" spans="1:15" ht="12.75" customHeight="1">
      <c r="A251" s="30">
        <v>241</v>
      </c>
      <c r="B251" s="347" t="s">
        <v>830</v>
      </c>
      <c r="C251" s="328">
        <v>21.75</v>
      </c>
      <c r="D251" s="329">
        <v>21.75</v>
      </c>
      <c r="E251" s="329">
        <v>21.65</v>
      </c>
      <c r="F251" s="329">
        <v>21.549999999999997</v>
      </c>
      <c r="G251" s="329">
        <v>21.449999999999996</v>
      </c>
      <c r="H251" s="329">
        <v>21.85</v>
      </c>
      <c r="I251" s="329">
        <v>21.950000000000003</v>
      </c>
      <c r="J251" s="329">
        <v>22.050000000000004</v>
      </c>
      <c r="K251" s="328">
        <v>21.85</v>
      </c>
      <c r="L251" s="328">
        <v>21.65</v>
      </c>
      <c r="M251" s="328">
        <v>41.538530000000002</v>
      </c>
      <c r="N251" s="1"/>
      <c r="O251" s="1"/>
    </row>
    <row r="252" spans="1:15" ht="12.75" customHeight="1">
      <c r="A252" s="30">
        <v>242</v>
      </c>
      <c r="B252" s="347" t="s">
        <v>264</v>
      </c>
      <c r="C252" s="328">
        <v>633.04999999999995</v>
      </c>
      <c r="D252" s="329">
        <v>643.06666666666661</v>
      </c>
      <c r="E252" s="329">
        <v>621.73333333333323</v>
      </c>
      <c r="F252" s="329">
        <v>610.41666666666663</v>
      </c>
      <c r="G252" s="329">
        <v>589.08333333333326</v>
      </c>
      <c r="H252" s="329">
        <v>654.38333333333321</v>
      </c>
      <c r="I252" s="329">
        <v>675.7166666666667</v>
      </c>
      <c r="J252" s="329">
        <v>687.03333333333319</v>
      </c>
      <c r="K252" s="328">
        <v>664.4</v>
      </c>
      <c r="L252" s="328">
        <v>631.75</v>
      </c>
      <c r="M252" s="328">
        <v>1.9816499999999999</v>
      </c>
      <c r="N252" s="1"/>
      <c r="O252" s="1"/>
    </row>
    <row r="253" spans="1:15" ht="12.75" customHeight="1">
      <c r="A253" s="30">
        <v>243</v>
      </c>
      <c r="B253" s="347" t="s">
        <v>138</v>
      </c>
      <c r="C253" s="328">
        <v>219.4</v>
      </c>
      <c r="D253" s="329">
        <v>218.53333333333333</v>
      </c>
      <c r="E253" s="329">
        <v>216.86666666666667</v>
      </c>
      <c r="F253" s="329">
        <v>214.33333333333334</v>
      </c>
      <c r="G253" s="329">
        <v>212.66666666666669</v>
      </c>
      <c r="H253" s="329">
        <v>221.06666666666666</v>
      </c>
      <c r="I253" s="329">
        <v>222.73333333333335</v>
      </c>
      <c r="J253" s="329">
        <v>225.26666666666665</v>
      </c>
      <c r="K253" s="328">
        <v>220.2</v>
      </c>
      <c r="L253" s="328">
        <v>216</v>
      </c>
      <c r="M253" s="328">
        <v>285.32668000000001</v>
      </c>
      <c r="N253" s="1"/>
      <c r="O253" s="1"/>
    </row>
    <row r="254" spans="1:15" ht="12.75" customHeight="1">
      <c r="A254" s="30">
        <v>244</v>
      </c>
      <c r="B254" s="347" t="s">
        <v>402</v>
      </c>
      <c r="C254" s="328">
        <v>94.8</v>
      </c>
      <c r="D254" s="329">
        <v>94.916666666666671</v>
      </c>
      <c r="E254" s="329">
        <v>93.933333333333337</v>
      </c>
      <c r="F254" s="329">
        <v>93.066666666666663</v>
      </c>
      <c r="G254" s="329">
        <v>92.083333333333329</v>
      </c>
      <c r="H254" s="329">
        <v>95.783333333333346</v>
      </c>
      <c r="I254" s="329">
        <v>96.766666666666666</v>
      </c>
      <c r="J254" s="329">
        <v>97.633333333333354</v>
      </c>
      <c r="K254" s="328">
        <v>95.9</v>
      </c>
      <c r="L254" s="328">
        <v>94.05</v>
      </c>
      <c r="M254" s="328">
        <v>2.0834100000000002</v>
      </c>
      <c r="N254" s="1"/>
      <c r="O254" s="1"/>
    </row>
    <row r="255" spans="1:15" ht="12.75" customHeight="1">
      <c r="A255" s="30">
        <v>245</v>
      </c>
      <c r="B255" s="347" t="s">
        <v>420</v>
      </c>
      <c r="C255" s="328">
        <v>99.1</v>
      </c>
      <c r="D255" s="329">
        <v>100.06666666666666</v>
      </c>
      <c r="E255" s="329">
        <v>97.133333333333326</v>
      </c>
      <c r="F255" s="329">
        <v>95.166666666666657</v>
      </c>
      <c r="G255" s="329">
        <v>92.23333333333332</v>
      </c>
      <c r="H255" s="329">
        <v>102.03333333333333</v>
      </c>
      <c r="I255" s="329">
        <v>104.96666666666667</v>
      </c>
      <c r="J255" s="329">
        <v>106.93333333333334</v>
      </c>
      <c r="K255" s="328">
        <v>103</v>
      </c>
      <c r="L255" s="328">
        <v>98.1</v>
      </c>
      <c r="M255" s="328">
        <v>7.4444100000000004</v>
      </c>
      <c r="N255" s="1"/>
      <c r="O255" s="1"/>
    </row>
    <row r="256" spans="1:15" ht="12.75" customHeight="1">
      <c r="A256" s="30">
        <v>246</v>
      </c>
      <c r="B256" s="347" t="s">
        <v>414</v>
      </c>
      <c r="C256" s="328">
        <v>1603.25</v>
      </c>
      <c r="D256" s="329">
        <v>1603.6166666666668</v>
      </c>
      <c r="E256" s="329">
        <v>1587.1333333333337</v>
      </c>
      <c r="F256" s="329">
        <v>1571.0166666666669</v>
      </c>
      <c r="G256" s="329">
        <v>1554.5333333333338</v>
      </c>
      <c r="H256" s="329">
        <v>1619.7333333333336</v>
      </c>
      <c r="I256" s="329">
        <v>1636.2166666666667</v>
      </c>
      <c r="J256" s="329">
        <v>1652.3333333333335</v>
      </c>
      <c r="K256" s="328">
        <v>1620.1</v>
      </c>
      <c r="L256" s="328">
        <v>1587.5</v>
      </c>
      <c r="M256" s="328">
        <v>0.76275000000000004</v>
      </c>
      <c r="N256" s="1"/>
      <c r="O256" s="1"/>
    </row>
    <row r="257" spans="1:15" ht="12.75" customHeight="1">
      <c r="A257" s="30">
        <v>247</v>
      </c>
      <c r="B257" s="347" t="s">
        <v>424</v>
      </c>
      <c r="C257" s="328">
        <v>1820.6</v>
      </c>
      <c r="D257" s="329">
        <v>1837.2166666666665</v>
      </c>
      <c r="E257" s="329">
        <v>1789.383333333333</v>
      </c>
      <c r="F257" s="329">
        <v>1758.1666666666665</v>
      </c>
      <c r="G257" s="329">
        <v>1710.333333333333</v>
      </c>
      <c r="H257" s="329">
        <v>1868.4333333333329</v>
      </c>
      <c r="I257" s="329">
        <v>1916.2666666666664</v>
      </c>
      <c r="J257" s="329">
        <v>1947.4833333333329</v>
      </c>
      <c r="K257" s="328">
        <v>1885.05</v>
      </c>
      <c r="L257" s="328">
        <v>1806</v>
      </c>
      <c r="M257" s="328">
        <v>0.11141</v>
      </c>
      <c r="N257" s="1"/>
      <c r="O257" s="1"/>
    </row>
    <row r="258" spans="1:15" ht="12.75" customHeight="1">
      <c r="A258" s="30">
        <v>248</v>
      </c>
      <c r="B258" s="347" t="s">
        <v>421</v>
      </c>
      <c r="C258" s="328">
        <v>90.35</v>
      </c>
      <c r="D258" s="329">
        <v>90.816666666666677</v>
      </c>
      <c r="E258" s="329">
        <v>89.183333333333351</v>
      </c>
      <c r="F258" s="329">
        <v>88.01666666666668</v>
      </c>
      <c r="G258" s="329">
        <v>86.383333333333354</v>
      </c>
      <c r="H258" s="329">
        <v>91.983333333333348</v>
      </c>
      <c r="I258" s="329">
        <v>93.616666666666674</v>
      </c>
      <c r="J258" s="329">
        <v>94.783333333333346</v>
      </c>
      <c r="K258" s="328">
        <v>92.45</v>
      </c>
      <c r="L258" s="328">
        <v>89.65</v>
      </c>
      <c r="M258" s="328">
        <v>8.4219100000000005</v>
      </c>
      <c r="N258" s="1"/>
      <c r="O258" s="1"/>
    </row>
    <row r="259" spans="1:15" ht="12.75" customHeight="1">
      <c r="A259" s="30">
        <v>249</v>
      </c>
      <c r="B259" s="347" t="s">
        <v>139</v>
      </c>
      <c r="C259" s="328">
        <v>445.1</v>
      </c>
      <c r="D259" s="329">
        <v>450.26666666666665</v>
      </c>
      <c r="E259" s="329">
        <v>437.83333333333331</v>
      </c>
      <c r="F259" s="329">
        <v>430.56666666666666</v>
      </c>
      <c r="G259" s="329">
        <v>418.13333333333333</v>
      </c>
      <c r="H259" s="329">
        <v>457.5333333333333</v>
      </c>
      <c r="I259" s="329">
        <v>469.9666666666667</v>
      </c>
      <c r="J259" s="329">
        <v>477.23333333333329</v>
      </c>
      <c r="K259" s="328">
        <v>462.7</v>
      </c>
      <c r="L259" s="328">
        <v>443</v>
      </c>
      <c r="M259" s="328">
        <v>96.13194</v>
      </c>
      <c r="N259" s="1"/>
      <c r="O259" s="1"/>
    </row>
    <row r="260" spans="1:15" ht="12.75" customHeight="1">
      <c r="A260" s="30">
        <v>250</v>
      </c>
      <c r="B260" s="347" t="s">
        <v>415</v>
      </c>
      <c r="C260" s="328">
        <v>2675.95</v>
      </c>
      <c r="D260" s="329">
        <v>2713.85</v>
      </c>
      <c r="E260" s="329">
        <v>2605.1499999999996</v>
      </c>
      <c r="F260" s="329">
        <v>2534.35</v>
      </c>
      <c r="G260" s="329">
        <v>2425.6499999999996</v>
      </c>
      <c r="H260" s="329">
        <v>2784.6499999999996</v>
      </c>
      <c r="I260" s="329">
        <v>2893.3499999999995</v>
      </c>
      <c r="J260" s="329">
        <v>2964.1499999999996</v>
      </c>
      <c r="K260" s="328">
        <v>2822.55</v>
      </c>
      <c r="L260" s="328">
        <v>2643.05</v>
      </c>
      <c r="M260" s="328">
        <v>1.2960199999999999</v>
      </c>
      <c r="N260" s="1"/>
      <c r="O260" s="1"/>
    </row>
    <row r="261" spans="1:15" ht="12.75" customHeight="1">
      <c r="A261" s="30">
        <v>251</v>
      </c>
      <c r="B261" s="347" t="s">
        <v>416</v>
      </c>
      <c r="C261" s="328">
        <v>418.3</v>
      </c>
      <c r="D261" s="329">
        <v>424.0333333333333</v>
      </c>
      <c r="E261" s="329">
        <v>406.51666666666659</v>
      </c>
      <c r="F261" s="329">
        <v>394.73333333333329</v>
      </c>
      <c r="G261" s="329">
        <v>377.21666666666658</v>
      </c>
      <c r="H261" s="329">
        <v>435.81666666666661</v>
      </c>
      <c r="I261" s="329">
        <v>453.33333333333326</v>
      </c>
      <c r="J261" s="329">
        <v>465.11666666666662</v>
      </c>
      <c r="K261" s="328">
        <v>441.55</v>
      </c>
      <c r="L261" s="328">
        <v>412.25</v>
      </c>
      <c r="M261" s="328">
        <v>1.26068</v>
      </c>
      <c r="N261" s="1"/>
      <c r="O261" s="1"/>
    </row>
    <row r="262" spans="1:15" ht="12.75" customHeight="1">
      <c r="A262" s="30">
        <v>252</v>
      </c>
      <c r="B262" s="347" t="s">
        <v>417</v>
      </c>
      <c r="C262" s="328">
        <v>230.7</v>
      </c>
      <c r="D262" s="329">
        <v>229.58333333333334</v>
      </c>
      <c r="E262" s="329">
        <v>226.26666666666668</v>
      </c>
      <c r="F262" s="329">
        <v>221.83333333333334</v>
      </c>
      <c r="G262" s="329">
        <v>218.51666666666668</v>
      </c>
      <c r="H262" s="329">
        <v>234.01666666666668</v>
      </c>
      <c r="I262" s="329">
        <v>237.33333333333334</v>
      </c>
      <c r="J262" s="329">
        <v>241.76666666666668</v>
      </c>
      <c r="K262" s="328">
        <v>232.9</v>
      </c>
      <c r="L262" s="328">
        <v>225.15</v>
      </c>
      <c r="M262" s="328">
        <v>7.4362399999999997</v>
      </c>
      <c r="N262" s="1"/>
      <c r="O262" s="1"/>
    </row>
    <row r="263" spans="1:15" ht="12.75" customHeight="1">
      <c r="A263" s="30">
        <v>253</v>
      </c>
      <c r="B263" s="347" t="s">
        <v>418</v>
      </c>
      <c r="C263" s="328">
        <v>104.7</v>
      </c>
      <c r="D263" s="329">
        <v>105.25</v>
      </c>
      <c r="E263" s="329">
        <v>103.45</v>
      </c>
      <c r="F263" s="329">
        <v>102.2</v>
      </c>
      <c r="G263" s="329">
        <v>100.4</v>
      </c>
      <c r="H263" s="329">
        <v>106.5</v>
      </c>
      <c r="I263" s="329">
        <v>108.30000000000001</v>
      </c>
      <c r="J263" s="329">
        <v>109.55</v>
      </c>
      <c r="K263" s="328">
        <v>107.05</v>
      </c>
      <c r="L263" s="328">
        <v>104</v>
      </c>
      <c r="M263" s="328">
        <v>5.4623600000000003</v>
      </c>
      <c r="N263" s="1"/>
      <c r="O263" s="1"/>
    </row>
    <row r="264" spans="1:15" ht="12.75" customHeight="1">
      <c r="A264" s="30">
        <v>254</v>
      </c>
      <c r="B264" s="347" t="s">
        <v>419</v>
      </c>
      <c r="C264" s="328">
        <v>65.2</v>
      </c>
      <c r="D264" s="329">
        <v>65.899999999999991</v>
      </c>
      <c r="E264" s="329">
        <v>64.299999999999983</v>
      </c>
      <c r="F264" s="329">
        <v>63.399999999999991</v>
      </c>
      <c r="G264" s="329">
        <v>61.799999999999983</v>
      </c>
      <c r="H264" s="329">
        <v>66.799999999999983</v>
      </c>
      <c r="I264" s="329">
        <v>68.399999999999977</v>
      </c>
      <c r="J264" s="329">
        <v>69.299999999999983</v>
      </c>
      <c r="K264" s="328">
        <v>67.5</v>
      </c>
      <c r="L264" s="328">
        <v>65</v>
      </c>
      <c r="M264" s="328">
        <v>4.8599100000000002</v>
      </c>
      <c r="N264" s="1"/>
      <c r="O264" s="1"/>
    </row>
    <row r="265" spans="1:15" ht="12.75" customHeight="1">
      <c r="A265" s="30">
        <v>255</v>
      </c>
      <c r="B265" s="347" t="s">
        <v>423</v>
      </c>
      <c r="C265" s="328">
        <v>192.9</v>
      </c>
      <c r="D265" s="329">
        <v>194.96666666666667</v>
      </c>
      <c r="E265" s="329">
        <v>189.93333333333334</v>
      </c>
      <c r="F265" s="329">
        <v>186.96666666666667</v>
      </c>
      <c r="G265" s="329">
        <v>181.93333333333334</v>
      </c>
      <c r="H265" s="329">
        <v>197.93333333333334</v>
      </c>
      <c r="I265" s="329">
        <v>202.9666666666667</v>
      </c>
      <c r="J265" s="329">
        <v>205.93333333333334</v>
      </c>
      <c r="K265" s="328">
        <v>200</v>
      </c>
      <c r="L265" s="328">
        <v>192</v>
      </c>
      <c r="M265" s="328">
        <v>7.5728400000000002</v>
      </c>
      <c r="N265" s="1"/>
      <c r="O265" s="1"/>
    </row>
    <row r="266" spans="1:15" ht="12.75" customHeight="1">
      <c r="A266" s="30">
        <v>256</v>
      </c>
      <c r="B266" s="347" t="s">
        <v>422</v>
      </c>
      <c r="C266" s="328">
        <v>362.35</v>
      </c>
      <c r="D266" s="329">
        <v>367.3</v>
      </c>
      <c r="E266" s="329">
        <v>355.20000000000005</v>
      </c>
      <c r="F266" s="329">
        <v>348.05</v>
      </c>
      <c r="G266" s="329">
        <v>335.95000000000005</v>
      </c>
      <c r="H266" s="329">
        <v>374.45000000000005</v>
      </c>
      <c r="I266" s="329">
        <v>386.55000000000007</v>
      </c>
      <c r="J266" s="329">
        <v>393.70000000000005</v>
      </c>
      <c r="K266" s="328">
        <v>379.4</v>
      </c>
      <c r="L266" s="328">
        <v>360.15</v>
      </c>
      <c r="M266" s="328">
        <v>1.0355700000000001</v>
      </c>
      <c r="N266" s="1"/>
      <c r="O266" s="1"/>
    </row>
    <row r="267" spans="1:15" ht="12.75" customHeight="1">
      <c r="A267" s="30">
        <v>257</v>
      </c>
      <c r="B267" s="347" t="s">
        <v>267</v>
      </c>
      <c r="C267" s="328">
        <v>337.35</v>
      </c>
      <c r="D267" s="329">
        <v>337.95</v>
      </c>
      <c r="E267" s="329">
        <v>329.9</v>
      </c>
      <c r="F267" s="329">
        <v>322.45</v>
      </c>
      <c r="G267" s="329">
        <v>314.39999999999998</v>
      </c>
      <c r="H267" s="329">
        <v>345.4</v>
      </c>
      <c r="I267" s="329">
        <v>353.45000000000005</v>
      </c>
      <c r="J267" s="329">
        <v>360.9</v>
      </c>
      <c r="K267" s="328">
        <v>346</v>
      </c>
      <c r="L267" s="328">
        <v>330.5</v>
      </c>
      <c r="M267" s="328">
        <v>9.8947800000000008</v>
      </c>
      <c r="N267" s="1"/>
      <c r="O267" s="1"/>
    </row>
    <row r="268" spans="1:15" ht="12.75" customHeight="1">
      <c r="A268" s="30">
        <v>258</v>
      </c>
      <c r="B268" s="347" t="s">
        <v>140</v>
      </c>
      <c r="C268" s="328">
        <v>654.70000000000005</v>
      </c>
      <c r="D268" s="329">
        <v>655.5</v>
      </c>
      <c r="E268" s="329">
        <v>648.5</v>
      </c>
      <c r="F268" s="329">
        <v>642.29999999999995</v>
      </c>
      <c r="G268" s="329">
        <v>635.29999999999995</v>
      </c>
      <c r="H268" s="329">
        <v>661.7</v>
      </c>
      <c r="I268" s="329">
        <v>668.7</v>
      </c>
      <c r="J268" s="329">
        <v>674.90000000000009</v>
      </c>
      <c r="K268" s="328">
        <v>662.5</v>
      </c>
      <c r="L268" s="328">
        <v>649.29999999999995</v>
      </c>
      <c r="M268" s="328">
        <v>59.405990000000003</v>
      </c>
      <c r="N268" s="1"/>
      <c r="O268" s="1"/>
    </row>
    <row r="269" spans="1:15" ht="12.75" customHeight="1">
      <c r="A269" s="30">
        <v>259</v>
      </c>
      <c r="B269" s="347" t="s">
        <v>141</v>
      </c>
      <c r="C269" s="328">
        <v>2799.45</v>
      </c>
      <c r="D269" s="329">
        <v>2831.5666666666671</v>
      </c>
      <c r="E269" s="329">
        <v>2757.8833333333341</v>
      </c>
      <c r="F269" s="329">
        <v>2716.3166666666671</v>
      </c>
      <c r="G269" s="329">
        <v>2642.6333333333341</v>
      </c>
      <c r="H269" s="329">
        <v>2873.1333333333341</v>
      </c>
      <c r="I269" s="329">
        <v>2946.8166666666675</v>
      </c>
      <c r="J269" s="329">
        <v>2988.3833333333341</v>
      </c>
      <c r="K269" s="328">
        <v>2905.25</v>
      </c>
      <c r="L269" s="328">
        <v>2790</v>
      </c>
      <c r="M269" s="328">
        <v>7.1742400000000002</v>
      </c>
      <c r="N269" s="1"/>
      <c r="O269" s="1"/>
    </row>
    <row r="270" spans="1:15" ht="12.75" customHeight="1">
      <c r="A270" s="30">
        <v>260</v>
      </c>
      <c r="B270" s="347" t="s">
        <v>838</v>
      </c>
      <c r="C270" s="328">
        <v>490.1</v>
      </c>
      <c r="D270" s="329">
        <v>495.2166666666667</v>
      </c>
      <c r="E270" s="329">
        <v>483.88333333333338</v>
      </c>
      <c r="F270" s="329">
        <v>477.66666666666669</v>
      </c>
      <c r="G270" s="329">
        <v>466.33333333333337</v>
      </c>
      <c r="H270" s="329">
        <v>501.43333333333339</v>
      </c>
      <c r="I270" s="329">
        <v>512.76666666666665</v>
      </c>
      <c r="J270" s="329">
        <v>518.98333333333335</v>
      </c>
      <c r="K270" s="328">
        <v>506.55</v>
      </c>
      <c r="L270" s="328">
        <v>489</v>
      </c>
      <c r="M270" s="328">
        <v>4.1663800000000002</v>
      </c>
      <c r="N270" s="1"/>
      <c r="O270" s="1"/>
    </row>
    <row r="271" spans="1:15" ht="12.75" customHeight="1">
      <c r="A271" s="30">
        <v>261</v>
      </c>
      <c r="B271" s="347" t="s">
        <v>839</v>
      </c>
      <c r="C271" s="328">
        <v>413.05</v>
      </c>
      <c r="D271" s="329">
        <v>415.68333333333334</v>
      </c>
      <c r="E271" s="329">
        <v>407.36666666666667</v>
      </c>
      <c r="F271" s="329">
        <v>401.68333333333334</v>
      </c>
      <c r="G271" s="329">
        <v>393.36666666666667</v>
      </c>
      <c r="H271" s="329">
        <v>421.36666666666667</v>
      </c>
      <c r="I271" s="329">
        <v>429.68333333333339</v>
      </c>
      <c r="J271" s="329">
        <v>435.36666666666667</v>
      </c>
      <c r="K271" s="328">
        <v>424</v>
      </c>
      <c r="L271" s="328">
        <v>410</v>
      </c>
      <c r="M271" s="328">
        <v>0.97009000000000001</v>
      </c>
      <c r="N271" s="1"/>
      <c r="O271" s="1"/>
    </row>
    <row r="272" spans="1:15" ht="12.75" customHeight="1">
      <c r="A272" s="30">
        <v>262</v>
      </c>
      <c r="B272" s="347" t="s">
        <v>425</v>
      </c>
      <c r="C272" s="328">
        <v>753.75</v>
      </c>
      <c r="D272" s="329">
        <v>755.91666666666663</v>
      </c>
      <c r="E272" s="329">
        <v>743.13333333333321</v>
      </c>
      <c r="F272" s="329">
        <v>732.51666666666654</v>
      </c>
      <c r="G272" s="329">
        <v>719.73333333333312</v>
      </c>
      <c r="H272" s="329">
        <v>766.5333333333333</v>
      </c>
      <c r="I272" s="329">
        <v>779.31666666666683</v>
      </c>
      <c r="J272" s="329">
        <v>789.93333333333339</v>
      </c>
      <c r="K272" s="328">
        <v>768.7</v>
      </c>
      <c r="L272" s="328">
        <v>745.3</v>
      </c>
      <c r="M272" s="328">
        <v>3.4899300000000002</v>
      </c>
      <c r="N272" s="1"/>
      <c r="O272" s="1"/>
    </row>
    <row r="273" spans="1:15" ht="12.75" customHeight="1">
      <c r="A273" s="30">
        <v>263</v>
      </c>
      <c r="B273" s="347" t="s">
        <v>426</v>
      </c>
      <c r="C273" s="328">
        <v>137.69999999999999</v>
      </c>
      <c r="D273" s="329">
        <v>137.20000000000002</v>
      </c>
      <c r="E273" s="329">
        <v>136.40000000000003</v>
      </c>
      <c r="F273" s="329">
        <v>135.10000000000002</v>
      </c>
      <c r="G273" s="329">
        <v>134.30000000000004</v>
      </c>
      <c r="H273" s="329">
        <v>138.50000000000003</v>
      </c>
      <c r="I273" s="329">
        <v>139.30000000000004</v>
      </c>
      <c r="J273" s="329">
        <v>140.60000000000002</v>
      </c>
      <c r="K273" s="328">
        <v>138</v>
      </c>
      <c r="L273" s="328">
        <v>135.9</v>
      </c>
      <c r="M273" s="328">
        <v>1.56006</v>
      </c>
      <c r="N273" s="1"/>
      <c r="O273" s="1"/>
    </row>
    <row r="274" spans="1:15" ht="12.75" customHeight="1">
      <c r="A274" s="30">
        <v>264</v>
      </c>
      <c r="B274" s="347" t="s">
        <v>433</v>
      </c>
      <c r="C274" s="328">
        <v>964.6</v>
      </c>
      <c r="D274" s="329">
        <v>989.15000000000009</v>
      </c>
      <c r="E274" s="329">
        <v>927.10000000000014</v>
      </c>
      <c r="F274" s="329">
        <v>889.6</v>
      </c>
      <c r="G274" s="329">
        <v>827.55000000000007</v>
      </c>
      <c r="H274" s="329">
        <v>1026.6500000000001</v>
      </c>
      <c r="I274" s="329">
        <v>1088.7000000000003</v>
      </c>
      <c r="J274" s="329">
        <v>1126.2000000000003</v>
      </c>
      <c r="K274" s="328">
        <v>1051.2</v>
      </c>
      <c r="L274" s="328">
        <v>951.65</v>
      </c>
      <c r="M274" s="328">
        <v>10.213200000000001</v>
      </c>
      <c r="N274" s="1"/>
      <c r="O274" s="1"/>
    </row>
    <row r="275" spans="1:15" ht="12.75" customHeight="1">
      <c r="A275" s="30">
        <v>265</v>
      </c>
      <c r="B275" s="347" t="s">
        <v>434</v>
      </c>
      <c r="C275" s="328">
        <v>383.5</v>
      </c>
      <c r="D275" s="329">
        <v>385.25</v>
      </c>
      <c r="E275" s="329">
        <v>378.85</v>
      </c>
      <c r="F275" s="329">
        <v>374.20000000000005</v>
      </c>
      <c r="G275" s="329">
        <v>367.80000000000007</v>
      </c>
      <c r="H275" s="329">
        <v>389.9</v>
      </c>
      <c r="I275" s="329">
        <v>396.29999999999995</v>
      </c>
      <c r="J275" s="329">
        <v>400.94999999999993</v>
      </c>
      <c r="K275" s="328">
        <v>391.65</v>
      </c>
      <c r="L275" s="328">
        <v>380.6</v>
      </c>
      <c r="M275" s="328">
        <v>1.12591</v>
      </c>
      <c r="N275" s="1"/>
      <c r="O275" s="1"/>
    </row>
    <row r="276" spans="1:15" ht="12.75" customHeight="1">
      <c r="A276" s="30">
        <v>266</v>
      </c>
      <c r="B276" s="347" t="s">
        <v>840</v>
      </c>
      <c r="C276" s="328">
        <v>59.65</v>
      </c>
      <c r="D276" s="329">
        <v>59.816666666666663</v>
      </c>
      <c r="E276" s="329">
        <v>59.133333333333326</v>
      </c>
      <c r="F276" s="329">
        <v>58.61666666666666</v>
      </c>
      <c r="G276" s="329">
        <v>57.933333333333323</v>
      </c>
      <c r="H276" s="329">
        <v>60.333333333333329</v>
      </c>
      <c r="I276" s="329">
        <v>61.016666666666666</v>
      </c>
      <c r="J276" s="329">
        <v>61.533333333333331</v>
      </c>
      <c r="K276" s="328">
        <v>60.5</v>
      </c>
      <c r="L276" s="328">
        <v>59.3</v>
      </c>
      <c r="M276" s="328">
        <v>4.86538</v>
      </c>
      <c r="N276" s="1"/>
      <c r="O276" s="1"/>
    </row>
    <row r="277" spans="1:15" ht="12.75" customHeight="1">
      <c r="A277" s="30">
        <v>267</v>
      </c>
      <c r="B277" s="347" t="s">
        <v>435</v>
      </c>
      <c r="C277" s="328">
        <v>446.9</v>
      </c>
      <c r="D277" s="329">
        <v>443.84999999999997</v>
      </c>
      <c r="E277" s="329">
        <v>436.04999999999995</v>
      </c>
      <c r="F277" s="329">
        <v>425.2</v>
      </c>
      <c r="G277" s="329">
        <v>417.4</v>
      </c>
      <c r="H277" s="329">
        <v>454.69999999999993</v>
      </c>
      <c r="I277" s="329">
        <v>462.5</v>
      </c>
      <c r="J277" s="329">
        <v>473.34999999999991</v>
      </c>
      <c r="K277" s="328">
        <v>451.65</v>
      </c>
      <c r="L277" s="328">
        <v>433</v>
      </c>
      <c r="M277" s="328">
        <v>3.91899</v>
      </c>
      <c r="N277" s="1"/>
      <c r="O277" s="1"/>
    </row>
    <row r="278" spans="1:15" ht="12.75" customHeight="1">
      <c r="A278" s="30">
        <v>268</v>
      </c>
      <c r="B278" s="347" t="s">
        <v>436</v>
      </c>
      <c r="C278" s="328">
        <v>46.95</v>
      </c>
      <c r="D278" s="329">
        <v>47.54999999999999</v>
      </c>
      <c r="E278" s="329">
        <v>46.199999999999982</v>
      </c>
      <c r="F278" s="329">
        <v>45.449999999999989</v>
      </c>
      <c r="G278" s="329">
        <v>44.09999999999998</v>
      </c>
      <c r="H278" s="329">
        <v>48.299999999999983</v>
      </c>
      <c r="I278" s="329">
        <v>49.649999999999991</v>
      </c>
      <c r="J278" s="329">
        <v>50.399999999999984</v>
      </c>
      <c r="K278" s="328">
        <v>48.9</v>
      </c>
      <c r="L278" s="328">
        <v>46.8</v>
      </c>
      <c r="M278" s="328">
        <v>37.910870000000003</v>
      </c>
      <c r="N278" s="1"/>
      <c r="O278" s="1"/>
    </row>
    <row r="279" spans="1:15" ht="12.75" customHeight="1">
      <c r="A279" s="30">
        <v>269</v>
      </c>
      <c r="B279" s="347" t="s">
        <v>438</v>
      </c>
      <c r="C279" s="328">
        <v>465.6</v>
      </c>
      <c r="D279" s="329">
        <v>466.06666666666661</v>
      </c>
      <c r="E279" s="329">
        <v>458.68333333333322</v>
      </c>
      <c r="F279" s="329">
        <v>451.76666666666659</v>
      </c>
      <c r="G279" s="329">
        <v>444.38333333333321</v>
      </c>
      <c r="H279" s="329">
        <v>472.98333333333323</v>
      </c>
      <c r="I279" s="329">
        <v>480.36666666666667</v>
      </c>
      <c r="J279" s="329">
        <v>487.28333333333325</v>
      </c>
      <c r="K279" s="328">
        <v>473.45</v>
      </c>
      <c r="L279" s="328">
        <v>459.15</v>
      </c>
      <c r="M279" s="328">
        <v>1.1639699999999999</v>
      </c>
      <c r="N279" s="1"/>
      <c r="O279" s="1"/>
    </row>
    <row r="280" spans="1:15" ht="12.75" customHeight="1">
      <c r="A280" s="30">
        <v>270</v>
      </c>
      <c r="B280" s="347" t="s">
        <v>428</v>
      </c>
      <c r="C280" s="328">
        <v>1056.45</v>
      </c>
      <c r="D280" s="329">
        <v>1082.55</v>
      </c>
      <c r="E280" s="329">
        <v>1016.0999999999999</v>
      </c>
      <c r="F280" s="329">
        <v>975.75</v>
      </c>
      <c r="G280" s="329">
        <v>909.3</v>
      </c>
      <c r="H280" s="329">
        <v>1122.8999999999999</v>
      </c>
      <c r="I280" s="329">
        <v>1189.3500000000001</v>
      </c>
      <c r="J280" s="329">
        <v>1229.6999999999998</v>
      </c>
      <c r="K280" s="328">
        <v>1149</v>
      </c>
      <c r="L280" s="328">
        <v>1042.2</v>
      </c>
      <c r="M280" s="328">
        <v>4.9935900000000002</v>
      </c>
      <c r="N280" s="1"/>
      <c r="O280" s="1"/>
    </row>
    <row r="281" spans="1:15" ht="12.75" customHeight="1">
      <c r="A281" s="30">
        <v>271</v>
      </c>
      <c r="B281" s="347" t="s">
        <v>429</v>
      </c>
      <c r="C281" s="328">
        <v>313.55</v>
      </c>
      <c r="D281" s="329">
        <v>316.14999999999998</v>
      </c>
      <c r="E281" s="329">
        <v>308.29999999999995</v>
      </c>
      <c r="F281" s="329">
        <v>303.04999999999995</v>
      </c>
      <c r="G281" s="329">
        <v>295.19999999999993</v>
      </c>
      <c r="H281" s="329">
        <v>321.39999999999998</v>
      </c>
      <c r="I281" s="329">
        <v>329.25</v>
      </c>
      <c r="J281" s="329">
        <v>334.5</v>
      </c>
      <c r="K281" s="328">
        <v>324</v>
      </c>
      <c r="L281" s="328">
        <v>310.89999999999998</v>
      </c>
      <c r="M281" s="328">
        <v>6.6219200000000003</v>
      </c>
      <c r="N281" s="1"/>
      <c r="O281" s="1"/>
    </row>
    <row r="282" spans="1:15" ht="12.75" customHeight="1">
      <c r="A282" s="30">
        <v>272</v>
      </c>
      <c r="B282" s="347" t="s">
        <v>142</v>
      </c>
      <c r="C282" s="328">
        <v>1792.25</v>
      </c>
      <c r="D282" s="329">
        <v>1794.8166666666666</v>
      </c>
      <c r="E282" s="329">
        <v>1770.0333333333333</v>
      </c>
      <c r="F282" s="329">
        <v>1747.8166666666666</v>
      </c>
      <c r="G282" s="329">
        <v>1723.0333333333333</v>
      </c>
      <c r="H282" s="329">
        <v>1817.0333333333333</v>
      </c>
      <c r="I282" s="329">
        <v>1841.8166666666666</v>
      </c>
      <c r="J282" s="329">
        <v>1864.0333333333333</v>
      </c>
      <c r="K282" s="328">
        <v>1819.6</v>
      </c>
      <c r="L282" s="328">
        <v>1772.6</v>
      </c>
      <c r="M282" s="328">
        <v>29.62143</v>
      </c>
      <c r="N282" s="1"/>
      <c r="O282" s="1"/>
    </row>
    <row r="283" spans="1:15" ht="12.75" customHeight="1">
      <c r="A283" s="30">
        <v>273</v>
      </c>
      <c r="B283" s="347" t="s">
        <v>430</v>
      </c>
      <c r="C283" s="328">
        <v>567.1</v>
      </c>
      <c r="D283" s="329">
        <v>570.5333333333333</v>
      </c>
      <c r="E283" s="329">
        <v>561.56666666666661</v>
      </c>
      <c r="F283" s="329">
        <v>556.0333333333333</v>
      </c>
      <c r="G283" s="329">
        <v>547.06666666666661</v>
      </c>
      <c r="H283" s="329">
        <v>576.06666666666661</v>
      </c>
      <c r="I283" s="329">
        <v>585.0333333333333</v>
      </c>
      <c r="J283" s="329">
        <v>590.56666666666661</v>
      </c>
      <c r="K283" s="328">
        <v>579.5</v>
      </c>
      <c r="L283" s="328">
        <v>565</v>
      </c>
      <c r="M283" s="328">
        <v>8.4387799999999995</v>
      </c>
      <c r="N283" s="1"/>
      <c r="O283" s="1"/>
    </row>
    <row r="284" spans="1:15" ht="12.75" customHeight="1">
      <c r="A284" s="30">
        <v>274</v>
      </c>
      <c r="B284" s="347" t="s">
        <v>427</v>
      </c>
      <c r="C284" s="328">
        <v>630.85</v>
      </c>
      <c r="D284" s="329">
        <v>629.36666666666667</v>
      </c>
      <c r="E284" s="329">
        <v>622.13333333333333</v>
      </c>
      <c r="F284" s="329">
        <v>613.41666666666663</v>
      </c>
      <c r="G284" s="329">
        <v>606.18333333333328</v>
      </c>
      <c r="H284" s="329">
        <v>638.08333333333337</v>
      </c>
      <c r="I284" s="329">
        <v>645.31666666666672</v>
      </c>
      <c r="J284" s="329">
        <v>654.03333333333342</v>
      </c>
      <c r="K284" s="328">
        <v>636.6</v>
      </c>
      <c r="L284" s="328">
        <v>620.65</v>
      </c>
      <c r="M284" s="328">
        <v>8.4076799999999992</v>
      </c>
      <c r="N284" s="1"/>
      <c r="O284" s="1"/>
    </row>
    <row r="285" spans="1:15" ht="12.75" customHeight="1">
      <c r="A285" s="30">
        <v>275</v>
      </c>
      <c r="B285" s="347" t="s">
        <v>431</v>
      </c>
      <c r="C285" s="328">
        <v>192.7</v>
      </c>
      <c r="D285" s="329">
        <v>193.93333333333331</v>
      </c>
      <c r="E285" s="329">
        <v>190.26666666666662</v>
      </c>
      <c r="F285" s="329">
        <v>187.83333333333331</v>
      </c>
      <c r="G285" s="329">
        <v>184.16666666666663</v>
      </c>
      <c r="H285" s="329">
        <v>196.36666666666662</v>
      </c>
      <c r="I285" s="329">
        <v>200.0333333333333</v>
      </c>
      <c r="J285" s="329">
        <v>202.46666666666661</v>
      </c>
      <c r="K285" s="328">
        <v>197.6</v>
      </c>
      <c r="L285" s="328">
        <v>191.5</v>
      </c>
      <c r="M285" s="328">
        <v>3.9602200000000001</v>
      </c>
      <c r="N285" s="1"/>
      <c r="O285" s="1"/>
    </row>
    <row r="286" spans="1:15" ht="12.75" customHeight="1">
      <c r="A286" s="30">
        <v>276</v>
      </c>
      <c r="B286" s="347" t="s">
        <v>432</v>
      </c>
      <c r="C286" s="328">
        <v>1055.75</v>
      </c>
      <c r="D286" s="329">
        <v>1077.25</v>
      </c>
      <c r="E286" s="329">
        <v>1029.5</v>
      </c>
      <c r="F286" s="329">
        <v>1003.25</v>
      </c>
      <c r="G286" s="329">
        <v>955.5</v>
      </c>
      <c r="H286" s="329">
        <v>1103.5</v>
      </c>
      <c r="I286" s="329">
        <v>1151.25</v>
      </c>
      <c r="J286" s="329">
        <v>1177.5</v>
      </c>
      <c r="K286" s="328">
        <v>1125</v>
      </c>
      <c r="L286" s="328">
        <v>1051</v>
      </c>
      <c r="M286" s="328">
        <v>0.28489999999999999</v>
      </c>
      <c r="N286" s="1"/>
      <c r="O286" s="1"/>
    </row>
    <row r="287" spans="1:15" ht="12.75" customHeight="1">
      <c r="A287" s="30">
        <v>277</v>
      </c>
      <c r="B287" s="347" t="s">
        <v>437</v>
      </c>
      <c r="C287" s="328">
        <v>484.75</v>
      </c>
      <c r="D287" s="329">
        <v>486.89999999999992</v>
      </c>
      <c r="E287" s="329">
        <v>479.24999999999983</v>
      </c>
      <c r="F287" s="329">
        <v>473.74999999999989</v>
      </c>
      <c r="G287" s="329">
        <v>466.0999999999998</v>
      </c>
      <c r="H287" s="329">
        <v>492.39999999999986</v>
      </c>
      <c r="I287" s="329">
        <v>500.04999999999995</v>
      </c>
      <c r="J287" s="329">
        <v>505.5499999999999</v>
      </c>
      <c r="K287" s="328">
        <v>494.55</v>
      </c>
      <c r="L287" s="328">
        <v>481.4</v>
      </c>
      <c r="M287" s="328">
        <v>0.83294999999999997</v>
      </c>
      <c r="N287" s="1"/>
      <c r="O287" s="1"/>
    </row>
    <row r="288" spans="1:15" ht="12.75" customHeight="1">
      <c r="A288" s="30">
        <v>278</v>
      </c>
      <c r="B288" s="347" t="s">
        <v>143</v>
      </c>
      <c r="C288" s="328">
        <v>63.35</v>
      </c>
      <c r="D288" s="329">
        <v>63.716666666666661</v>
      </c>
      <c r="E288" s="329">
        <v>62.433333333333323</v>
      </c>
      <c r="F288" s="329">
        <v>61.516666666666659</v>
      </c>
      <c r="G288" s="329">
        <v>60.23333333333332</v>
      </c>
      <c r="H288" s="329">
        <v>64.633333333333326</v>
      </c>
      <c r="I288" s="329">
        <v>65.916666666666671</v>
      </c>
      <c r="J288" s="329">
        <v>66.833333333333329</v>
      </c>
      <c r="K288" s="328">
        <v>65</v>
      </c>
      <c r="L288" s="328">
        <v>62.8</v>
      </c>
      <c r="M288" s="328">
        <v>75.640960000000007</v>
      </c>
      <c r="N288" s="1"/>
      <c r="O288" s="1"/>
    </row>
    <row r="289" spans="1:15" ht="12.75" customHeight="1">
      <c r="A289" s="30">
        <v>279</v>
      </c>
      <c r="B289" s="347" t="s">
        <v>144</v>
      </c>
      <c r="C289" s="328">
        <v>2447.1999999999998</v>
      </c>
      <c r="D289" s="329">
        <v>2470.3166666666662</v>
      </c>
      <c r="E289" s="329">
        <v>2412.7833333333324</v>
      </c>
      <c r="F289" s="329">
        <v>2378.3666666666663</v>
      </c>
      <c r="G289" s="329">
        <v>2320.8333333333326</v>
      </c>
      <c r="H289" s="329">
        <v>2504.7333333333322</v>
      </c>
      <c r="I289" s="329">
        <v>2562.266666666666</v>
      </c>
      <c r="J289" s="329">
        <v>2596.683333333332</v>
      </c>
      <c r="K289" s="328">
        <v>2527.85</v>
      </c>
      <c r="L289" s="328">
        <v>2435.9</v>
      </c>
      <c r="M289" s="328">
        <v>2.1377799999999998</v>
      </c>
      <c r="N289" s="1"/>
      <c r="O289" s="1"/>
    </row>
    <row r="290" spans="1:15" ht="12.75" customHeight="1">
      <c r="A290" s="30">
        <v>280</v>
      </c>
      <c r="B290" s="347" t="s">
        <v>439</v>
      </c>
      <c r="C290" s="328">
        <v>335</v>
      </c>
      <c r="D290" s="329">
        <v>338</v>
      </c>
      <c r="E290" s="329">
        <v>329.05</v>
      </c>
      <c r="F290" s="329">
        <v>323.10000000000002</v>
      </c>
      <c r="G290" s="329">
        <v>314.15000000000003</v>
      </c>
      <c r="H290" s="329">
        <v>343.95</v>
      </c>
      <c r="I290" s="329">
        <v>352.90000000000003</v>
      </c>
      <c r="J290" s="329">
        <v>358.84999999999997</v>
      </c>
      <c r="K290" s="328">
        <v>346.95</v>
      </c>
      <c r="L290" s="328">
        <v>332.05</v>
      </c>
      <c r="M290" s="328">
        <v>1.02684</v>
      </c>
      <c r="N290" s="1"/>
      <c r="O290" s="1"/>
    </row>
    <row r="291" spans="1:15" ht="12.75" customHeight="1">
      <c r="A291" s="30">
        <v>281</v>
      </c>
      <c r="B291" s="347" t="s">
        <v>268</v>
      </c>
      <c r="C291" s="328">
        <v>540.25</v>
      </c>
      <c r="D291" s="329">
        <v>540.15</v>
      </c>
      <c r="E291" s="329">
        <v>533.69999999999993</v>
      </c>
      <c r="F291" s="329">
        <v>527.15</v>
      </c>
      <c r="G291" s="329">
        <v>520.69999999999993</v>
      </c>
      <c r="H291" s="329">
        <v>546.69999999999993</v>
      </c>
      <c r="I291" s="329">
        <v>553.15</v>
      </c>
      <c r="J291" s="329">
        <v>559.69999999999993</v>
      </c>
      <c r="K291" s="328">
        <v>546.6</v>
      </c>
      <c r="L291" s="328">
        <v>533.6</v>
      </c>
      <c r="M291" s="328">
        <v>10.95285</v>
      </c>
      <c r="N291" s="1"/>
      <c r="O291" s="1"/>
    </row>
    <row r="292" spans="1:15" ht="12.75" customHeight="1">
      <c r="A292" s="30">
        <v>282</v>
      </c>
      <c r="B292" s="347" t="s">
        <v>440</v>
      </c>
      <c r="C292" s="328">
        <v>10220.049999999999</v>
      </c>
      <c r="D292" s="329">
        <v>10321.633333333333</v>
      </c>
      <c r="E292" s="329">
        <v>10053.416666666666</v>
      </c>
      <c r="F292" s="329">
        <v>9886.7833333333328</v>
      </c>
      <c r="G292" s="329">
        <v>9618.5666666666657</v>
      </c>
      <c r="H292" s="329">
        <v>10488.266666666666</v>
      </c>
      <c r="I292" s="329">
        <v>10756.483333333334</v>
      </c>
      <c r="J292" s="329">
        <v>10923.116666666667</v>
      </c>
      <c r="K292" s="328">
        <v>10589.85</v>
      </c>
      <c r="L292" s="328">
        <v>10155</v>
      </c>
      <c r="M292" s="328">
        <v>5.824E-2</v>
      </c>
      <c r="N292" s="1"/>
      <c r="O292" s="1"/>
    </row>
    <row r="293" spans="1:15" ht="12.75" customHeight="1">
      <c r="A293" s="30">
        <v>283</v>
      </c>
      <c r="B293" s="347" t="s">
        <v>441</v>
      </c>
      <c r="C293" s="328">
        <v>52.65</v>
      </c>
      <c r="D293" s="329">
        <v>51.833333333333336</v>
      </c>
      <c r="E293" s="329">
        <v>50.466666666666669</v>
      </c>
      <c r="F293" s="329">
        <v>48.283333333333331</v>
      </c>
      <c r="G293" s="329">
        <v>46.916666666666664</v>
      </c>
      <c r="H293" s="329">
        <v>54.016666666666673</v>
      </c>
      <c r="I293" s="329">
        <v>55.383333333333333</v>
      </c>
      <c r="J293" s="329">
        <v>57.566666666666677</v>
      </c>
      <c r="K293" s="328">
        <v>53.2</v>
      </c>
      <c r="L293" s="328">
        <v>49.65</v>
      </c>
      <c r="M293" s="328">
        <v>87.457430000000002</v>
      </c>
      <c r="N293" s="1"/>
      <c r="O293" s="1"/>
    </row>
    <row r="294" spans="1:15" ht="12.75" customHeight="1">
      <c r="A294" s="30">
        <v>284</v>
      </c>
      <c r="B294" s="347" t="s">
        <v>145</v>
      </c>
      <c r="C294" s="328">
        <v>346.8</v>
      </c>
      <c r="D294" s="329">
        <v>347.66666666666669</v>
      </c>
      <c r="E294" s="329">
        <v>343.33333333333337</v>
      </c>
      <c r="F294" s="329">
        <v>339.86666666666667</v>
      </c>
      <c r="G294" s="329">
        <v>335.53333333333336</v>
      </c>
      <c r="H294" s="329">
        <v>351.13333333333338</v>
      </c>
      <c r="I294" s="329">
        <v>355.46666666666675</v>
      </c>
      <c r="J294" s="329">
        <v>358.93333333333339</v>
      </c>
      <c r="K294" s="328">
        <v>352</v>
      </c>
      <c r="L294" s="328">
        <v>344.2</v>
      </c>
      <c r="M294" s="328">
        <v>23.988160000000001</v>
      </c>
      <c r="N294" s="1"/>
      <c r="O294" s="1"/>
    </row>
    <row r="295" spans="1:15" ht="12.75" customHeight="1">
      <c r="A295" s="30">
        <v>285</v>
      </c>
      <c r="B295" s="347" t="s">
        <v>442</v>
      </c>
      <c r="C295" s="328">
        <v>2634.5</v>
      </c>
      <c r="D295" s="329">
        <v>2647.8333333333335</v>
      </c>
      <c r="E295" s="329">
        <v>2611.666666666667</v>
      </c>
      <c r="F295" s="329">
        <v>2588.8333333333335</v>
      </c>
      <c r="G295" s="329">
        <v>2552.666666666667</v>
      </c>
      <c r="H295" s="329">
        <v>2670.666666666667</v>
      </c>
      <c r="I295" s="329">
        <v>2706.8333333333339</v>
      </c>
      <c r="J295" s="329">
        <v>2729.666666666667</v>
      </c>
      <c r="K295" s="328">
        <v>2684</v>
      </c>
      <c r="L295" s="328">
        <v>2625</v>
      </c>
      <c r="M295" s="328">
        <v>0.50248999999999999</v>
      </c>
      <c r="N295" s="1"/>
      <c r="O295" s="1"/>
    </row>
    <row r="296" spans="1:15" ht="12.75" customHeight="1">
      <c r="A296" s="30">
        <v>286</v>
      </c>
      <c r="B296" s="347" t="s">
        <v>841</v>
      </c>
      <c r="C296" s="328">
        <v>1082.8</v>
      </c>
      <c r="D296" s="329">
        <v>1091.6000000000001</v>
      </c>
      <c r="E296" s="329">
        <v>1053.2000000000003</v>
      </c>
      <c r="F296" s="329">
        <v>1023.6000000000001</v>
      </c>
      <c r="G296" s="329">
        <v>985.20000000000027</v>
      </c>
      <c r="H296" s="329">
        <v>1121.2000000000003</v>
      </c>
      <c r="I296" s="329">
        <v>1159.6000000000004</v>
      </c>
      <c r="J296" s="329">
        <v>1189.2000000000003</v>
      </c>
      <c r="K296" s="328">
        <v>1130</v>
      </c>
      <c r="L296" s="328">
        <v>1062</v>
      </c>
      <c r="M296" s="328">
        <v>4.0554500000000004</v>
      </c>
      <c r="N296" s="1"/>
      <c r="O296" s="1"/>
    </row>
    <row r="297" spans="1:15" ht="12.75" customHeight="1">
      <c r="A297" s="30">
        <v>287</v>
      </c>
      <c r="B297" s="347" t="s">
        <v>146</v>
      </c>
      <c r="C297" s="328">
        <v>1752.3</v>
      </c>
      <c r="D297" s="329">
        <v>1770.4666666666665</v>
      </c>
      <c r="E297" s="329">
        <v>1727.383333333333</v>
      </c>
      <c r="F297" s="329">
        <v>1702.4666666666665</v>
      </c>
      <c r="G297" s="329">
        <v>1659.383333333333</v>
      </c>
      <c r="H297" s="329">
        <v>1795.383333333333</v>
      </c>
      <c r="I297" s="329">
        <v>1838.4666666666665</v>
      </c>
      <c r="J297" s="329">
        <v>1863.383333333333</v>
      </c>
      <c r="K297" s="328">
        <v>1813.55</v>
      </c>
      <c r="L297" s="328">
        <v>1745.55</v>
      </c>
      <c r="M297" s="328">
        <v>22.599789999999999</v>
      </c>
      <c r="N297" s="1"/>
      <c r="O297" s="1"/>
    </row>
    <row r="298" spans="1:15" ht="12.75" customHeight="1">
      <c r="A298" s="30">
        <v>288</v>
      </c>
      <c r="B298" s="347" t="s">
        <v>147</v>
      </c>
      <c r="C298" s="328">
        <v>6016.5</v>
      </c>
      <c r="D298" s="329">
        <v>5980.166666666667</v>
      </c>
      <c r="E298" s="329">
        <v>5921.3333333333339</v>
      </c>
      <c r="F298" s="329">
        <v>5826.166666666667</v>
      </c>
      <c r="G298" s="329">
        <v>5767.3333333333339</v>
      </c>
      <c r="H298" s="329">
        <v>6075.3333333333339</v>
      </c>
      <c r="I298" s="329">
        <v>6134.1666666666679</v>
      </c>
      <c r="J298" s="329">
        <v>6229.3333333333339</v>
      </c>
      <c r="K298" s="328">
        <v>6039</v>
      </c>
      <c r="L298" s="328">
        <v>5885</v>
      </c>
      <c r="M298" s="328">
        <v>4.1932700000000001</v>
      </c>
      <c r="N298" s="1"/>
      <c r="O298" s="1"/>
    </row>
    <row r="299" spans="1:15" ht="12.75" customHeight="1">
      <c r="A299" s="30">
        <v>289</v>
      </c>
      <c r="B299" s="347" t="s">
        <v>148</v>
      </c>
      <c r="C299" s="328">
        <v>4658.6499999999996</v>
      </c>
      <c r="D299" s="329">
        <v>4643.8666666666659</v>
      </c>
      <c r="E299" s="329">
        <v>4589.7833333333319</v>
      </c>
      <c r="F299" s="329">
        <v>4520.9166666666661</v>
      </c>
      <c r="G299" s="329">
        <v>4466.8333333333321</v>
      </c>
      <c r="H299" s="329">
        <v>4712.7333333333318</v>
      </c>
      <c r="I299" s="329">
        <v>4766.8166666666657</v>
      </c>
      <c r="J299" s="329">
        <v>4835.6833333333316</v>
      </c>
      <c r="K299" s="328">
        <v>4697.95</v>
      </c>
      <c r="L299" s="328">
        <v>4575</v>
      </c>
      <c r="M299" s="328">
        <v>3.54847</v>
      </c>
      <c r="N299" s="1"/>
      <c r="O299" s="1"/>
    </row>
    <row r="300" spans="1:15" ht="12.75" customHeight="1">
      <c r="A300" s="30">
        <v>290</v>
      </c>
      <c r="B300" s="347" t="s">
        <v>149</v>
      </c>
      <c r="C300" s="328">
        <v>719.5</v>
      </c>
      <c r="D300" s="329">
        <v>725.23333333333323</v>
      </c>
      <c r="E300" s="329">
        <v>711.31666666666649</v>
      </c>
      <c r="F300" s="329">
        <v>703.13333333333321</v>
      </c>
      <c r="G300" s="329">
        <v>689.21666666666647</v>
      </c>
      <c r="H300" s="329">
        <v>733.41666666666652</v>
      </c>
      <c r="I300" s="329">
        <v>747.33333333333326</v>
      </c>
      <c r="J300" s="329">
        <v>755.51666666666654</v>
      </c>
      <c r="K300" s="328">
        <v>739.15</v>
      </c>
      <c r="L300" s="328">
        <v>717.05</v>
      </c>
      <c r="M300" s="328">
        <v>8.6603100000000008</v>
      </c>
      <c r="N300" s="1"/>
      <c r="O300" s="1"/>
    </row>
    <row r="301" spans="1:15" ht="12.75" customHeight="1">
      <c r="A301" s="30">
        <v>291</v>
      </c>
      <c r="B301" s="347" t="s">
        <v>443</v>
      </c>
      <c r="C301" s="328">
        <v>2336.5</v>
      </c>
      <c r="D301" s="329">
        <v>2368.8666666666668</v>
      </c>
      <c r="E301" s="329">
        <v>2287.6333333333337</v>
      </c>
      <c r="F301" s="329">
        <v>2238.7666666666669</v>
      </c>
      <c r="G301" s="329">
        <v>2157.5333333333338</v>
      </c>
      <c r="H301" s="329">
        <v>2417.7333333333336</v>
      </c>
      <c r="I301" s="329">
        <v>2498.9666666666672</v>
      </c>
      <c r="J301" s="329">
        <v>2547.8333333333335</v>
      </c>
      <c r="K301" s="328">
        <v>2450.1</v>
      </c>
      <c r="L301" s="328">
        <v>2320</v>
      </c>
      <c r="M301" s="328">
        <v>0.72782000000000002</v>
      </c>
      <c r="N301" s="1"/>
      <c r="O301" s="1"/>
    </row>
    <row r="302" spans="1:15" ht="12.75" customHeight="1">
      <c r="A302" s="30">
        <v>292</v>
      </c>
      <c r="B302" s="347" t="s">
        <v>842</v>
      </c>
      <c r="C302" s="328">
        <v>410.65</v>
      </c>
      <c r="D302" s="329">
        <v>413.81666666666666</v>
      </c>
      <c r="E302" s="329">
        <v>405.63333333333333</v>
      </c>
      <c r="F302" s="329">
        <v>400.61666666666667</v>
      </c>
      <c r="G302" s="329">
        <v>392.43333333333334</v>
      </c>
      <c r="H302" s="329">
        <v>418.83333333333331</v>
      </c>
      <c r="I302" s="329">
        <v>427.01666666666659</v>
      </c>
      <c r="J302" s="329">
        <v>432.0333333333333</v>
      </c>
      <c r="K302" s="328">
        <v>422</v>
      </c>
      <c r="L302" s="328">
        <v>408.8</v>
      </c>
      <c r="M302" s="328">
        <v>4.1601600000000003</v>
      </c>
      <c r="N302" s="1"/>
      <c r="O302" s="1"/>
    </row>
    <row r="303" spans="1:15" ht="12.75" customHeight="1">
      <c r="A303" s="30">
        <v>293</v>
      </c>
      <c r="B303" s="347" t="s">
        <v>150</v>
      </c>
      <c r="C303" s="328">
        <v>762.05</v>
      </c>
      <c r="D303" s="329">
        <v>771.75</v>
      </c>
      <c r="E303" s="329">
        <v>750.35</v>
      </c>
      <c r="F303" s="329">
        <v>738.65</v>
      </c>
      <c r="G303" s="329">
        <v>717.25</v>
      </c>
      <c r="H303" s="329">
        <v>783.45</v>
      </c>
      <c r="I303" s="329">
        <v>804.85000000000014</v>
      </c>
      <c r="J303" s="329">
        <v>816.55000000000007</v>
      </c>
      <c r="K303" s="328">
        <v>793.15</v>
      </c>
      <c r="L303" s="328">
        <v>760.05</v>
      </c>
      <c r="M303" s="328">
        <v>27.639289999999999</v>
      </c>
      <c r="N303" s="1"/>
      <c r="O303" s="1"/>
    </row>
    <row r="304" spans="1:15" ht="12.75" customHeight="1">
      <c r="A304" s="30">
        <v>294</v>
      </c>
      <c r="B304" s="347" t="s">
        <v>151</v>
      </c>
      <c r="C304" s="328">
        <v>142.1</v>
      </c>
      <c r="D304" s="329">
        <v>143.36666666666665</v>
      </c>
      <c r="E304" s="329">
        <v>140.43333333333328</v>
      </c>
      <c r="F304" s="329">
        <v>138.76666666666662</v>
      </c>
      <c r="G304" s="329">
        <v>135.83333333333326</v>
      </c>
      <c r="H304" s="329">
        <v>145.0333333333333</v>
      </c>
      <c r="I304" s="329">
        <v>147.96666666666664</v>
      </c>
      <c r="J304" s="329">
        <v>149.63333333333333</v>
      </c>
      <c r="K304" s="328">
        <v>146.30000000000001</v>
      </c>
      <c r="L304" s="328">
        <v>141.69999999999999</v>
      </c>
      <c r="M304" s="328">
        <v>33.773310000000002</v>
      </c>
      <c r="N304" s="1"/>
      <c r="O304" s="1"/>
    </row>
    <row r="305" spans="1:15" ht="12.75" customHeight="1">
      <c r="A305" s="30">
        <v>295</v>
      </c>
      <c r="B305" s="347" t="s">
        <v>317</v>
      </c>
      <c r="C305" s="328">
        <v>17.899999999999999</v>
      </c>
      <c r="D305" s="329">
        <v>18.05</v>
      </c>
      <c r="E305" s="329">
        <v>17.700000000000003</v>
      </c>
      <c r="F305" s="329">
        <v>17.500000000000004</v>
      </c>
      <c r="G305" s="329">
        <v>17.150000000000006</v>
      </c>
      <c r="H305" s="329">
        <v>18.25</v>
      </c>
      <c r="I305" s="329">
        <v>18.600000000000001</v>
      </c>
      <c r="J305" s="329">
        <v>18.799999999999997</v>
      </c>
      <c r="K305" s="328">
        <v>18.399999999999999</v>
      </c>
      <c r="L305" s="328">
        <v>17.850000000000001</v>
      </c>
      <c r="M305" s="328">
        <v>20.59057</v>
      </c>
      <c r="N305" s="1"/>
      <c r="O305" s="1"/>
    </row>
    <row r="306" spans="1:15" ht="12.75" customHeight="1">
      <c r="A306" s="30">
        <v>296</v>
      </c>
      <c r="B306" s="347" t="s">
        <v>446</v>
      </c>
      <c r="C306" s="328">
        <v>187.75</v>
      </c>
      <c r="D306" s="329">
        <v>188.51666666666665</v>
      </c>
      <c r="E306" s="329">
        <v>185.83333333333331</v>
      </c>
      <c r="F306" s="329">
        <v>183.91666666666666</v>
      </c>
      <c r="G306" s="329">
        <v>181.23333333333332</v>
      </c>
      <c r="H306" s="329">
        <v>190.43333333333331</v>
      </c>
      <c r="I306" s="329">
        <v>193.11666666666665</v>
      </c>
      <c r="J306" s="329">
        <v>195.0333333333333</v>
      </c>
      <c r="K306" s="328">
        <v>191.2</v>
      </c>
      <c r="L306" s="328">
        <v>186.6</v>
      </c>
      <c r="M306" s="328">
        <v>0.85275000000000001</v>
      </c>
      <c r="N306" s="1"/>
      <c r="O306" s="1"/>
    </row>
    <row r="307" spans="1:15" ht="12.75" customHeight="1">
      <c r="A307" s="30">
        <v>297</v>
      </c>
      <c r="B307" s="347" t="s">
        <v>448</v>
      </c>
      <c r="C307" s="328">
        <v>424.5</v>
      </c>
      <c r="D307" s="329">
        <v>423.66666666666669</v>
      </c>
      <c r="E307" s="329">
        <v>417.78333333333336</v>
      </c>
      <c r="F307" s="329">
        <v>411.06666666666666</v>
      </c>
      <c r="G307" s="329">
        <v>405.18333333333334</v>
      </c>
      <c r="H307" s="329">
        <v>430.38333333333338</v>
      </c>
      <c r="I307" s="329">
        <v>436.26666666666671</v>
      </c>
      <c r="J307" s="329">
        <v>442.98333333333341</v>
      </c>
      <c r="K307" s="328">
        <v>429.55</v>
      </c>
      <c r="L307" s="328">
        <v>416.95</v>
      </c>
      <c r="M307" s="328">
        <v>1.8995500000000001</v>
      </c>
      <c r="N307" s="1"/>
      <c r="O307" s="1"/>
    </row>
    <row r="308" spans="1:15" ht="12.75" customHeight="1">
      <c r="A308" s="30">
        <v>298</v>
      </c>
      <c r="B308" s="347" t="s">
        <v>152</v>
      </c>
      <c r="C308" s="328">
        <v>118.4</v>
      </c>
      <c r="D308" s="329">
        <v>118.38333333333333</v>
      </c>
      <c r="E308" s="329">
        <v>116.76666666666665</v>
      </c>
      <c r="F308" s="329">
        <v>115.13333333333333</v>
      </c>
      <c r="G308" s="329">
        <v>113.51666666666665</v>
      </c>
      <c r="H308" s="329">
        <v>120.01666666666665</v>
      </c>
      <c r="I308" s="329">
        <v>121.63333333333333</v>
      </c>
      <c r="J308" s="329">
        <v>123.26666666666665</v>
      </c>
      <c r="K308" s="328">
        <v>120</v>
      </c>
      <c r="L308" s="328">
        <v>116.75</v>
      </c>
      <c r="M308" s="328">
        <v>69.550190000000001</v>
      </c>
      <c r="N308" s="1"/>
      <c r="O308" s="1"/>
    </row>
    <row r="309" spans="1:15" ht="12.75" customHeight="1">
      <c r="A309" s="30">
        <v>299</v>
      </c>
      <c r="B309" s="347" t="s">
        <v>153</v>
      </c>
      <c r="C309" s="328">
        <v>511.05</v>
      </c>
      <c r="D309" s="329">
        <v>512.81666666666672</v>
      </c>
      <c r="E309" s="329">
        <v>507.23333333333346</v>
      </c>
      <c r="F309" s="329">
        <v>503.41666666666674</v>
      </c>
      <c r="G309" s="329">
        <v>497.83333333333348</v>
      </c>
      <c r="H309" s="329">
        <v>516.63333333333344</v>
      </c>
      <c r="I309" s="329">
        <v>522.2166666666667</v>
      </c>
      <c r="J309" s="329">
        <v>526.03333333333342</v>
      </c>
      <c r="K309" s="328">
        <v>518.4</v>
      </c>
      <c r="L309" s="328">
        <v>509</v>
      </c>
      <c r="M309" s="328">
        <v>12.71102</v>
      </c>
      <c r="N309" s="1"/>
      <c r="O309" s="1"/>
    </row>
    <row r="310" spans="1:15" ht="12.75" customHeight="1">
      <c r="A310" s="30">
        <v>300</v>
      </c>
      <c r="B310" s="347" t="s">
        <v>154</v>
      </c>
      <c r="C310" s="328">
        <v>7595.55</v>
      </c>
      <c r="D310" s="329">
        <v>7698</v>
      </c>
      <c r="E310" s="329">
        <v>7456.05</v>
      </c>
      <c r="F310" s="329">
        <v>7316.55</v>
      </c>
      <c r="G310" s="329">
        <v>7074.6</v>
      </c>
      <c r="H310" s="329">
        <v>7837.5</v>
      </c>
      <c r="I310" s="329">
        <v>8079.4500000000007</v>
      </c>
      <c r="J310" s="329">
        <v>8218.9500000000007</v>
      </c>
      <c r="K310" s="328">
        <v>7939.95</v>
      </c>
      <c r="L310" s="328">
        <v>7558.5</v>
      </c>
      <c r="M310" s="328">
        <v>10.50154</v>
      </c>
      <c r="N310" s="1"/>
      <c r="O310" s="1"/>
    </row>
    <row r="311" spans="1:15" ht="12.75" customHeight="1">
      <c r="A311" s="30">
        <v>301</v>
      </c>
      <c r="B311" s="347" t="s">
        <v>843</v>
      </c>
      <c r="C311" s="328">
        <v>2745.35</v>
      </c>
      <c r="D311" s="329">
        <v>2780.3166666666671</v>
      </c>
      <c r="E311" s="329">
        <v>2694.2833333333342</v>
      </c>
      <c r="F311" s="329">
        <v>2643.2166666666672</v>
      </c>
      <c r="G311" s="329">
        <v>2557.1833333333343</v>
      </c>
      <c r="H311" s="329">
        <v>2831.3833333333341</v>
      </c>
      <c r="I311" s="329">
        <v>2917.416666666667</v>
      </c>
      <c r="J311" s="329">
        <v>2968.483333333334</v>
      </c>
      <c r="K311" s="328">
        <v>2866.35</v>
      </c>
      <c r="L311" s="328">
        <v>2729.25</v>
      </c>
      <c r="M311" s="328">
        <v>0.64449999999999996</v>
      </c>
      <c r="N311" s="1"/>
      <c r="O311" s="1"/>
    </row>
    <row r="312" spans="1:15" ht="12.75" customHeight="1">
      <c r="A312" s="30">
        <v>302</v>
      </c>
      <c r="B312" s="347" t="s">
        <v>450</v>
      </c>
      <c r="C312" s="328">
        <v>369.05</v>
      </c>
      <c r="D312" s="329">
        <v>372.06666666666666</v>
      </c>
      <c r="E312" s="329">
        <v>362.7833333333333</v>
      </c>
      <c r="F312" s="329">
        <v>356.51666666666665</v>
      </c>
      <c r="G312" s="329">
        <v>347.23333333333329</v>
      </c>
      <c r="H312" s="329">
        <v>378.33333333333331</v>
      </c>
      <c r="I312" s="329">
        <v>387.61666666666673</v>
      </c>
      <c r="J312" s="329">
        <v>393.88333333333333</v>
      </c>
      <c r="K312" s="328">
        <v>381.35</v>
      </c>
      <c r="L312" s="328">
        <v>365.8</v>
      </c>
      <c r="M312" s="328">
        <v>5.5706100000000003</v>
      </c>
      <c r="N312" s="1"/>
      <c r="O312" s="1"/>
    </row>
    <row r="313" spans="1:15" ht="12.75" customHeight="1">
      <c r="A313" s="30">
        <v>303</v>
      </c>
      <c r="B313" s="347" t="s">
        <v>451</v>
      </c>
      <c r="C313" s="328">
        <v>247.5</v>
      </c>
      <c r="D313" s="329">
        <v>248.58333333333334</v>
      </c>
      <c r="E313" s="329">
        <v>245.41666666666669</v>
      </c>
      <c r="F313" s="329">
        <v>243.33333333333334</v>
      </c>
      <c r="G313" s="329">
        <v>240.16666666666669</v>
      </c>
      <c r="H313" s="329">
        <v>250.66666666666669</v>
      </c>
      <c r="I313" s="329">
        <v>253.83333333333337</v>
      </c>
      <c r="J313" s="329">
        <v>255.91666666666669</v>
      </c>
      <c r="K313" s="328">
        <v>251.75</v>
      </c>
      <c r="L313" s="328">
        <v>246.5</v>
      </c>
      <c r="M313" s="328">
        <v>1.6932199999999999</v>
      </c>
      <c r="N313" s="1"/>
      <c r="O313" s="1"/>
    </row>
    <row r="314" spans="1:15" ht="12.75" customHeight="1">
      <c r="A314" s="30">
        <v>304</v>
      </c>
      <c r="B314" s="347" t="s">
        <v>155</v>
      </c>
      <c r="C314" s="328">
        <v>876.75</v>
      </c>
      <c r="D314" s="329">
        <v>880.61666666666667</v>
      </c>
      <c r="E314" s="329">
        <v>867.63333333333333</v>
      </c>
      <c r="F314" s="329">
        <v>858.51666666666665</v>
      </c>
      <c r="G314" s="329">
        <v>845.5333333333333</v>
      </c>
      <c r="H314" s="329">
        <v>889.73333333333335</v>
      </c>
      <c r="I314" s="329">
        <v>902.7166666666667</v>
      </c>
      <c r="J314" s="329">
        <v>911.83333333333337</v>
      </c>
      <c r="K314" s="328">
        <v>893.6</v>
      </c>
      <c r="L314" s="328">
        <v>871.5</v>
      </c>
      <c r="M314" s="328">
        <v>35.798850000000002</v>
      </c>
      <c r="N314" s="1"/>
      <c r="O314" s="1"/>
    </row>
    <row r="315" spans="1:15" ht="12.75" customHeight="1">
      <c r="A315" s="30">
        <v>305</v>
      </c>
      <c r="B315" s="347" t="s">
        <v>456</v>
      </c>
      <c r="C315" s="328">
        <v>1359.05</v>
      </c>
      <c r="D315" s="329">
        <v>1368.0333333333335</v>
      </c>
      <c r="E315" s="329">
        <v>1338.166666666667</v>
      </c>
      <c r="F315" s="329">
        <v>1317.2833333333335</v>
      </c>
      <c r="G315" s="329">
        <v>1287.416666666667</v>
      </c>
      <c r="H315" s="329">
        <v>1388.916666666667</v>
      </c>
      <c r="I315" s="329">
        <v>1418.7833333333333</v>
      </c>
      <c r="J315" s="329">
        <v>1439.666666666667</v>
      </c>
      <c r="K315" s="328">
        <v>1397.9</v>
      </c>
      <c r="L315" s="328">
        <v>1347.15</v>
      </c>
      <c r="M315" s="328">
        <v>5.2749800000000002</v>
      </c>
      <c r="N315" s="1"/>
      <c r="O315" s="1"/>
    </row>
    <row r="316" spans="1:15" ht="12.75" customHeight="1">
      <c r="A316" s="30">
        <v>306</v>
      </c>
      <c r="B316" s="347" t="s">
        <v>156</v>
      </c>
      <c r="C316" s="328">
        <v>1955.7</v>
      </c>
      <c r="D316" s="329">
        <v>1966.7333333333333</v>
      </c>
      <c r="E316" s="329">
        <v>1938.9666666666667</v>
      </c>
      <c r="F316" s="329">
        <v>1922.2333333333333</v>
      </c>
      <c r="G316" s="329">
        <v>1894.4666666666667</v>
      </c>
      <c r="H316" s="329">
        <v>1983.4666666666667</v>
      </c>
      <c r="I316" s="329">
        <v>2011.2333333333336</v>
      </c>
      <c r="J316" s="329">
        <v>2027.9666666666667</v>
      </c>
      <c r="K316" s="328">
        <v>1994.5</v>
      </c>
      <c r="L316" s="328">
        <v>1950</v>
      </c>
      <c r="M316" s="328">
        <v>1.6048800000000001</v>
      </c>
      <c r="N316" s="1"/>
      <c r="O316" s="1"/>
    </row>
    <row r="317" spans="1:15" ht="12.75" customHeight="1">
      <c r="A317" s="30">
        <v>307</v>
      </c>
      <c r="B317" s="347" t="s">
        <v>157</v>
      </c>
      <c r="C317" s="328">
        <v>815.6</v>
      </c>
      <c r="D317" s="329">
        <v>829.58333333333337</v>
      </c>
      <c r="E317" s="329">
        <v>798.06666666666672</v>
      </c>
      <c r="F317" s="329">
        <v>780.5333333333333</v>
      </c>
      <c r="G317" s="329">
        <v>749.01666666666665</v>
      </c>
      <c r="H317" s="329">
        <v>847.11666666666679</v>
      </c>
      <c r="I317" s="329">
        <v>878.63333333333344</v>
      </c>
      <c r="J317" s="329">
        <v>896.16666666666686</v>
      </c>
      <c r="K317" s="328">
        <v>861.1</v>
      </c>
      <c r="L317" s="328">
        <v>812.05</v>
      </c>
      <c r="M317" s="328">
        <v>3.09571</v>
      </c>
      <c r="N317" s="1"/>
      <c r="O317" s="1"/>
    </row>
    <row r="318" spans="1:15" ht="12.75" customHeight="1">
      <c r="A318" s="30">
        <v>308</v>
      </c>
      <c r="B318" s="347" t="s">
        <v>158</v>
      </c>
      <c r="C318" s="328">
        <v>727.1</v>
      </c>
      <c r="D318" s="329">
        <v>728.7166666666667</v>
      </c>
      <c r="E318" s="329">
        <v>720.88333333333344</v>
      </c>
      <c r="F318" s="329">
        <v>714.66666666666674</v>
      </c>
      <c r="G318" s="329">
        <v>706.83333333333348</v>
      </c>
      <c r="H318" s="329">
        <v>734.93333333333339</v>
      </c>
      <c r="I318" s="329">
        <v>742.76666666666665</v>
      </c>
      <c r="J318" s="329">
        <v>748.98333333333335</v>
      </c>
      <c r="K318" s="328">
        <v>736.55</v>
      </c>
      <c r="L318" s="328">
        <v>722.5</v>
      </c>
      <c r="M318" s="328">
        <v>3.6481699999999999</v>
      </c>
      <c r="N318" s="1"/>
      <c r="O318" s="1"/>
    </row>
    <row r="319" spans="1:15" ht="12.75" customHeight="1">
      <c r="A319" s="30">
        <v>309</v>
      </c>
      <c r="B319" s="347" t="s">
        <v>447</v>
      </c>
      <c r="C319" s="328">
        <v>209</v>
      </c>
      <c r="D319" s="329">
        <v>210.31666666666669</v>
      </c>
      <c r="E319" s="329">
        <v>205.98333333333338</v>
      </c>
      <c r="F319" s="329">
        <v>202.9666666666667</v>
      </c>
      <c r="G319" s="329">
        <v>198.63333333333338</v>
      </c>
      <c r="H319" s="329">
        <v>213.33333333333337</v>
      </c>
      <c r="I319" s="329">
        <v>217.66666666666669</v>
      </c>
      <c r="J319" s="329">
        <v>220.68333333333337</v>
      </c>
      <c r="K319" s="328">
        <v>214.65</v>
      </c>
      <c r="L319" s="328">
        <v>207.3</v>
      </c>
      <c r="M319" s="328">
        <v>1.7818499999999999</v>
      </c>
      <c r="N319" s="1"/>
      <c r="O319" s="1"/>
    </row>
    <row r="320" spans="1:15" ht="12.75" customHeight="1">
      <c r="A320" s="30">
        <v>310</v>
      </c>
      <c r="B320" s="347" t="s">
        <v>454</v>
      </c>
      <c r="C320" s="328">
        <v>177.55</v>
      </c>
      <c r="D320" s="329">
        <v>178.66666666666666</v>
      </c>
      <c r="E320" s="329">
        <v>175.5333333333333</v>
      </c>
      <c r="F320" s="329">
        <v>173.51666666666665</v>
      </c>
      <c r="G320" s="329">
        <v>170.3833333333333</v>
      </c>
      <c r="H320" s="329">
        <v>180.68333333333331</v>
      </c>
      <c r="I320" s="329">
        <v>183.81666666666669</v>
      </c>
      <c r="J320" s="329">
        <v>185.83333333333331</v>
      </c>
      <c r="K320" s="328">
        <v>181.8</v>
      </c>
      <c r="L320" s="328">
        <v>176.65</v>
      </c>
      <c r="M320" s="328">
        <v>2.1773099999999999</v>
      </c>
      <c r="N320" s="1"/>
      <c r="O320" s="1"/>
    </row>
    <row r="321" spans="1:15" ht="12.75" customHeight="1">
      <c r="A321" s="30">
        <v>311</v>
      </c>
      <c r="B321" s="347" t="s">
        <v>452</v>
      </c>
      <c r="C321" s="328">
        <v>185.65</v>
      </c>
      <c r="D321" s="329">
        <v>188.21666666666667</v>
      </c>
      <c r="E321" s="329">
        <v>182.43333333333334</v>
      </c>
      <c r="F321" s="329">
        <v>179.21666666666667</v>
      </c>
      <c r="G321" s="329">
        <v>173.43333333333334</v>
      </c>
      <c r="H321" s="329">
        <v>191.43333333333334</v>
      </c>
      <c r="I321" s="329">
        <v>197.2166666666667</v>
      </c>
      <c r="J321" s="329">
        <v>200.43333333333334</v>
      </c>
      <c r="K321" s="328">
        <v>194</v>
      </c>
      <c r="L321" s="328">
        <v>185</v>
      </c>
      <c r="M321" s="328">
        <v>5.0311599999999999</v>
      </c>
      <c r="N321" s="1"/>
      <c r="O321" s="1"/>
    </row>
    <row r="322" spans="1:15" ht="12.75" customHeight="1">
      <c r="A322" s="30">
        <v>312</v>
      </c>
      <c r="B322" s="347" t="s">
        <v>453</v>
      </c>
      <c r="C322" s="328">
        <v>952.35</v>
      </c>
      <c r="D322" s="329">
        <v>950.35</v>
      </c>
      <c r="E322" s="329">
        <v>935.65000000000009</v>
      </c>
      <c r="F322" s="329">
        <v>918.95</v>
      </c>
      <c r="G322" s="329">
        <v>904.25000000000011</v>
      </c>
      <c r="H322" s="329">
        <v>967.05000000000007</v>
      </c>
      <c r="I322" s="329">
        <v>981.75000000000011</v>
      </c>
      <c r="J322" s="329">
        <v>998.45</v>
      </c>
      <c r="K322" s="328">
        <v>965.05</v>
      </c>
      <c r="L322" s="328">
        <v>933.65</v>
      </c>
      <c r="M322" s="328">
        <v>1.3143499999999999</v>
      </c>
      <c r="N322" s="1"/>
      <c r="O322" s="1"/>
    </row>
    <row r="323" spans="1:15" ht="12.75" customHeight="1">
      <c r="A323" s="30">
        <v>313</v>
      </c>
      <c r="B323" s="347" t="s">
        <v>159</v>
      </c>
      <c r="C323" s="328">
        <v>3955.3</v>
      </c>
      <c r="D323" s="329">
        <v>3971.3166666666671</v>
      </c>
      <c r="E323" s="329">
        <v>3922.6333333333341</v>
      </c>
      <c r="F323" s="329">
        <v>3889.9666666666672</v>
      </c>
      <c r="G323" s="329">
        <v>3841.2833333333342</v>
      </c>
      <c r="H323" s="329">
        <v>4003.983333333334</v>
      </c>
      <c r="I323" s="329">
        <v>4052.6666666666674</v>
      </c>
      <c r="J323" s="329">
        <v>4085.3333333333339</v>
      </c>
      <c r="K323" s="328">
        <v>4020</v>
      </c>
      <c r="L323" s="328">
        <v>3938.65</v>
      </c>
      <c r="M323" s="328">
        <v>6.2654399999999999</v>
      </c>
      <c r="N323" s="1"/>
      <c r="O323" s="1"/>
    </row>
    <row r="324" spans="1:15" ht="12.75" customHeight="1">
      <c r="A324" s="30">
        <v>314</v>
      </c>
      <c r="B324" s="347" t="s">
        <v>444</v>
      </c>
      <c r="C324" s="328">
        <v>46.8</v>
      </c>
      <c r="D324" s="329">
        <v>46.9</v>
      </c>
      <c r="E324" s="329">
        <v>45.9</v>
      </c>
      <c r="F324" s="329">
        <v>45</v>
      </c>
      <c r="G324" s="329">
        <v>44</v>
      </c>
      <c r="H324" s="329">
        <v>47.8</v>
      </c>
      <c r="I324" s="329">
        <v>48.8</v>
      </c>
      <c r="J324" s="329">
        <v>49.699999999999996</v>
      </c>
      <c r="K324" s="328">
        <v>47.9</v>
      </c>
      <c r="L324" s="328">
        <v>46</v>
      </c>
      <c r="M324" s="328">
        <v>50.661740000000002</v>
      </c>
      <c r="N324" s="1"/>
      <c r="O324" s="1"/>
    </row>
    <row r="325" spans="1:15" ht="12.75" customHeight="1">
      <c r="A325" s="30">
        <v>315</v>
      </c>
      <c r="B325" s="347" t="s">
        <v>445</v>
      </c>
      <c r="C325" s="328">
        <v>173.3</v>
      </c>
      <c r="D325" s="329">
        <v>174.61666666666665</v>
      </c>
      <c r="E325" s="329">
        <v>171.3833333333333</v>
      </c>
      <c r="F325" s="329">
        <v>169.46666666666664</v>
      </c>
      <c r="G325" s="329">
        <v>166.23333333333329</v>
      </c>
      <c r="H325" s="329">
        <v>176.5333333333333</v>
      </c>
      <c r="I325" s="329">
        <v>179.76666666666665</v>
      </c>
      <c r="J325" s="329">
        <v>181.68333333333331</v>
      </c>
      <c r="K325" s="328">
        <v>177.85</v>
      </c>
      <c r="L325" s="328">
        <v>172.7</v>
      </c>
      <c r="M325" s="328">
        <v>2.7847599999999999</v>
      </c>
      <c r="N325" s="1"/>
      <c r="O325" s="1"/>
    </row>
    <row r="326" spans="1:15" ht="12.75" customHeight="1">
      <c r="A326" s="30">
        <v>316</v>
      </c>
      <c r="B326" s="347" t="s">
        <v>455</v>
      </c>
      <c r="C326" s="328">
        <v>875.5</v>
      </c>
      <c r="D326" s="329">
        <v>873.35</v>
      </c>
      <c r="E326" s="329">
        <v>863.2</v>
      </c>
      <c r="F326" s="329">
        <v>850.9</v>
      </c>
      <c r="G326" s="329">
        <v>840.75</v>
      </c>
      <c r="H326" s="329">
        <v>885.65000000000009</v>
      </c>
      <c r="I326" s="329">
        <v>895.8</v>
      </c>
      <c r="J326" s="329">
        <v>908.10000000000014</v>
      </c>
      <c r="K326" s="328">
        <v>883.5</v>
      </c>
      <c r="L326" s="328">
        <v>861.05</v>
      </c>
      <c r="M326" s="328">
        <v>1.1326099999999999</v>
      </c>
      <c r="N326" s="1"/>
      <c r="O326" s="1"/>
    </row>
    <row r="327" spans="1:15" ht="12.75" customHeight="1">
      <c r="A327" s="30">
        <v>317</v>
      </c>
      <c r="B327" s="347" t="s">
        <v>161</v>
      </c>
      <c r="C327" s="328">
        <v>3145.7</v>
      </c>
      <c r="D327" s="329">
        <v>3165.2666666666664</v>
      </c>
      <c r="E327" s="329">
        <v>3085.5333333333328</v>
      </c>
      <c r="F327" s="329">
        <v>3025.3666666666663</v>
      </c>
      <c r="G327" s="329">
        <v>2945.6333333333328</v>
      </c>
      <c r="H327" s="329">
        <v>3225.4333333333329</v>
      </c>
      <c r="I327" s="329">
        <v>3305.1666666666665</v>
      </c>
      <c r="J327" s="329">
        <v>3365.333333333333</v>
      </c>
      <c r="K327" s="328">
        <v>3245</v>
      </c>
      <c r="L327" s="328">
        <v>3105.1</v>
      </c>
      <c r="M327" s="328">
        <v>9.0047800000000002</v>
      </c>
      <c r="N327" s="1"/>
      <c r="O327" s="1"/>
    </row>
    <row r="328" spans="1:15" ht="12.75" customHeight="1">
      <c r="A328" s="30">
        <v>318</v>
      </c>
      <c r="B328" s="347" t="s">
        <v>162</v>
      </c>
      <c r="C328" s="328">
        <v>66035.45</v>
      </c>
      <c r="D328" s="329">
        <v>66246.150000000009</v>
      </c>
      <c r="E328" s="329">
        <v>65512.300000000017</v>
      </c>
      <c r="F328" s="329">
        <v>64989.150000000009</v>
      </c>
      <c r="G328" s="329">
        <v>64255.300000000017</v>
      </c>
      <c r="H328" s="329">
        <v>66769.300000000017</v>
      </c>
      <c r="I328" s="329">
        <v>67503.150000000023</v>
      </c>
      <c r="J328" s="329">
        <v>68026.300000000017</v>
      </c>
      <c r="K328" s="328">
        <v>66980</v>
      </c>
      <c r="L328" s="328">
        <v>65723</v>
      </c>
      <c r="M328" s="328">
        <v>0.1331</v>
      </c>
      <c r="N328" s="1"/>
      <c r="O328" s="1"/>
    </row>
    <row r="329" spans="1:15" ht="12.75" customHeight="1">
      <c r="A329" s="30">
        <v>319</v>
      </c>
      <c r="B329" s="347" t="s">
        <v>449</v>
      </c>
      <c r="C329" s="328">
        <v>41.95</v>
      </c>
      <c r="D329" s="329">
        <v>41.866666666666667</v>
      </c>
      <c r="E329" s="329">
        <v>41.333333333333336</v>
      </c>
      <c r="F329" s="329">
        <v>40.716666666666669</v>
      </c>
      <c r="G329" s="329">
        <v>40.183333333333337</v>
      </c>
      <c r="H329" s="329">
        <v>42.483333333333334</v>
      </c>
      <c r="I329" s="329">
        <v>43.016666666666666</v>
      </c>
      <c r="J329" s="329">
        <v>43.633333333333333</v>
      </c>
      <c r="K329" s="328">
        <v>42.4</v>
      </c>
      <c r="L329" s="328">
        <v>41.25</v>
      </c>
      <c r="M329" s="328">
        <v>15.718909999999999</v>
      </c>
      <c r="N329" s="1"/>
      <c r="O329" s="1"/>
    </row>
    <row r="330" spans="1:15" ht="12.75" customHeight="1">
      <c r="A330" s="30">
        <v>320</v>
      </c>
      <c r="B330" s="347" t="s">
        <v>163</v>
      </c>
      <c r="C330" s="328">
        <v>1423.75</v>
      </c>
      <c r="D330" s="329">
        <v>1423.1166666666668</v>
      </c>
      <c r="E330" s="329">
        <v>1401.7333333333336</v>
      </c>
      <c r="F330" s="329">
        <v>1379.7166666666667</v>
      </c>
      <c r="G330" s="329">
        <v>1358.3333333333335</v>
      </c>
      <c r="H330" s="329">
        <v>1445.1333333333337</v>
      </c>
      <c r="I330" s="329">
        <v>1466.5166666666669</v>
      </c>
      <c r="J330" s="329">
        <v>1488.5333333333338</v>
      </c>
      <c r="K330" s="328">
        <v>1444.5</v>
      </c>
      <c r="L330" s="328">
        <v>1401.1</v>
      </c>
      <c r="M330" s="328">
        <v>14.748390000000001</v>
      </c>
      <c r="N330" s="1"/>
      <c r="O330" s="1"/>
    </row>
    <row r="331" spans="1:15" ht="12.75" customHeight="1">
      <c r="A331" s="30">
        <v>321</v>
      </c>
      <c r="B331" s="347" t="s">
        <v>164</v>
      </c>
      <c r="C331" s="328">
        <v>307.25</v>
      </c>
      <c r="D331" s="329">
        <v>308.84999999999997</v>
      </c>
      <c r="E331" s="329">
        <v>304.89999999999992</v>
      </c>
      <c r="F331" s="329">
        <v>302.54999999999995</v>
      </c>
      <c r="G331" s="329">
        <v>298.59999999999991</v>
      </c>
      <c r="H331" s="329">
        <v>311.19999999999993</v>
      </c>
      <c r="I331" s="329">
        <v>315.14999999999998</v>
      </c>
      <c r="J331" s="329">
        <v>317.49999999999994</v>
      </c>
      <c r="K331" s="328">
        <v>312.8</v>
      </c>
      <c r="L331" s="328">
        <v>306.5</v>
      </c>
      <c r="M331" s="328">
        <v>4.1164199999999997</v>
      </c>
      <c r="N331" s="1"/>
      <c r="O331" s="1"/>
    </row>
    <row r="332" spans="1:15" ht="12.75" customHeight="1">
      <c r="A332" s="30">
        <v>322</v>
      </c>
      <c r="B332" s="347" t="s">
        <v>269</v>
      </c>
      <c r="C332" s="328">
        <v>884.2</v>
      </c>
      <c r="D332" s="329">
        <v>885.75</v>
      </c>
      <c r="E332" s="329">
        <v>872</v>
      </c>
      <c r="F332" s="329">
        <v>859.8</v>
      </c>
      <c r="G332" s="329">
        <v>846.05</v>
      </c>
      <c r="H332" s="329">
        <v>897.95</v>
      </c>
      <c r="I332" s="329">
        <v>911.7</v>
      </c>
      <c r="J332" s="329">
        <v>923.90000000000009</v>
      </c>
      <c r="K332" s="328">
        <v>899.5</v>
      </c>
      <c r="L332" s="328">
        <v>873.55</v>
      </c>
      <c r="M332" s="328">
        <v>1.5571999999999999</v>
      </c>
      <c r="N332" s="1"/>
      <c r="O332" s="1"/>
    </row>
    <row r="333" spans="1:15" ht="12.75" customHeight="1">
      <c r="A333" s="30">
        <v>323</v>
      </c>
      <c r="B333" s="347" t="s">
        <v>165</v>
      </c>
      <c r="C333" s="328">
        <v>129</v>
      </c>
      <c r="D333" s="329">
        <v>128.5</v>
      </c>
      <c r="E333" s="329">
        <v>126.1</v>
      </c>
      <c r="F333" s="329">
        <v>123.19999999999999</v>
      </c>
      <c r="G333" s="329">
        <v>120.79999999999998</v>
      </c>
      <c r="H333" s="329">
        <v>131.4</v>
      </c>
      <c r="I333" s="329">
        <v>133.79999999999998</v>
      </c>
      <c r="J333" s="329">
        <v>136.70000000000002</v>
      </c>
      <c r="K333" s="328">
        <v>130.9</v>
      </c>
      <c r="L333" s="328">
        <v>125.6</v>
      </c>
      <c r="M333" s="328">
        <v>374.51342</v>
      </c>
      <c r="N333" s="1"/>
      <c r="O333" s="1"/>
    </row>
    <row r="334" spans="1:15" ht="12.75" customHeight="1">
      <c r="A334" s="30">
        <v>324</v>
      </c>
      <c r="B334" s="347" t="s">
        <v>166</v>
      </c>
      <c r="C334" s="328">
        <v>4589.3</v>
      </c>
      <c r="D334" s="329">
        <v>4611.4333333333334</v>
      </c>
      <c r="E334" s="329">
        <v>4547.8666666666668</v>
      </c>
      <c r="F334" s="329">
        <v>4506.4333333333334</v>
      </c>
      <c r="G334" s="329">
        <v>4442.8666666666668</v>
      </c>
      <c r="H334" s="329">
        <v>4652.8666666666668</v>
      </c>
      <c r="I334" s="329">
        <v>4716.4333333333343</v>
      </c>
      <c r="J334" s="329">
        <v>4757.8666666666668</v>
      </c>
      <c r="K334" s="328">
        <v>4675</v>
      </c>
      <c r="L334" s="328">
        <v>4570</v>
      </c>
      <c r="M334" s="328">
        <v>3.1299000000000001</v>
      </c>
      <c r="N334" s="1"/>
      <c r="O334" s="1"/>
    </row>
    <row r="335" spans="1:15" ht="12.75" customHeight="1">
      <c r="A335" s="30">
        <v>325</v>
      </c>
      <c r="B335" s="347" t="s">
        <v>167</v>
      </c>
      <c r="C335" s="328">
        <v>3802.15</v>
      </c>
      <c r="D335" s="329">
        <v>3834.2666666666664</v>
      </c>
      <c r="E335" s="329">
        <v>3753.5333333333328</v>
      </c>
      <c r="F335" s="329">
        <v>3704.9166666666665</v>
      </c>
      <c r="G335" s="329">
        <v>3624.1833333333329</v>
      </c>
      <c r="H335" s="329">
        <v>3882.8833333333328</v>
      </c>
      <c r="I335" s="329">
        <v>3963.6166666666663</v>
      </c>
      <c r="J335" s="329">
        <v>4012.2333333333327</v>
      </c>
      <c r="K335" s="328">
        <v>3915</v>
      </c>
      <c r="L335" s="328">
        <v>3785.65</v>
      </c>
      <c r="M335" s="328">
        <v>1.1526400000000001</v>
      </c>
      <c r="N335" s="1"/>
      <c r="O335" s="1"/>
    </row>
    <row r="336" spans="1:15" ht="12.75" customHeight="1">
      <c r="A336" s="30">
        <v>326</v>
      </c>
      <c r="B336" s="347" t="s">
        <v>844</v>
      </c>
      <c r="C336" s="328">
        <v>1731.65</v>
      </c>
      <c r="D336" s="329">
        <v>1743.0333333333335</v>
      </c>
      <c r="E336" s="329">
        <v>1706.0666666666671</v>
      </c>
      <c r="F336" s="329">
        <v>1680.4833333333336</v>
      </c>
      <c r="G336" s="329">
        <v>1643.5166666666671</v>
      </c>
      <c r="H336" s="329">
        <v>1768.616666666667</v>
      </c>
      <c r="I336" s="329">
        <v>1805.5833333333337</v>
      </c>
      <c r="J336" s="329">
        <v>1831.166666666667</v>
      </c>
      <c r="K336" s="328">
        <v>1780</v>
      </c>
      <c r="L336" s="328">
        <v>1717.45</v>
      </c>
      <c r="M336" s="328">
        <v>1.2435700000000001</v>
      </c>
      <c r="N336" s="1"/>
      <c r="O336" s="1"/>
    </row>
    <row r="337" spans="1:15" ht="12.75" customHeight="1">
      <c r="A337" s="30">
        <v>327</v>
      </c>
      <c r="B337" s="347" t="s">
        <v>457</v>
      </c>
      <c r="C337" s="328">
        <v>38.450000000000003</v>
      </c>
      <c r="D337" s="329">
        <v>38.9</v>
      </c>
      <c r="E337" s="329">
        <v>37.65</v>
      </c>
      <c r="F337" s="329">
        <v>36.85</v>
      </c>
      <c r="G337" s="329">
        <v>35.6</v>
      </c>
      <c r="H337" s="329">
        <v>39.699999999999996</v>
      </c>
      <c r="I337" s="329">
        <v>40.949999999999996</v>
      </c>
      <c r="J337" s="329">
        <v>41.749999999999993</v>
      </c>
      <c r="K337" s="328">
        <v>40.15</v>
      </c>
      <c r="L337" s="328">
        <v>38.1</v>
      </c>
      <c r="M337" s="328">
        <v>62.537239999999997</v>
      </c>
      <c r="N337" s="1"/>
      <c r="O337" s="1"/>
    </row>
    <row r="338" spans="1:15" ht="12.75" customHeight="1">
      <c r="A338" s="30">
        <v>328</v>
      </c>
      <c r="B338" s="347" t="s">
        <v>458</v>
      </c>
      <c r="C338" s="328">
        <v>60.7</v>
      </c>
      <c r="D338" s="329">
        <v>61.466666666666661</v>
      </c>
      <c r="E338" s="329">
        <v>59.533333333333324</v>
      </c>
      <c r="F338" s="329">
        <v>58.36666666666666</v>
      </c>
      <c r="G338" s="329">
        <v>56.433333333333323</v>
      </c>
      <c r="H338" s="329">
        <v>62.633333333333326</v>
      </c>
      <c r="I338" s="329">
        <v>64.566666666666663</v>
      </c>
      <c r="J338" s="329">
        <v>65.73333333333332</v>
      </c>
      <c r="K338" s="328">
        <v>63.4</v>
      </c>
      <c r="L338" s="328">
        <v>60.3</v>
      </c>
      <c r="M338" s="328">
        <v>25.503699999999998</v>
      </c>
      <c r="N338" s="1"/>
      <c r="O338" s="1"/>
    </row>
    <row r="339" spans="1:15" ht="12.75" customHeight="1">
      <c r="A339" s="30">
        <v>329</v>
      </c>
      <c r="B339" s="347" t="s">
        <v>459</v>
      </c>
      <c r="C339" s="328">
        <v>561.65</v>
      </c>
      <c r="D339" s="329">
        <v>558.65</v>
      </c>
      <c r="E339" s="329">
        <v>547.29999999999995</v>
      </c>
      <c r="F339" s="329">
        <v>532.94999999999993</v>
      </c>
      <c r="G339" s="329">
        <v>521.59999999999991</v>
      </c>
      <c r="H339" s="329">
        <v>573</v>
      </c>
      <c r="I339" s="329">
        <v>584.35000000000014</v>
      </c>
      <c r="J339" s="329">
        <v>598.70000000000005</v>
      </c>
      <c r="K339" s="328">
        <v>570</v>
      </c>
      <c r="L339" s="328">
        <v>544.29999999999995</v>
      </c>
      <c r="M339" s="328">
        <v>0.25129000000000001</v>
      </c>
      <c r="N339" s="1"/>
      <c r="O339" s="1"/>
    </row>
    <row r="340" spans="1:15" ht="12.75" customHeight="1">
      <c r="A340" s="30">
        <v>330</v>
      </c>
      <c r="B340" s="347" t="s">
        <v>168</v>
      </c>
      <c r="C340" s="328">
        <v>17436.5</v>
      </c>
      <c r="D340" s="329">
        <v>17568.683333333334</v>
      </c>
      <c r="E340" s="329">
        <v>17257.366666666669</v>
      </c>
      <c r="F340" s="329">
        <v>17078.233333333334</v>
      </c>
      <c r="G340" s="329">
        <v>16766.916666666668</v>
      </c>
      <c r="H340" s="329">
        <v>17747.816666666669</v>
      </c>
      <c r="I340" s="329">
        <v>18059.133333333335</v>
      </c>
      <c r="J340" s="329">
        <v>18238.26666666667</v>
      </c>
      <c r="K340" s="328">
        <v>17880</v>
      </c>
      <c r="L340" s="328">
        <v>17389.55</v>
      </c>
      <c r="M340" s="328">
        <v>0.66964000000000001</v>
      </c>
      <c r="N340" s="1"/>
      <c r="O340" s="1"/>
    </row>
    <row r="341" spans="1:15" ht="12.75" customHeight="1">
      <c r="A341" s="30">
        <v>331</v>
      </c>
      <c r="B341" s="347" t="s">
        <v>465</v>
      </c>
      <c r="C341" s="328">
        <v>76.75</v>
      </c>
      <c r="D341" s="329">
        <v>77.3</v>
      </c>
      <c r="E341" s="329">
        <v>75.599999999999994</v>
      </c>
      <c r="F341" s="329">
        <v>74.45</v>
      </c>
      <c r="G341" s="329">
        <v>72.75</v>
      </c>
      <c r="H341" s="329">
        <v>78.449999999999989</v>
      </c>
      <c r="I341" s="329">
        <v>80.150000000000006</v>
      </c>
      <c r="J341" s="329">
        <v>81.299999999999983</v>
      </c>
      <c r="K341" s="328">
        <v>79</v>
      </c>
      <c r="L341" s="328">
        <v>76.150000000000006</v>
      </c>
      <c r="M341" s="328">
        <v>4.4352799999999997</v>
      </c>
      <c r="N341" s="1"/>
      <c r="O341" s="1"/>
    </row>
    <row r="342" spans="1:15" ht="12.75" customHeight="1">
      <c r="A342" s="30">
        <v>332</v>
      </c>
      <c r="B342" s="347" t="s">
        <v>464</v>
      </c>
      <c r="C342" s="328">
        <v>45.5</v>
      </c>
      <c r="D342" s="329">
        <v>45.833333333333336</v>
      </c>
      <c r="E342" s="329">
        <v>45.06666666666667</v>
      </c>
      <c r="F342" s="329">
        <v>44.633333333333333</v>
      </c>
      <c r="G342" s="329">
        <v>43.866666666666667</v>
      </c>
      <c r="H342" s="329">
        <v>46.266666666666673</v>
      </c>
      <c r="I342" s="329">
        <v>47.033333333333339</v>
      </c>
      <c r="J342" s="329">
        <v>47.466666666666676</v>
      </c>
      <c r="K342" s="328">
        <v>46.6</v>
      </c>
      <c r="L342" s="328">
        <v>45.4</v>
      </c>
      <c r="M342" s="328">
        <v>2.9283000000000001</v>
      </c>
      <c r="N342" s="1"/>
      <c r="O342" s="1"/>
    </row>
    <row r="343" spans="1:15" ht="12.75" customHeight="1">
      <c r="A343" s="30">
        <v>333</v>
      </c>
      <c r="B343" s="347" t="s">
        <v>463</v>
      </c>
      <c r="C343" s="328">
        <v>673.95</v>
      </c>
      <c r="D343" s="329">
        <v>674.98333333333335</v>
      </c>
      <c r="E343" s="329">
        <v>665.01666666666665</v>
      </c>
      <c r="F343" s="329">
        <v>656.08333333333326</v>
      </c>
      <c r="G343" s="329">
        <v>646.11666666666656</v>
      </c>
      <c r="H343" s="329">
        <v>683.91666666666674</v>
      </c>
      <c r="I343" s="329">
        <v>693.88333333333344</v>
      </c>
      <c r="J343" s="329">
        <v>702.81666666666683</v>
      </c>
      <c r="K343" s="328">
        <v>684.95</v>
      </c>
      <c r="L343" s="328">
        <v>666.05</v>
      </c>
      <c r="M343" s="328">
        <v>1.7299800000000001</v>
      </c>
      <c r="N343" s="1"/>
      <c r="O343" s="1"/>
    </row>
    <row r="344" spans="1:15" ht="12.75" customHeight="1">
      <c r="A344" s="30">
        <v>334</v>
      </c>
      <c r="B344" s="347" t="s">
        <v>460</v>
      </c>
      <c r="C344" s="328">
        <v>29.3</v>
      </c>
      <c r="D344" s="329">
        <v>29.116666666666664</v>
      </c>
      <c r="E344" s="329">
        <v>28.533333333333328</v>
      </c>
      <c r="F344" s="329">
        <v>27.766666666666666</v>
      </c>
      <c r="G344" s="329">
        <v>27.18333333333333</v>
      </c>
      <c r="H344" s="329">
        <v>29.883333333333326</v>
      </c>
      <c r="I344" s="329">
        <v>30.466666666666661</v>
      </c>
      <c r="J344" s="329">
        <v>31.233333333333324</v>
      </c>
      <c r="K344" s="328">
        <v>29.7</v>
      </c>
      <c r="L344" s="328">
        <v>28.35</v>
      </c>
      <c r="M344" s="328">
        <v>53.840760000000003</v>
      </c>
      <c r="N344" s="1"/>
      <c r="O344" s="1"/>
    </row>
    <row r="345" spans="1:15" ht="12.75" customHeight="1">
      <c r="A345" s="30">
        <v>335</v>
      </c>
      <c r="B345" s="347" t="s">
        <v>536</v>
      </c>
      <c r="C345" s="328">
        <v>117.65</v>
      </c>
      <c r="D345" s="329">
        <v>118.38333333333333</v>
      </c>
      <c r="E345" s="329">
        <v>116.26666666666665</v>
      </c>
      <c r="F345" s="329">
        <v>114.88333333333333</v>
      </c>
      <c r="G345" s="329">
        <v>112.76666666666665</v>
      </c>
      <c r="H345" s="329">
        <v>119.76666666666665</v>
      </c>
      <c r="I345" s="329">
        <v>121.88333333333333</v>
      </c>
      <c r="J345" s="329">
        <v>123.26666666666665</v>
      </c>
      <c r="K345" s="328">
        <v>120.5</v>
      </c>
      <c r="L345" s="328">
        <v>117</v>
      </c>
      <c r="M345" s="328">
        <v>1.4877899999999999</v>
      </c>
      <c r="N345" s="1"/>
      <c r="O345" s="1"/>
    </row>
    <row r="346" spans="1:15" ht="12.75" customHeight="1">
      <c r="A346" s="30">
        <v>336</v>
      </c>
      <c r="B346" s="347" t="s">
        <v>466</v>
      </c>
      <c r="C346" s="328">
        <v>2031.6</v>
      </c>
      <c r="D346" s="329">
        <v>2024.3666666666668</v>
      </c>
      <c r="E346" s="329">
        <v>1995.2333333333336</v>
      </c>
      <c r="F346" s="329">
        <v>1958.8666666666668</v>
      </c>
      <c r="G346" s="329">
        <v>1929.7333333333336</v>
      </c>
      <c r="H346" s="329">
        <v>2060.7333333333336</v>
      </c>
      <c r="I346" s="329">
        <v>2089.8666666666668</v>
      </c>
      <c r="J346" s="329">
        <v>2126.2333333333336</v>
      </c>
      <c r="K346" s="328">
        <v>2053.5</v>
      </c>
      <c r="L346" s="328">
        <v>1988</v>
      </c>
      <c r="M346" s="328">
        <v>0.36292000000000002</v>
      </c>
      <c r="N346" s="1"/>
      <c r="O346" s="1"/>
    </row>
    <row r="347" spans="1:15" ht="12.75" customHeight="1">
      <c r="A347" s="30">
        <v>337</v>
      </c>
      <c r="B347" s="347" t="s">
        <v>461</v>
      </c>
      <c r="C347" s="328">
        <v>65.75</v>
      </c>
      <c r="D347" s="329">
        <v>66.166666666666671</v>
      </c>
      <c r="E347" s="329">
        <v>64.833333333333343</v>
      </c>
      <c r="F347" s="329">
        <v>63.916666666666671</v>
      </c>
      <c r="G347" s="329">
        <v>62.583333333333343</v>
      </c>
      <c r="H347" s="329">
        <v>67.083333333333343</v>
      </c>
      <c r="I347" s="329">
        <v>68.416666666666686</v>
      </c>
      <c r="J347" s="329">
        <v>69.333333333333343</v>
      </c>
      <c r="K347" s="328">
        <v>67.5</v>
      </c>
      <c r="L347" s="328">
        <v>65.25</v>
      </c>
      <c r="M347" s="328">
        <v>44.988549999999996</v>
      </c>
      <c r="N347" s="1"/>
      <c r="O347" s="1"/>
    </row>
    <row r="348" spans="1:15" ht="12.75" customHeight="1">
      <c r="A348" s="30">
        <v>338</v>
      </c>
      <c r="B348" s="347" t="s">
        <v>169</v>
      </c>
      <c r="C348" s="328">
        <v>152.6</v>
      </c>
      <c r="D348" s="329">
        <v>153.56666666666666</v>
      </c>
      <c r="E348" s="329">
        <v>150.73333333333332</v>
      </c>
      <c r="F348" s="329">
        <v>148.86666666666665</v>
      </c>
      <c r="G348" s="329">
        <v>146.0333333333333</v>
      </c>
      <c r="H348" s="329">
        <v>155.43333333333334</v>
      </c>
      <c r="I348" s="329">
        <v>158.26666666666671</v>
      </c>
      <c r="J348" s="329">
        <v>160.13333333333335</v>
      </c>
      <c r="K348" s="328">
        <v>156.4</v>
      </c>
      <c r="L348" s="328">
        <v>151.69999999999999</v>
      </c>
      <c r="M348" s="328">
        <v>117.83592</v>
      </c>
      <c r="N348" s="1"/>
      <c r="O348" s="1"/>
    </row>
    <row r="349" spans="1:15" ht="12.75" customHeight="1">
      <c r="A349" s="30">
        <v>339</v>
      </c>
      <c r="B349" s="347" t="s">
        <v>462</v>
      </c>
      <c r="C349" s="328">
        <v>212.55</v>
      </c>
      <c r="D349" s="329">
        <v>213.54999999999998</v>
      </c>
      <c r="E349" s="329">
        <v>209.49999999999997</v>
      </c>
      <c r="F349" s="329">
        <v>206.45</v>
      </c>
      <c r="G349" s="329">
        <v>202.39999999999998</v>
      </c>
      <c r="H349" s="329">
        <v>216.59999999999997</v>
      </c>
      <c r="I349" s="329">
        <v>220.64999999999998</v>
      </c>
      <c r="J349" s="329">
        <v>223.69999999999996</v>
      </c>
      <c r="K349" s="328">
        <v>217.6</v>
      </c>
      <c r="L349" s="328">
        <v>210.5</v>
      </c>
      <c r="M349" s="328">
        <v>4.0145299999999997</v>
      </c>
      <c r="N349" s="1"/>
      <c r="O349" s="1"/>
    </row>
    <row r="350" spans="1:15" ht="12.75" customHeight="1">
      <c r="A350" s="30">
        <v>340</v>
      </c>
      <c r="B350" s="347" t="s">
        <v>171</v>
      </c>
      <c r="C350" s="328">
        <v>132.1</v>
      </c>
      <c r="D350" s="329">
        <v>131.93333333333331</v>
      </c>
      <c r="E350" s="329">
        <v>130.41666666666663</v>
      </c>
      <c r="F350" s="329">
        <v>128.73333333333332</v>
      </c>
      <c r="G350" s="329">
        <v>127.21666666666664</v>
      </c>
      <c r="H350" s="329">
        <v>133.61666666666662</v>
      </c>
      <c r="I350" s="329">
        <v>135.13333333333333</v>
      </c>
      <c r="J350" s="329">
        <v>136.81666666666661</v>
      </c>
      <c r="K350" s="328">
        <v>133.44999999999999</v>
      </c>
      <c r="L350" s="328">
        <v>130.25</v>
      </c>
      <c r="M350" s="328">
        <v>156.28119000000001</v>
      </c>
      <c r="N350" s="1"/>
      <c r="O350" s="1"/>
    </row>
    <row r="351" spans="1:15" ht="12.75" customHeight="1">
      <c r="A351" s="30">
        <v>341</v>
      </c>
      <c r="B351" s="347" t="s">
        <v>270</v>
      </c>
      <c r="C351" s="328">
        <v>870.2</v>
      </c>
      <c r="D351" s="329">
        <v>880.86666666666667</v>
      </c>
      <c r="E351" s="329">
        <v>850.33333333333337</v>
      </c>
      <c r="F351" s="329">
        <v>830.4666666666667</v>
      </c>
      <c r="G351" s="329">
        <v>799.93333333333339</v>
      </c>
      <c r="H351" s="329">
        <v>900.73333333333335</v>
      </c>
      <c r="I351" s="329">
        <v>931.26666666666665</v>
      </c>
      <c r="J351" s="329">
        <v>951.13333333333333</v>
      </c>
      <c r="K351" s="328">
        <v>911.4</v>
      </c>
      <c r="L351" s="328">
        <v>861</v>
      </c>
      <c r="M351" s="328">
        <v>9.1831800000000001</v>
      </c>
      <c r="N351" s="1"/>
      <c r="O351" s="1"/>
    </row>
    <row r="352" spans="1:15" ht="12.75" customHeight="1">
      <c r="A352" s="30">
        <v>342</v>
      </c>
      <c r="B352" s="347" t="s">
        <v>467</v>
      </c>
      <c r="C352" s="328">
        <v>3380.55</v>
      </c>
      <c r="D352" s="329">
        <v>3393.4500000000003</v>
      </c>
      <c r="E352" s="329">
        <v>3349.8500000000004</v>
      </c>
      <c r="F352" s="329">
        <v>3319.15</v>
      </c>
      <c r="G352" s="329">
        <v>3275.55</v>
      </c>
      <c r="H352" s="329">
        <v>3424.1500000000005</v>
      </c>
      <c r="I352" s="329">
        <v>3467.75</v>
      </c>
      <c r="J352" s="329">
        <v>3498.4500000000007</v>
      </c>
      <c r="K352" s="328">
        <v>3437.05</v>
      </c>
      <c r="L352" s="328">
        <v>3362.75</v>
      </c>
      <c r="M352" s="328">
        <v>0.61375999999999997</v>
      </c>
      <c r="N352" s="1"/>
      <c r="O352" s="1"/>
    </row>
    <row r="353" spans="1:15" ht="12.75" customHeight="1">
      <c r="A353" s="30">
        <v>343</v>
      </c>
      <c r="B353" s="347" t="s">
        <v>271</v>
      </c>
      <c r="C353" s="328">
        <v>245.3</v>
      </c>
      <c r="D353" s="329">
        <v>250.56666666666669</v>
      </c>
      <c r="E353" s="329">
        <v>238.23333333333341</v>
      </c>
      <c r="F353" s="329">
        <v>231.16666666666671</v>
      </c>
      <c r="G353" s="329">
        <v>218.83333333333343</v>
      </c>
      <c r="H353" s="329">
        <v>257.63333333333338</v>
      </c>
      <c r="I353" s="329">
        <v>269.9666666666667</v>
      </c>
      <c r="J353" s="329">
        <v>277.03333333333336</v>
      </c>
      <c r="K353" s="328">
        <v>262.89999999999998</v>
      </c>
      <c r="L353" s="328">
        <v>243.5</v>
      </c>
      <c r="M353" s="328">
        <v>78.195650000000001</v>
      </c>
      <c r="N353" s="1"/>
      <c r="O353" s="1"/>
    </row>
    <row r="354" spans="1:15" ht="12.75" customHeight="1">
      <c r="A354" s="30">
        <v>344</v>
      </c>
      <c r="B354" s="347" t="s">
        <v>172</v>
      </c>
      <c r="C354" s="328">
        <v>170.3</v>
      </c>
      <c r="D354" s="329">
        <v>168.33333333333334</v>
      </c>
      <c r="E354" s="329">
        <v>164.86666666666667</v>
      </c>
      <c r="F354" s="329">
        <v>159.43333333333334</v>
      </c>
      <c r="G354" s="329">
        <v>155.96666666666667</v>
      </c>
      <c r="H354" s="329">
        <v>173.76666666666668</v>
      </c>
      <c r="I354" s="329">
        <v>177.23333333333332</v>
      </c>
      <c r="J354" s="329">
        <v>182.66666666666669</v>
      </c>
      <c r="K354" s="328">
        <v>171.8</v>
      </c>
      <c r="L354" s="328">
        <v>162.9</v>
      </c>
      <c r="M354" s="328">
        <v>423.45652999999999</v>
      </c>
      <c r="N354" s="1"/>
      <c r="O354" s="1"/>
    </row>
    <row r="355" spans="1:15" ht="12.75" customHeight="1">
      <c r="A355" s="30">
        <v>345</v>
      </c>
      <c r="B355" s="347" t="s">
        <v>468</v>
      </c>
      <c r="C355" s="328">
        <v>327.39999999999998</v>
      </c>
      <c r="D355" s="329">
        <v>329.34999999999997</v>
      </c>
      <c r="E355" s="329">
        <v>322.74999999999994</v>
      </c>
      <c r="F355" s="329">
        <v>318.09999999999997</v>
      </c>
      <c r="G355" s="329">
        <v>311.49999999999994</v>
      </c>
      <c r="H355" s="329">
        <v>333.99999999999994</v>
      </c>
      <c r="I355" s="329">
        <v>340.59999999999997</v>
      </c>
      <c r="J355" s="329">
        <v>345.24999999999994</v>
      </c>
      <c r="K355" s="328">
        <v>335.95</v>
      </c>
      <c r="L355" s="328">
        <v>324.7</v>
      </c>
      <c r="M355" s="328">
        <v>2.3589500000000001</v>
      </c>
      <c r="N355" s="1"/>
      <c r="O355" s="1"/>
    </row>
    <row r="356" spans="1:15" ht="12.75" customHeight="1">
      <c r="A356" s="30">
        <v>346</v>
      </c>
      <c r="B356" s="347" t="s">
        <v>173</v>
      </c>
      <c r="C356" s="328">
        <v>41827.449999999997</v>
      </c>
      <c r="D356" s="329">
        <v>41948.866666666669</v>
      </c>
      <c r="E356" s="329">
        <v>41398.733333333337</v>
      </c>
      <c r="F356" s="329">
        <v>40970.01666666667</v>
      </c>
      <c r="G356" s="329">
        <v>40419.883333333339</v>
      </c>
      <c r="H356" s="329">
        <v>42377.583333333336</v>
      </c>
      <c r="I356" s="329">
        <v>42927.716666666667</v>
      </c>
      <c r="J356" s="329">
        <v>43356.433333333334</v>
      </c>
      <c r="K356" s="328">
        <v>42499</v>
      </c>
      <c r="L356" s="328">
        <v>41520.15</v>
      </c>
      <c r="M356" s="328">
        <v>0.22708</v>
      </c>
      <c r="N356" s="1"/>
      <c r="O356" s="1"/>
    </row>
    <row r="357" spans="1:15" ht="12.75" customHeight="1">
      <c r="A357" s="30">
        <v>347</v>
      </c>
      <c r="B357" s="347" t="s">
        <v>917</v>
      </c>
      <c r="C357" s="328">
        <v>199.65</v>
      </c>
      <c r="D357" s="329">
        <v>201.5</v>
      </c>
      <c r="E357" s="329">
        <v>194.95</v>
      </c>
      <c r="F357" s="329">
        <v>190.25</v>
      </c>
      <c r="G357" s="329">
        <v>183.7</v>
      </c>
      <c r="H357" s="329">
        <v>206.2</v>
      </c>
      <c r="I357" s="329">
        <v>212.75</v>
      </c>
      <c r="J357" s="329">
        <v>217.45</v>
      </c>
      <c r="K357" s="328">
        <v>208.05</v>
      </c>
      <c r="L357" s="328">
        <v>196.8</v>
      </c>
      <c r="M357" s="328">
        <v>7.68119</v>
      </c>
      <c r="N357" s="1"/>
      <c r="O357" s="1"/>
    </row>
    <row r="358" spans="1:15" ht="12.75" customHeight="1">
      <c r="A358" s="30">
        <v>348</v>
      </c>
      <c r="B358" s="347" t="s">
        <v>174</v>
      </c>
      <c r="C358" s="328">
        <v>2058.9499999999998</v>
      </c>
      <c r="D358" s="329">
        <v>2083.4666666666667</v>
      </c>
      <c r="E358" s="329">
        <v>2026.3333333333335</v>
      </c>
      <c r="F358" s="329">
        <v>1993.7166666666667</v>
      </c>
      <c r="G358" s="329">
        <v>1936.5833333333335</v>
      </c>
      <c r="H358" s="329">
        <v>2116.0833333333335</v>
      </c>
      <c r="I358" s="329">
        <v>2173.2166666666667</v>
      </c>
      <c r="J358" s="329">
        <v>2205.8333333333335</v>
      </c>
      <c r="K358" s="328">
        <v>2140.6</v>
      </c>
      <c r="L358" s="328">
        <v>2050.85</v>
      </c>
      <c r="M358" s="328">
        <v>7.22248</v>
      </c>
      <c r="N358" s="1"/>
      <c r="O358" s="1"/>
    </row>
    <row r="359" spans="1:15" ht="12.75" customHeight="1">
      <c r="A359" s="30">
        <v>349</v>
      </c>
      <c r="B359" s="347" t="s">
        <v>472</v>
      </c>
      <c r="C359" s="328">
        <v>4092.85</v>
      </c>
      <c r="D359" s="329">
        <v>4047.0166666666664</v>
      </c>
      <c r="E359" s="329">
        <v>3980.8833333333332</v>
      </c>
      <c r="F359" s="329">
        <v>3868.916666666667</v>
      </c>
      <c r="G359" s="329">
        <v>3802.7833333333338</v>
      </c>
      <c r="H359" s="329">
        <v>4158.9833333333327</v>
      </c>
      <c r="I359" s="329">
        <v>4225.1166666666659</v>
      </c>
      <c r="J359" s="329">
        <v>4337.0833333333321</v>
      </c>
      <c r="K359" s="328">
        <v>4113.1499999999996</v>
      </c>
      <c r="L359" s="328">
        <v>3935.05</v>
      </c>
      <c r="M359" s="328">
        <v>5.0458800000000004</v>
      </c>
      <c r="N359" s="1"/>
      <c r="O359" s="1"/>
    </row>
    <row r="360" spans="1:15" ht="12.75" customHeight="1">
      <c r="A360" s="30">
        <v>350</v>
      </c>
      <c r="B360" s="347" t="s">
        <v>175</v>
      </c>
      <c r="C360" s="328">
        <v>214.9</v>
      </c>
      <c r="D360" s="329">
        <v>215.85</v>
      </c>
      <c r="E360" s="329">
        <v>213.2</v>
      </c>
      <c r="F360" s="329">
        <v>211.5</v>
      </c>
      <c r="G360" s="329">
        <v>208.85</v>
      </c>
      <c r="H360" s="329">
        <v>217.54999999999998</v>
      </c>
      <c r="I360" s="329">
        <v>220.20000000000002</v>
      </c>
      <c r="J360" s="329">
        <v>221.89999999999998</v>
      </c>
      <c r="K360" s="328">
        <v>218.5</v>
      </c>
      <c r="L360" s="328">
        <v>214.15</v>
      </c>
      <c r="M360" s="328">
        <v>13.1242</v>
      </c>
      <c r="N360" s="1"/>
      <c r="O360" s="1"/>
    </row>
    <row r="361" spans="1:15" ht="12.75" customHeight="1">
      <c r="A361" s="30">
        <v>351</v>
      </c>
      <c r="B361" s="347" t="s">
        <v>176</v>
      </c>
      <c r="C361" s="328">
        <v>110</v>
      </c>
      <c r="D361" s="329">
        <v>110.53333333333335</v>
      </c>
      <c r="E361" s="329">
        <v>109.16666666666669</v>
      </c>
      <c r="F361" s="329">
        <v>108.33333333333334</v>
      </c>
      <c r="G361" s="329">
        <v>106.96666666666668</v>
      </c>
      <c r="H361" s="329">
        <v>111.36666666666669</v>
      </c>
      <c r="I361" s="329">
        <v>112.73333333333333</v>
      </c>
      <c r="J361" s="329">
        <v>113.56666666666669</v>
      </c>
      <c r="K361" s="328">
        <v>111.9</v>
      </c>
      <c r="L361" s="328">
        <v>109.7</v>
      </c>
      <c r="M361" s="328">
        <v>40.92107</v>
      </c>
      <c r="N361" s="1"/>
      <c r="O361" s="1"/>
    </row>
    <row r="362" spans="1:15" ht="12.75" customHeight="1">
      <c r="A362" s="30">
        <v>352</v>
      </c>
      <c r="B362" s="347" t="s">
        <v>177</v>
      </c>
      <c r="C362" s="328">
        <v>4314.3999999999996</v>
      </c>
      <c r="D362" s="329">
        <v>4366.8</v>
      </c>
      <c r="E362" s="329">
        <v>4245.6000000000004</v>
      </c>
      <c r="F362" s="329">
        <v>4176.8</v>
      </c>
      <c r="G362" s="329">
        <v>4055.6000000000004</v>
      </c>
      <c r="H362" s="329">
        <v>4435.6000000000004</v>
      </c>
      <c r="I362" s="329">
        <v>4556.7999999999993</v>
      </c>
      <c r="J362" s="329">
        <v>4625.6000000000004</v>
      </c>
      <c r="K362" s="328">
        <v>4488</v>
      </c>
      <c r="L362" s="328">
        <v>4298</v>
      </c>
      <c r="M362" s="328">
        <v>0.48264000000000001</v>
      </c>
      <c r="N362" s="1"/>
      <c r="O362" s="1"/>
    </row>
    <row r="363" spans="1:15" ht="12.75" customHeight="1">
      <c r="A363" s="30">
        <v>353</v>
      </c>
      <c r="B363" s="347" t="s">
        <v>274</v>
      </c>
      <c r="C363" s="328">
        <v>15382.45</v>
      </c>
      <c r="D363" s="329">
        <v>15379.35</v>
      </c>
      <c r="E363" s="329">
        <v>15114.300000000001</v>
      </c>
      <c r="F363" s="329">
        <v>14846.150000000001</v>
      </c>
      <c r="G363" s="329">
        <v>14581.100000000002</v>
      </c>
      <c r="H363" s="329">
        <v>15647.5</v>
      </c>
      <c r="I363" s="329">
        <v>15912.55</v>
      </c>
      <c r="J363" s="329">
        <v>16180.699999999999</v>
      </c>
      <c r="K363" s="328">
        <v>15644.4</v>
      </c>
      <c r="L363" s="328">
        <v>15111.2</v>
      </c>
      <c r="M363" s="328">
        <v>0.21267</v>
      </c>
      <c r="N363" s="1"/>
      <c r="O363" s="1"/>
    </row>
    <row r="364" spans="1:15" ht="12.75" customHeight="1">
      <c r="A364" s="30">
        <v>354</v>
      </c>
      <c r="B364" s="347" t="s">
        <v>479</v>
      </c>
      <c r="C364" s="328">
        <v>4543.3500000000004</v>
      </c>
      <c r="D364" s="329">
        <v>4552.8</v>
      </c>
      <c r="E364" s="329">
        <v>4505.6000000000004</v>
      </c>
      <c r="F364" s="329">
        <v>4467.8500000000004</v>
      </c>
      <c r="G364" s="329">
        <v>4420.6500000000005</v>
      </c>
      <c r="H364" s="329">
        <v>4590.55</v>
      </c>
      <c r="I364" s="329">
        <v>4637.7499999999991</v>
      </c>
      <c r="J364" s="329">
        <v>4675.5</v>
      </c>
      <c r="K364" s="328">
        <v>4600</v>
      </c>
      <c r="L364" s="328">
        <v>4515.05</v>
      </c>
      <c r="M364" s="328">
        <v>5.049E-2</v>
      </c>
      <c r="N364" s="1"/>
      <c r="O364" s="1"/>
    </row>
    <row r="365" spans="1:15" ht="12.75" customHeight="1">
      <c r="A365" s="30">
        <v>355</v>
      </c>
      <c r="B365" s="347" t="s">
        <v>474</v>
      </c>
      <c r="C365" s="328">
        <v>952.95</v>
      </c>
      <c r="D365" s="329">
        <v>958.01666666666677</v>
      </c>
      <c r="E365" s="329">
        <v>941.03333333333353</v>
      </c>
      <c r="F365" s="329">
        <v>929.11666666666679</v>
      </c>
      <c r="G365" s="329">
        <v>912.13333333333355</v>
      </c>
      <c r="H365" s="329">
        <v>969.93333333333351</v>
      </c>
      <c r="I365" s="329">
        <v>986.91666666666686</v>
      </c>
      <c r="J365" s="329">
        <v>998.83333333333348</v>
      </c>
      <c r="K365" s="328">
        <v>975</v>
      </c>
      <c r="L365" s="328">
        <v>946.1</v>
      </c>
      <c r="M365" s="328">
        <v>0.63802999999999999</v>
      </c>
      <c r="N365" s="1"/>
      <c r="O365" s="1"/>
    </row>
    <row r="366" spans="1:15" ht="12.75" customHeight="1">
      <c r="A366" s="30">
        <v>356</v>
      </c>
      <c r="B366" s="347" t="s">
        <v>178</v>
      </c>
      <c r="C366" s="328">
        <v>2338.65</v>
      </c>
      <c r="D366" s="329">
        <v>2358.7000000000003</v>
      </c>
      <c r="E366" s="329">
        <v>2303.3000000000006</v>
      </c>
      <c r="F366" s="329">
        <v>2267.9500000000003</v>
      </c>
      <c r="G366" s="329">
        <v>2212.5500000000006</v>
      </c>
      <c r="H366" s="329">
        <v>2394.0500000000006</v>
      </c>
      <c r="I366" s="329">
        <v>2449.4500000000003</v>
      </c>
      <c r="J366" s="329">
        <v>2484.8000000000006</v>
      </c>
      <c r="K366" s="328">
        <v>2414.1</v>
      </c>
      <c r="L366" s="328">
        <v>2323.35</v>
      </c>
      <c r="M366" s="328">
        <v>5.6464400000000001</v>
      </c>
      <c r="N366" s="1"/>
      <c r="O366" s="1"/>
    </row>
    <row r="367" spans="1:15" ht="12.75" customHeight="1">
      <c r="A367" s="30">
        <v>357</v>
      </c>
      <c r="B367" s="347" t="s">
        <v>179</v>
      </c>
      <c r="C367" s="328">
        <v>2472.15</v>
      </c>
      <c r="D367" s="329">
        <v>2488.7166666666667</v>
      </c>
      <c r="E367" s="329">
        <v>2435.8333333333335</v>
      </c>
      <c r="F367" s="329">
        <v>2399.5166666666669</v>
      </c>
      <c r="G367" s="329">
        <v>2346.6333333333337</v>
      </c>
      <c r="H367" s="329">
        <v>2525.0333333333333</v>
      </c>
      <c r="I367" s="329">
        <v>2577.9166666666665</v>
      </c>
      <c r="J367" s="329">
        <v>2614.2333333333331</v>
      </c>
      <c r="K367" s="328">
        <v>2541.6</v>
      </c>
      <c r="L367" s="328">
        <v>2452.4</v>
      </c>
      <c r="M367" s="328">
        <v>1.43912</v>
      </c>
      <c r="N367" s="1"/>
      <c r="O367" s="1"/>
    </row>
    <row r="368" spans="1:15" ht="12.75" customHeight="1">
      <c r="A368" s="30">
        <v>358</v>
      </c>
      <c r="B368" s="347" t="s">
        <v>180</v>
      </c>
      <c r="C368" s="328">
        <v>35.1</v>
      </c>
      <c r="D368" s="329">
        <v>35.333333333333336</v>
      </c>
      <c r="E368" s="329">
        <v>34.616666666666674</v>
      </c>
      <c r="F368" s="329">
        <v>34.13333333333334</v>
      </c>
      <c r="G368" s="329">
        <v>33.416666666666679</v>
      </c>
      <c r="H368" s="329">
        <v>35.81666666666667</v>
      </c>
      <c r="I368" s="329">
        <v>36.533333333333324</v>
      </c>
      <c r="J368" s="329">
        <v>37.016666666666666</v>
      </c>
      <c r="K368" s="328">
        <v>36.049999999999997</v>
      </c>
      <c r="L368" s="328">
        <v>34.85</v>
      </c>
      <c r="M368" s="328">
        <v>523.37878999999998</v>
      </c>
      <c r="N368" s="1"/>
      <c r="O368" s="1"/>
    </row>
    <row r="369" spans="1:15" ht="12.75" customHeight="1">
      <c r="A369" s="30">
        <v>359</v>
      </c>
      <c r="B369" s="347" t="s">
        <v>470</v>
      </c>
      <c r="C369" s="328">
        <v>408.25</v>
      </c>
      <c r="D369" s="329">
        <v>409.55</v>
      </c>
      <c r="E369" s="329">
        <v>404.85</v>
      </c>
      <c r="F369" s="329">
        <v>401.45</v>
      </c>
      <c r="G369" s="329">
        <v>396.75</v>
      </c>
      <c r="H369" s="329">
        <v>412.95000000000005</v>
      </c>
      <c r="I369" s="329">
        <v>417.65</v>
      </c>
      <c r="J369" s="329">
        <v>421.05000000000007</v>
      </c>
      <c r="K369" s="328">
        <v>414.25</v>
      </c>
      <c r="L369" s="328">
        <v>406.15</v>
      </c>
      <c r="M369" s="328">
        <v>1.6980900000000001</v>
      </c>
      <c r="N369" s="1"/>
      <c r="O369" s="1"/>
    </row>
    <row r="370" spans="1:15" ht="12.75" customHeight="1">
      <c r="A370" s="30">
        <v>360</v>
      </c>
      <c r="B370" s="347" t="s">
        <v>471</v>
      </c>
      <c r="C370" s="328">
        <v>254.3</v>
      </c>
      <c r="D370" s="329">
        <v>256.65000000000003</v>
      </c>
      <c r="E370" s="329">
        <v>249.40000000000009</v>
      </c>
      <c r="F370" s="329">
        <v>244.50000000000006</v>
      </c>
      <c r="G370" s="329">
        <v>237.25000000000011</v>
      </c>
      <c r="H370" s="329">
        <v>261.55000000000007</v>
      </c>
      <c r="I370" s="329">
        <v>268.79999999999995</v>
      </c>
      <c r="J370" s="329">
        <v>273.70000000000005</v>
      </c>
      <c r="K370" s="328">
        <v>263.89999999999998</v>
      </c>
      <c r="L370" s="328">
        <v>251.75</v>
      </c>
      <c r="M370" s="328">
        <v>2.5885799999999999</v>
      </c>
      <c r="N370" s="1"/>
      <c r="O370" s="1"/>
    </row>
    <row r="371" spans="1:15" ht="12.75" customHeight="1">
      <c r="A371" s="30">
        <v>361</v>
      </c>
      <c r="B371" s="347" t="s">
        <v>272</v>
      </c>
      <c r="C371" s="328">
        <v>2316.35</v>
      </c>
      <c r="D371" s="329">
        <v>2335.2000000000003</v>
      </c>
      <c r="E371" s="329">
        <v>2276.1500000000005</v>
      </c>
      <c r="F371" s="329">
        <v>2235.9500000000003</v>
      </c>
      <c r="G371" s="329">
        <v>2176.9000000000005</v>
      </c>
      <c r="H371" s="329">
        <v>2375.4000000000005</v>
      </c>
      <c r="I371" s="329">
        <v>2434.4500000000007</v>
      </c>
      <c r="J371" s="329">
        <v>2474.6500000000005</v>
      </c>
      <c r="K371" s="328">
        <v>2394.25</v>
      </c>
      <c r="L371" s="328">
        <v>2295</v>
      </c>
      <c r="M371" s="328">
        <v>3.5207600000000001</v>
      </c>
      <c r="N371" s="1"/>
      <c r="O371" s="1"/>
    </row>
    <row r="372" spans="1:15" ht="12.75" customHeight="1">
      <c r="A372" s="30">
        <v>362</v>
      </c>
      <c r="B372" s="347" t="s">
        <v>475</v>
      </c>
      <c r="C372" s="328">
        <v>811.85</v>
      </c>
      <c r="D372" s="329">
        <v>810.86666666666667</v>
      </c>
      <c r="E372" s="329">
        <v>800.73333333333335</v>
      </c>
      <c r="F372" s="329">
        <v>789.61666666666667</v>
      </c>
      <c r="G372" s="329">
        <v>779.48333333333335</v>
      </c>
      <c r="H372" s="329">
        <v>821.98333333333335</v>
      </c>
      <c r="I372" s="329">
        <v>832.11666666666679</v>
      </c>
      <c r="J372" s="329">
        <v>843.23333333333335</v>
      </c>
      <c r="K372" s="328">
        <v>821</v>
      </c>
      <c r="L372" s="328">
        <v>799.75</v>
      </c>
      <c r="M372" s="328">
        <v>0.26323000000000002</v>
      </c>
      <c r="N372" s="1"/>
      <c r="O372" s="1"/>
    </row>
    <row r="373" spans="1:15" ht="12.75" customHeight="1">
      <c r="A373" s="30">
        <v>363</v>
      </c>
      <c r="B373" s="347" t="s">
        <v>476</v>
      </c>
      <c r="C373" s="328">
        <v>1813.1</v>
      </c>
      <c r="D373" s="329">
        <v>1821.0333333333335</v>
      </c>
      <c r="E373" s="329">
        <v>1794.0666666666671</v>
      </c>
      <c r="F373" s="329">
        <v>1775.0333333333335</v>
      </c>
      <c r="G373" s="329">
        <v>1748.0666666666671</v>
      </c>
      <c r="H373" s="329">
        <v>1840.0666666666671</v>
      </c>
      <c r="I373" s="329">
        <v>1867.0333333333338</v>
      </c>
      <c r="J373" s="329">
        <v>1886.0666666666671</v>
      </c>
      <c r="K373" s="328">
        <v>1848</v>
      </c>
      <c r="L373" s="328">
        <v>1802</v>
      </c>
      <c r="M373" s="328">
        <v>0.72848000000000002</v>
      </c>
      <c r="N373" s="1"/>
      <c r="O373" s="1"/>
    </row>
    <row r="374" spans="1:15" ht="12.75" customHeight="1">
      <c r="A374" s="30">
        <v>364</v>
      </c>
      <c r="B374" s="347" t="s">
        <v>845</v>
      </c>
      <c r="C374" s="328">
        <v>238.85</v>
      </c>
      <c r="D374" s="329">
        <v>240.25</v>
      </c>
      <c r="E374" s="329">
        <v>236.1</v>
      </c>
      <c r="F374" s="329">
        <v>233.35</v>
      </c>
      <c r="G374" s="329">
        <v>229.2</v>
      </c>
      <c r="H374" s="329">
        <v>243</v>
      </c>
      <c r="I374" s="329">
        <v>247.14999999999998</v>
      </c>
      <c r="J374" s="329">
        <v>249.9</v>
      </c>
      <c r="K374" s="328">
        <v>244.4</v>
      </c>
      <c r="L374" s="328">
        <v>237.5</v>
      </c>
      <c r="M374" s="328">
        <v>18.344349999999999</v>
      </c>
      <c r="N374" s="1"/>
      <c r="O374" s="1"/>
    </row>
    <row r="375" spans="1:15" ht="12.75" customHeight="1">
      <c r="A375" s="30">
        <v>365</v>
      </c>
      <c r="B375" s="347" t="s">
        <v>181</v>
      </c>
      <c r="C375" s="328">
        <v>217.85</v>
      </c>
      <c r="D375" s="329">
        <v>215.96666666666667</v>
      </c>
      <c r="E375" s="329">
        <v>212.58333333333334</v>
      </c>
      <c r="F375" s="329">
        <v>207.31666666666666</v>
      </c>
      <c r="G375" s="329">
        <v>203.93333333333334</v>
      </c>
      <c r="H375" s="329">
        <v>221.23333333333335</v>
      </c>
      <c r="I375" s="329">
        <v>224.61666666666667</v>
      </c>
      <c r="J375" s="329">
        <v>229.88333333333335</v>
      </c>
      <c r="K375" s="328">
        <v>219.35</v>
      </c>
      <c r="L375" s="328">
        <v>210.7</v>
      </c>
      <c r="M375" s="328">
        <v>148.54167000000001</v>
      </c>
      <c r="N375" s="1"/>
      <c r="O375" s="1"/>
    </row>
    <row r="376" spans="1:15" ht="12.75" customHeight="1">
      <c r="A376" s="30">
        <v>366</v>
      </c>
      <c r="B376" s="347" t="s">
        <v>291</v>
      </c>
      <c r="C376" s="328">
        <v>3852.7</v>
      </c>
      <c r="D376" s="329">
        <v>3773.3833333333332</v>
      </c>
      <c r="E376" s="329">
        <v>3504.1666666666665</v>
      </c>
      <c r="F376" s="329">
        <v>3155.6333333333332</v>
      </c>
      <c r="G376" s="329">
        <v>2886.4166666666665</v>
      </c>
      <c r="H376" s="329">
        <v>4121.9166666666661</v>
      </c>
      <c r="I376" s="329">
        <v>4391.1333333333332</v>
      </c>
      <c r="J376" s="329">
        <v>4739.6666666666661</v>
      </c>
      <c r="K376" s="328">
        <v>4042.6</v>
      </c>
      <c r="L376" s="328">
        <v>3424.85</v>
      </c>
      <c r="M376" s="328">
        <v>4.66662</v>
      </c>
      <c r="N376" s="1"/>
      <c r="O376" s="1"/>
    </row>
    <row r="377" spans="1:15" ht="12.75" customHeight="1">
      <c r="A377" s="30">
        <v>367</v>
      </c>
      <c r="B377" s="347" t="s">
        <v>846</v>
      </c>
      <c r="C377" s="328">
        <v>372.05</v>
      </c>
      <c r="D377" s="329">
        <v>369.15000000000003</v>
      </c>
      <c r="E377" s="329">
        <v>359.90000000000009</v>
      </c>
      <c r="F377" s="329">
        <v>347.75000000000006</v>
      </c>
      <c r="G377" s="329">
        <v>338.50000000000011</v>
      </c>
      <c r="H377" s="329">
        <v>381.30000000000007</v>
      </c>
      <c r="I377" s="329">
        <v>390.54999999999995</v>
      </c>
      <c r="J377" s="329">
        <v>402.70000000000005</v>
      </c>
      <c r="K377" s="328">
        <v>378.4</v>
      </c>
      <c r="L377" s="328">
        <v>357</v>
      </c>
      <c r="M377" s="328">
        <v>12.39425</v>
      </c>
      <c r="N377" s="1"/>
      <c r="O377" s="1"/>
    </row>
    <row r="378" spans="1:15" ht="12.75" customHeight="1">
      <c r="A378" s="30">
        <v>368</v>
      </c>
      <c r="B378" s="347" t="s">
        <v>273</v>
      </c>
      <c r="C378" s="328">
        <v>438.15</v>
      </c>
      <c r="D378" s="329">
        <v>441.51666666666671</v>
      </c>
      <c r="E378" s="329">
        <v>431.98333333333341</v>
      </c>
      <c r="F378" s="329">
        <v>425.81666666666672</v>
      </c>
      <c r="G378" s="329">
        <v>416.28333333333342</v>
      </c>
      <c r="H378" s="329">
        <v>447.68333333333339</v>
      </c>
      <c r="I378" s="329">
        <v>457.2166666666667</v>
      </c>
      <c r="J378" s="329">
        <v>463.38333333333338</v>
      </c>
      <c r="K378" s="328">
        <v>451.05</v>
      </c>
      <c r="L378" s="328">
        <v>435.35</v>
      </c>
      <c r="M378" s="328">
        <v>3.4245100000000002</v>
      </c>
      <c r="N378" s="1"/>
      <c r="O378" s="1"/>
    </row>
    <row r="379" spans="1:15" ht="12.75" customHeight="1">
      <c r="A379" s="30">
        <v>369</v>
      </c>
      <c r="B379" s="347" t="s">
        <v>477</v>
      </c>
      <c r="C379" s="328">
        <v>627.4</v>
      </c>
      <c r="D379" s="329">
        <v>635.7166666666667</v>
      </c>
      <c r="E379" s="329">
        <v>617.68333333333339</v>
      </c>
      <c r="F379" s="329">
        <v>607.9666666666667</v>
      </c>
      <c r="G379" s="329">
        <v>589.93333333333339</v>
      </c>
      <c r="H379" s="329">
        <v>645.43333333333339</v>
      </c>
      <c r="I379" s="329">
        <v>663.4666666666667</v>
      </c>
      <c r="J379" s="329">
        <v>673.18333333333339</v>
      </c>
      <c r="K379" s="328">
        <v>653.75</v>
      </c>
      <c r="L379" s="328">
        <v>626</v>
      </c>
      <c r="M379" s="328">
        <v>1.18981</v>
      </c>
      <c r="N379" s="1"/>
      <c r="O379" s="1"/>
    </row>
    <row r="380" spans="1:15" ht="12.75" customHeight="1">
      <c r="A380" s="30">
        <v>370</v>
      </c>
      <c r="B380" s="347" t="s">
        <v>478</v>
      </c>
      <c r="C380" s="328">
        <v>117.6</v>
      </c>
      <c r="D380" s="329">
        <v>118.7</v>
      </c>
      <c r="E380" s="329">
        <v>116.4</v>
      </c>
      <c r="F380" s="329">
        <v>115.2</v>
      </c>
      <c r="G380" s="329">
        <v>112.9</v>
      </c>
      <c r="H380" s="329">
        <v>119.9</v>
      </c>
      <c r="I380" s="329">
        <v>122.19999999999999</v>
      </c>
      <c r="J380" s="329">
        <v>123.4</v>
      </c>
      <c r="K380" s="328">
        <v>121</v>
      </c>
      <c r="L380" s="328">
        <v>117.5</v>
      </c>
      <c r="M380" s="328">
        <v>2.4364400000000002</v>
      </c>
      <c r="N380" s="1"/>
      <c r="O380" s="1"/>
    </row>
    <row r="381" spans="1:15" ht="12.75" customHeight="1">
      <c r="A381" s="30">
        <v>371</v>
      </c>
      <c r="B381" s="347" t="s">
        <v>183</v>
      </c>
      <c r="C381" s="328">
        <v>1628.5</v>
      </c>
      <c r="D381" s="329">
        <v>1652.05</v>
      </c>
      <c r="E381" s="329">
        <v>1592.1</v>
      </c>
      <c r="F381" s="329">
        <v>1555.7</v>
      </c>
      <c r="G381" s="329">
        <v>1495.75</v>
      </c>
      <c r="H381" s="329">
        <v>1688.4499999999998</v>
      </c>
      <c r="I381" s="329">
        <v>1748.4</v>
      </c>
      <c r="J381" s="329">
        <v>1784.7999999999997</v>
      </c>
      <c r="K381" s="328">
        <v>1712</v>
      </c>
      <c r="L381" s="328">
        <v>1615.65</v>
      </c>
      <c r="M381" s="328">
        <v>13.66155</v>
      </c>
      <c r="N381" s="1"/>
      <c r="O381" s="1"/>
    </row>
    <row r="382" spans="1:15" ht="12.75" customHeight="1">
      <c r="A382" s="30">
        <v>372</v>
      </c>
      <c r="B382" s="347" t="s">
        <v>480</v>
      </c>
      <c r="C382" s="328">
        <v>607.15</v>
      </c>
      <c r="D382" s="329">
        <v>611.4666666666667</v>
      </c>
      <c r="E382" s="329">
        <v>583.18333333333339</v>
      </c>
      <c r="F382" s="329">
        <v>559.2166666666667</v>
      </c>
      <c r="G382" s="329">
        <v>530.93333333333339</v>
      </c>
      <c r="H382" s="329">
        <v>635.43333333333339</v>
      </c>
      <c r="I382" s="329">
        <v>663.7166666666667</v>
      </c>
      <c r="J382" s="329">
        <v>687.68333333333339</v>
      </c>
      <c r="K382" s="328">
        <v>639.75</v>
      </c>
      <c r="L382" s="328">
        <v>587.5</v>
      </c>
      <c r="M382" s="328">
        <v>2.9694099999999999</v>
      </c>
      <c r="N382" s="1"/>
      <c r="O382" s="1"/>
    </row>
    <row r="383" spans="1:15" ht="12.75" customHeight="1">
      <c r="A383" s="30">
        <v>373</v>
      </c>
      <c r="B383" s="347" t="s">
        <v>482</v>
      </c>
      <c r="C383" s="328">
        <v>850.45</v>
      </c>
      <c r="D383" s="329">
        <v>850.85</v>
      </c>
      <c r="E383" s="329">
        <v>821.7</v>
      </c>
      <c r="F383" s="329">
        <v>792.95</v>
      </c>
      <c r="G383" s="329">
        <v>763.80000000000007</v>
      </c>
      <c r="H383" s="329">
        <v>879.6</v>
      </c>
      <c r="I383" s="329">
        <v>908.74999999999989</v>
      </c>
      <c r="J383" s="329">
        <v>937.5</v>
      </c>
      <c r="K383" s="328">
        <v>880</v>
      </c>
      <c r="L383" s="328">
        <v>822.1</v>
      </c>
      <c r="M383" s="328">
        <v>9.8234200000000005</v>
      </c>
      <c r="N383" s="1"/>
      <c r="O383" s="1"/>
    </row>
    <row r="384" spans="1:15" ht="12.75" customHeight="1">
      <c r="A384" s="30">
        <v>374</v>
      </c>
      <c r="B384" s="347" t="s">
        <v>847</v>
      </c>
      <c r="C384" s="328">
        <v>92.5</v>
      </c>
      <c r="D384" s="329">
        <v>92.833333333333329</v>
      </c>
      <c r="E384" s="329">
        <v>91.766666666666652</v>
      </c>
      <c r="F384" s="329">
        <v>91.033333333333317</v>
      </c>
      <c r="G384" s="329">
        <v>89.96666666666664</v>
      </c>
      <c r="H384" s="329">
        <v>93.566666666666663</v>
      </c>
      <c r="I384" s="329">
        <v>94.633333333333354</v>
      </c>
      <c r="J384" s="329">
        <v>95.366666666666674</v>
      </c>
      <c r="K384" s="328">
        <v>93.9</v>
      </c>
      <c r="L384" s="328">
        <v>92.1</v>
      </c>
      <c r="M384" s="328">
        <v>5.7726600000000001</v>
      </c>
      <c r="N384" s="1"/>
      <c r="O384" s="1"/>
    </row>
    <row r="385" spans="1:15" ht="12.75" customHeight="1">
      <c r="A385" s="30">
        <v>375</v>
      </c>
      <c r="B385" s="347" t="s">
        <v>484</v>
      </c>
      <c r="C385" s="328">
        <v>184</v>
      </c>
      <c r="D385" s="329">
        <v>185.20000000000002</v>
      </c>
      <c r="E385" s="329">
        <v>181.40000000000003</v>
      </c>
      <c r="F385" s="329">
        <v>178.8</v>
      </c>
      <c r="G385" s="329">
        <v>175.00000000000003</v>
      </c>
      <c r="H385" s="329">
        <v>187.80000000000004</v>
      </c>
      <c r="I385" s="329">
        <v>191.60000000000005</v>
      </c>
      <c r="J385" s="329">
        <v>194.20000000000005</v>
      </c>
      <c r="K385" s="328">
        <v>189</v>
      </c>
      <c r="L385" s="328">
        <v>182.6</v>
      </c>
      <c r="M385" s="328">
        <v>18.98161</v>
      </c>
      <c r="N385" s="1"/>
      <c r="O385" s="1"/>
    </row>
    <row r="386" spans="1:15" ht="12.75" customHeight="1">
      <c r="A386" s="30">
        <v>376</v>
      </c>
      <c r="B386" s="347" t="s">
        <v>485</v>
      </c>
      <c r="C386" s="328">
        <v>707.85</v>
      </c>
      <c r="D386" s="329">
        <v>705.6</v>
      </c>
      <c r="E386" s="329">
        <v>689.30000000000007</v>
      </c>
      <c r="F386" s="329">
        <v>670.75</v>
      </c>
      <c r="G386" s="329">
        <v>654.45000000000005</v>
      </c>
      <c r="H386" s="329">
        <v>724.15000000000009</v>
      </c>
      <c r="I386" s="329">
        <v>740.45</v>
      </c>
      <c r="J386" s="329">
        <v>759.00000000000011</v>
      </c>
      <c r="K386" s="328">
        <v>721.9</v>
      </c>
      <c r="L386" s="328">
        <v>687.05</v>
      </c>
      <c r="M386" s="328">
        <v>2.5301800000000001</v>
      </c>
      <c r="N386" s="1"/>
      <c r="O386" s="1"/>
    </row>
    <row r="387" spans="1:15" ht="12.75" customHeight="1">
      <c r="A387" s="30">
        <v>377</v>
      </c>
      <c r="B387" s="347" t="s">
        <v>486</v>
      </c>
      <c r="C387" s="328">
        <v>243.7</v>
      </c>
      <c r="D387" s="329">
        <v>245.68333333333331</v>
      </c>
      <c r="E387" s="329">
        <v>239.01666666666662</v>
      </c>
      <c r="F387" s="329">
        <v>234.33333333333331</v>
      </c>
      <c r="G387" s="329">
        <v>227.66666666666663</v>
      </c>
      <c r="H387" s="329">
        <v>250.36666666666662</v>
      </c>
      <c r="I387" s="329">
        <v>257.0333333333333</v>
      </c>
      <c r="J387" s="329">
        <v>261.71666666666658</v>
      </c>
      <c r="K387" s="328">
        <v>252.35</v>
      </c>
      <c r="L387" s="328">
        <v>241</v>
      </c>
      <c r="M387" s="328">
        <v>4.5052700000000003</v>
      </c>
      <c r="N387" s="1"/>
      <c r="O387" s="1"/>
    </row>
    <row r="388" spans="1:15" ht="12.75" customHeight="1">
      <c r="A388" s="30">
        <v>378</v>
      </c>
      <c r="B388" s="347" t="s">
        <v>184</v>
      </c>
      <c r="C388" s="328">
        <v>730.25</v>
      </c>
      <c r="D388" s="329">
        <v>747.81666666666661</v>
      </c>
      <c r="E388" s="329">
        <v>707.63333333333321</v>
      </c>
      <c r="F388" s="329">
        <v>685.01666666666665</v>
      </c>
      <c r="G388" s="329">
        <v>644.83333333333326</v>
      </c>
      <c r="H388" s="329">
        <v>770.43333333333317</v>
      </c>
      <c r="I388" s="329">
        <v>810.61666666666656</v>
      </c>
      <c r="J388" s="329">
        <v>833.23333333333312</v>
      </c>
      <c r="K388" s="328">
        <v>788</v>
      </c>
      <c r="L388" s="328">
        <v>725.2</v>
      </c>
      <c r="M388" s="328">
        <v>4.5808</v>
      </c>
      <c r="N388" s="1"/>
      <c r="O388" s="1"/>
    </row>
    <row r="389" spans="1:15" ht="12.75" customHeight="1">
      <c r="A389" s="30">
        <v>379</v>
      </c>
      <c r="B389" s="347" t="s">
        <v>488</v>
      </c>
      <c r="C389" s="328">
        <v>2239</v>
      </c>
      <c r="D389" s="329">
        <v>2251.4500000000003</v>
      </c>
      <c r="E389" s="329">
        <v>2202.9000000000005</v>
      </c>
      <c r="F389" s="329">
        <v>2166.8000000000002</v>
      </c>
      <c r="G389" s="329">
        <v>2118.2500000000005</v>
      </c>
      <c r="H389" s="329">
        <v>2287.5500000000006</v>
      </c>
      <c r="I389" s="329">
        <v>2336.1000000000008</v>
      </c>
      <c r="J389" s="329">
        <v>2372.2000000000007</v>
      </c>
      <c r="K389" s="328">
        <v>2300</v>
      </c>
      <c r="L389" s="328">
        <v>2215.35</v>
      </c>
      <c r="M389" s="328">
        <v>0.10972999999999999</v>
      </c>
      <c r="N389" s="1"/>
      <c r="O389" s="1"/>
    </row>
    <row r="390" spans="1:15" ht="12.75" customHeight="1">
      <c r="A390" s="30">
        <v>380</v>
      </c>
      <c r="B390" s="347" t="s">
        <v>918</v>
      </c>
      <c r="C390" s="328">
        <v>106.9</v>
      </c>
      <c r="D390" s="329">
        <v>107.63333333333333</v>
      </c>
      <c r="E390" s="329">
        <v>105.26666666666665</v>
      </c>
      <c r="F390" s="329">
        <v>103.63333333333333</v>
      </c>
      <c r="G390" s="329">
        <v>101.26666666666665</v>
      </c>
      <c r="H390" s="329">
        <v>109.26666666666665</v>
      </c>
      <c r="I390" s="329">
        <v>111.63333333333333</v>
      </c>
      <c r="J390" s="329">
        <v>113.26666666666665</v>
      </c>
      <c r="K390" s="328">
        <v>110</v>
      </c>
      <c r="L390" s="328">
        <v>106</v>
      </c>
      <c r="M390" s="328">
        <v>7.9275599999999997</v>
      </c>
      <c r="N390" s="1"/>
      <c r="O390" s="1"/>
    </row>
    <row r="391" spans="1:15" ht="12.75" customHeight="1">
      <c r="A391" s="30">
        <v>381</v>
      </c>
      <c r="B391" s="347" t="s">
        <v>185</v>
      </c>
      <c r="C391" s="328">
        <v>131.15</v>
      </c>
      <c r="D391" s="329">
        <v>132.43333333333334</v>
      </c>
      <c r="E391" s="329">
        <v>128.51666666666668</v>
      </c>
      <c r="F391" s="329">
        <v>125.88333333333335</v>
      </c>
      <c r="G391" s="329">
        <v>121.9666666666667</v>
      </c>
      <c r="H391" s="329">
        <v>135.06666666666666</v>
      </c>
      <c r="I391" s="329">
        <v>138.98333333333329</v>
      </c>
      <c r="J391" s="329">
        <v>141.61666666666665</v>
      </c>
      <c r="K391" s="328">
        <v>136.35</v>
      </c>
      <c r="L391" s="328">
        <v>129.80000000000001</v>
      </c>
      <c r="M391" s="328">
        <v>112.78655000000001</v>
      </c>
      <c r="N391" s="1"/>
      <c r="O391" s="1"/>
    </row>
    <row r="392" spans="1:15" ht="12.75" customHeight="1">
      <c r="A392" s="30">
        <v>382</v>
      </c>
      <c r="B392" s="347" t="s">
        <v>487</v>
      </c>
      <c r="C392" s="328">
        <v>74.55</v>
      </c>
      <c r="D392" s="329">
        <v>74.166666666666657</v>
      </c>
      <c r="E392" s="329">
        <v>72.98333333333332</v>
      </c>
      <c r="F392" s="329">
        <v>71.416666666666657</v>
      </c>
      <c r="G392" s="329">
        <v>70.23333333333332</v>
      </c>
      <c r="H392" s="329">
        <v>75.73333333333332</v>
      </c>
      <c r="I392" s="329">
        <v>76.916666666666657</v>
      </c>
      <c r="J392" s="329">
        <v>78.48333333333332</v>
      </c>
      <c r="K392" s="328">
        <v>75.349999999999994</v>
      </c>
      <c r="L392" s="328">
        <v>72.599999999999994</v>
      </c>
      <c r="M392" s="328">
        <v>19.486750000000001</v>
      </c>
      <c r="N392" s="1"/>
      <c r="O392" s="1"/>
    </row>
    <row r="393" spans="1:15" ht="12.75" customHeight="1">
      <c r="A393" s="30">
        <v>383</v>
      </c>
      <c r="B393" s="347" t="s">
        <v>186</v>
      </c>
      <c r="C393" s="328">
        <v>122.75</v>
      </c>
      <c r="D393" s="329">
        <v>123.21666666666665</v>
      </c>
      <c r="E393" s="329">
        <v>121.73333333333331</v>
      </c>
      <c r="F393" s="329">
        <v>120.71666666666665</v>
      </c>
      <c r="G393" s="329">
        <v>119.23333333333331</v>
      </c>
      <c r="H393" s="329">
        <v>124.23333333333331</v>
      </c>
      <c r="I393" s="329">
        <v>125.71666666666665</v>
      </c>
      <c r="J393" s="329">
        <v>126.73333333333331</v>
      </c>
      <c r="K393" s="328">
        <v>124.7</v>
      </c>
      <c r="L393" s="328">
        <v>122.2</v>
      </c>
      <c r="M393" s="328">
        <v>23.171800000000001</v>
      </c>
      <c r="N393" s="1"/>
      <c r="O393" s="1"/>
    </row>
    <row r="394" spans="1:15" ht="12.75" customHeight="1">
      <c r="A394" s="30">
        <v>384</v>
      </c>
      <c r="B394" s="347" t="s">
        <v>489</v>
      </c>
      <c r="C394" s="328">
        <v>154.55000000000001</v>
      </c>
      <c r="D394" s="329">
        <v>154.70000000000002</v>
      </c>
      <c r="E394" s="329">
        <v>152.75000000000003</v>
      </c>
      <c r="F394" s="329">
        <v>150.95000000000002</v>
      </c>
      <c r="G394" s="329">
        <v>149.00000000000003</v>
      </c>
      <c r="H394" s="329">
        <v>156.50000000000003</v>
      </c>
      <c r="I394" s="329">
        <v>158.45000000000002</v>
      </c>
      <c r="J394" s="329">
        <v>160.25000000000003</v>
      </c>
      <c r="K394" s="328">
        <v>156.65</v>
      </c>
      <c r="L394" s="328">
        <v>152.9</v>
      </c>
      <c r="M394" s="328">
        <v>25.55997</v>
      </c>
      <c r="N394" s="1"/>
      <c r="O394" s="1"/>
    </row>
    <row r="395" spans="1:15" ht="12.75" customHeight="1">
      <c r="A395" s="30">
        <v>385</v>
      </c>
      <c r="B395" s="347" t="s">
        <v>490</v>
      </c>
      <c r="C395" s="328">
        <v>1200.8</v>
      </c>
      <c r="D395" s="329">
        <v>1199.7833333333333</v>
      </c>
      <c r="E395" s="329">
        <v>1181.6666666666665</v>
      </c>
      <c r="F395" s="329">
        <v>1162.5333333333333</v>
      </c>
      <c r="G395" s="329">
        <v>1144.4166666666665</v>
      </c>
      <c r="H395" s="329">
        <v>1218.9166666666665</v>
      </c>
      <c r="I395" s="329">
        <v>1237.0333333333333</v>
      </c>
      <c r="J395" s="329">
        <v>1256.1666666666665</v>
      </c>
      <c r="K395" s="328">
        <v>1217.9000000000001</v>
      </c>
      <c r="L395" s="328">
        <v>1180.6500000000001</v>
      </c>
      <c r="M395" s="328">
        <v>1.6674</v>
      </c>
      <c r="N395" s="1"/>
      <c r="O395" s="1"/>
    </row>
    <row r="396" spans="1:15" ht="12.75" customHeight="1">
      <c r="A396" s="30">
        <v>386</v>
      </c>
      <c r="B396" s="347" t="s">
        <v>187</v>
      </c>
      <c r="C396" s="328">
        <v>2378.3000000000002</v>
      </c>
      <c r="D396" s="329">
        <v>2387.7333333333331</v>
      </c>
      <c r="E396" s="329">
        <v>2360.6166666666663</v>
      </c>
      <c r="F396" s="329">
        <v>2342.9333333333334</v>
      </c>
      <c r="G396" s="329">
        <v>2315.8166666666666</v>
      </c>
      <c r="H396" s="329">
        <v>2405.4166666666661</v>
      </c>
      <c r="I396" s="329">
        <v>2432.5333333333328</v>
      </c>
      <c r="J396" s="329">
        <v>2450.2166666666658</v>
      </c>
      <c r="K396" s="328">
        <v>2414.85</v>
      </c>
      <c r="L396" s="328">
        <v>2370.0500000000002</v>
      </c>
      <c r="M396" s="328">
        <v>47.011830000000003</v>
      </c>
      <c r="N396" s="1"/>
      <c r="O396" s="1"/>
    </row>
    <row r="397" spans="1:15" ht="12.75" customHeight="1">
      <c r="A397" s="30">
        <v>387</v>
      </c>
      <c r="B397" s="347" t="s">
        <v>848</v>
      </c>
      <c r="C397" s="328">
        <v>534.29999999999995</v>
      </c>
      <c r="D397" s="329">
        <v>530.58333333333337</v>
      </c>
      <c r="E397" s="329">
        <v>522.16666666666674</v>
      </c>
      <c r="F397" s="329">
        <v>510.03333333333342</v>
      </c>
      <c r="G397" s="329">
        <v>501.61666666666679</v>
      </c>
      <c r="H397" s="329">
        <v>542.7166666666667</v>
      </c>
      <c r="I397" s="329">
        <v>551.13333333333344</v>
      </c>
      <c r="J397" s="329">
        <v>563.26666666666665</v>
      </c>
      <c r="K397" s="328">
        <v>539</v>
      </c>
      <c r="L397" s="328">
        <v>518.45000000000005</v>
      </c>
      <c r="M397" s="328">
        <v>4.2840299999999996</v>
      </c>
      <c r="N397" s="1"/>
      <c r="O397" s="1"/>
    </row>
    <row r="398" spans="1:15" ht="12.75" customHeight="1">
      <c r="A398" s="30">
        <v>388</v>
      </c>
      <c r="B398" s="347" t="s">
        <v>481</v>
      </c>
      <c r="C398" s="328">
        <v>247.05</v>
      </c>
      <c r="D398" s="329">
        <v>246.15</v>
      </c>
      <c r="E398" s="329">
        <v>242.5</v>
      </c>
      <c r="F398" s="329">
        <v>237.95</v>
      </c>
      <c r="G398" s="329">
        <v>234.29999999999998</v>
      </c>
      <c r="H398" s="329">
        <v>250.70000000000002</v>
      </c>
      <c r="I398" s="329">
        <v>254.35000000000005</v>
      </c>
      <c r="J398" s="329">
        <v>258.90000000000003</v>
      </c>
      <c r="K398" s="328">
        <v>249.8</v>
      </c>
      <c r="L398" s="328">
        <v>241.6</v>
      </c>
      <c r="M398" s="328">
        <v>1.6298299999999999</v>
      </c>
      <c r="N398" s="1"/>
      <c r="O398" s="1"/>
    </row>
    <row r="399" spans="1:15" ht="12.75" customHeight="1">
      <c r="A399" s="30">
        <v>389</v>
      </c>
      <c r="B399" s="347" t="s">
        <v>491</v>
      </c>
      <c r="C399" s="328">
        <v>974</v>
      </c>
      <c r="D399" s="329">
        <v>972.46666666666658</v>
      </c>
      <c r="E399" s="329">
        <v>965.58333333333314</v>
      </c>
      <c r="F399" s="329">
        <v>957.16666666666652</v>
      </c>
      <c r="G399" s="329">
        <v>950.28333333333308</v>
      </c>
      <c r="H399" s="329">
        <v>980.88333333333321</v>
      </c>
      <c r="I399" s="329">
        <v>987.76666666666665</v>
      </c>
      <c r="J399" s="329">
        <v>996.18333333333328</v>
      </c>
      <c r="K399" s="328">
        <v>979.35</v>
      </c>
      <c r="L399" s="328">
        <v>964.05</v>
      </c>
      <c r="M399" s="328">
        <v>0.32623999999999997</v>
      </c>
      <c r="N399" s="1"/>
      <c r="O399" s="1"/>
    </row>
    <row r="400" spans="1:15" ht="12.75" customHeight="1">
      <c r="A400" s="30">
        <v>390</v>
      </c>
      <c r="B400" s="347" t="s">
        <v>492</v>
      </c>
      <c r="C400" s="328">
        <v>1532.9</v>
      </c>
      <c r="D400" s="329">
        <v>1541.3333333333333</v>
      </c>
      <c r="E400" s="329">
        <v>1514.6666666666665</v>
      </c>
      <c r="F400" s="329">
        <v>1496.4333333333332</v>
      </c>
      <c r="G400" s="329">
        <v>1469.7666666666664</v>
      </c>
      <c r="H400" s="329">
        <v>1559.5666666666666</v>
      </c>
      <c r="I400" s="329">
        <v>1586.2333333333331</v>
      </c>
      <c r="J400" s="329">
        <v>1604.4666666666667</v>
      </c>
      <c r="K400" s="328">
        <v>1568</v>
      </c>
      <c r="L400" s="328">
        <v>1523.1</v>
      </c>
      <c r="M400" s="328">
        <v>1.8825799999999999</v>
      </c>
      <c r="N400" s="1"/>
      <c r="O400" s="1"/>
    </row>
    <row r="401" spans="1:15" ht="12.75" customHeight="1">
      <c r="A401" s="30">
        <v>391</v>
      </c>
      <c r="B401" s="347" t="s">
        <v>483</v>
      </c>
      <c r="C401" s="328">
        <v>31.1</v>
      </c>
      <c r="D401" s="329">
        <v>31.266666666666666</v>
      </c>
      <c r="E401" s="329">
        <v>30.833333333333332</v>
      </c>
      <c r="F401" s="329">
        <v>30.566666666666666</v>
      </c>
      <c r="G401" s="329">
        <v>30.133333333333333</v>
      </c>
      <c r="H401" s="329">
        <v>31.533333333333331</v>
      </c>
      <c r="I401" s="329">
        <v>31.966666666666669</v>
      </c>
      <c r="J401" s="329">
        <v>32.233333333333334</v>
      </c>
      <c r="K401" s="328">
        <v>31.7</v>
      </c>
      <c r="L401" s="328">
        <v>31</v>
      </c>
      <c r="M401" s="328">
        <v>13.642150000000001</v>
      </c>
      <c r="N401" s="1"/>
      <c r="O401" s="1"/>
    </row>
    <row r="402" spans="1:15" ht="12.75" customHeight="1">
      <c r="A402" s="30">
        <v>392</v>
      </c>
      <c r="B402" s="347" t="s">
        <v>188</v>
      </c>
      <c r="C402" s="328">
        <v>101.15</v>
      </c>
      <c r="D402" s="329">
        <v>101.23333333333333</v>
      </c>
      <c r="E402" s="329">
        <v>99.966666666666669</v>
      </c>
      <c r="F402" s="329">
        <v>98.783333333333331</v>
      </c>
      <c r="G402" s="329">
        <v>97.516666666666666</v>
      </c>
      <c r="H402" s="329">
        <v>102.41666666666667</v>
      </c>
      <c r="I402" s="329">
        <v>103.68333333333335</v>
      </c>
      <c r="J402" s="329">
        <v>104.86666666666667</v>
      </c>
      <c r="K402" s="328">
        <v>102.5</v>
      </c>
      <c r="L402" s="328">
        <v>100.05</v>
      </c>
      <c r="M402" s="328">
        <v>423.79070999999999</v>
      </c>
      <c r="N402" s="1"/>
      <c r="O402" s="1"/>
    </row>
    <row r="403" spans="1:15" ht="12.75" customHeight="1">
      <c r="A403" s="30">
        <v>393</v>
      </c>
      <c r="B403" s="347" t="s">
        <v>276</v>
      </c>
      <c r="C403" s="328">
        <v>7245.9</v>
      </c>
      <c r="D403" s="329">
        <v>7253.0333333333328</v>
      </c>
      <c r="E403" s="329">
        <v>7188.1166666666659</v>
      </c>
      <c r="F403" s="329">
        <v>7130.333333333333</v>
      </c>
      <c r="G403" s="329">
        <v>7065.4166666666661</v>
      </c>
      <c r="H403" s="329">
        <v>7310.8166666666657</v>
      </c>
      <c r="I403" s="329">
        <v>7375.7333333333336</v>
      </c>
      <c r="J403" s="329">
        <v>7433.5166666666655</v>
      </c>
      <c r="K403" s="328">
        <v>7317.95</v>
      </c>
      <c r="L403" s="328">
        <v>7195.25</v>
      </c>
      <c r="M403" s="328">
        <v>0.11859</v>
      </c>
      <c r="N403" s="1"/>
      <c r="O403" s="1"/>
    </row>
    <row r="404" spans="1:15" ht="12.75" customHeight="1">
      <c r="A404" s="30">
        <v>394</v>
      </c>
      <c r="B404" s="347" t="s">
        <v>275</v>
      </c>
      <c r="C404" s="328">
        <v>752.7</v>
      </c>
      <c r="D404" s="329">
        <v>761.6</v>
      </c>
      <c r="E404" s="329">
        <v>741.2</v>
      </c>
      <c r="F404" s="329">
        <v>729.7</v>
      </c>
      <c r="G404" s="329">
        <v>709.30000000000007</v>
      </c>
      <c r="H404" s="329">
        <v>773.1</v>
      </c>
      <c r="I404" s="329">
        <v>793.49999999999989</v>
      </c>
      <c r="J404" s="329">
        <v>805</v>
      </c>
      <c r="K404" s="328">
        <v>782</v>
      </c>
      <c r="L404" s="328">
        <v>750.1</v>
      </c>
      <c r="M404" s="328">
        <v>11.69814</v>
      </c>
      <c r="N404" s="1"/>
      <c r="O404" s="1"/>
    </row>
    <row r="405" spans="1:15" ht="12.75" customHeight="1">
      <c r="A405" s="30">
        <v>395</v>
      </c>
      <c r="B405" s="347" t="s">
        <v>189</v>
      </c>
      <c r="C405" s="328">
        <v>1081.3</v>
      </c>
      <c r="D405" s="329">
        <v>1094.4000000000001</v>
      </c>
      <c r="E405" s="329">
        <v>1062.0500000000002</v>
      </c>
      <c r="F405" s="329">
        <v>1042.8000000000002</v>
      </c>
      <c r="G405" s="329">
        <v>1010.4500000000003</v>
      </c>
      <c r="H405" s="329">
        <v>1113.6500000000001</v>
      </c>
      <c r="I405" s="329">
        <v>1146</v>
      </c>
      <c r="J405" s="329">
        <v>1165.25</v>
      </c>
      <c r="K405" s="328">
        <v>1126.75</v>
      </c>
      <c r="L405" s="328">
        <v>1075.1500000000001</v>
      </c>
      <c r="M405" s="328">
        <v>11.05747</v>
      </c>
      <c r="N405" s="1"/>
      <c r="O405" s="1"/>
    </row>
    <row r="406" spans="1:15" ht="12.75" customHeight="1">
      <c r="A406" s="30">
        <v>396</v>
      </c>
      <c r="B406" s="347" t="s">
        <v>190</v>
      </c>
      <c r="C406" s="328">
        <v>467.4</v>
      </c>
      <c r="D406" s="329">
        <v>471.8</v>
      </c>
      <c r="E406" s="329">
        <v>460.20000000000005</v>
      </c>
      <c r="F406" s="329">
        <v>453.00000000000006</v>
      </c>
      <c r="G406" s="329">
        <v>441.40000000000009</v>
      </c>
      <c r="H406" s="329">
        <v>479</v>
      </c>
      <c r="I406" s="329">
        <v>490.6</v>
      </c>
      <c r="J406" s="329">
        <v>497.79999999999995</v>
      </c>
      <c r="K406" s="328">
        <v>483.4</v>
      </c>
      <c r="L406" s="328">
        <v>464.6</v>
      </c>
      <c r="M406" s="328">
        <v>203.58590000000001</v>
      </c>
      <c r="N406" s="1"/>
      <c r="O406" s="1"/>
    </row>
    <row r="407" spans="1:15" ht="12.75" customHeight="1">
      <c r="A407" s="30">
        <v>397</v>
      </c>
      <c r="B407" s="347" t="s">
        <v>496</v>
      </c>
      <c r="C407" s="328">
        <v>1866.2</v>
      </c>
      <c r="D407" s="329">
        <v>1871.4666666666665</v>
      </c>
      <c r="E407" s="329">
        <v>1844.9333333333329</v>
      </c>
      <c r="F407" s="329">
        <v>1823.6666666666665</v>
      </c>
      <c r="G407" s="329">
        <v>1797.133333333333</v>
      </c>
      <c r="H407" s="329">
        <v>1892.7333333333329</v>
      </c>
      <c r="I407" s="329">
        <v>1919.2666666666662</v>
      </c>
      <c r="J407" s="329">
        <v>1940.5333333333328</v>
      </c>
      <c r="K407" s="328">
        <v>1898</v>
      </c>
      <c r="L407" s="328">
        <v>1850.2</v>
      </c>
      <c r="M407" s="328">
        <v>1.45052</v>
      </c>
      <c r="N407" s="1"/>
      <c r="O407" s="1"/>
    </row>
    <row r="408" spans="1:15" ht="12.75" customHeight="1">
      <c r="A408" s="30">
        <v>398</v>
      </c>
      <c r="B408" s="347" t="s">
        <v>497</v>
      </c>
      <c r="C408" s="328">
        <v>113.05</v>
      </c>
      <c r="D408" s="329">
        <v>114.21666666666665</v>
      </c>
      <c r="E408" s="329">
        <v>111.33333333333331</v>
      </c>
      <c r="F408" s="329">
        <v>109.61666666666666</v>
      </c>
      <c r="G408" s="329">
        <v>106.73333333333332</v>
      </c>
      <c r="H408" s="329">
        <v>115.93333333333331</v>
      </c>
      <c r="I408" s="329">
        <v>118.81666666666666</v>
      </c>
      <c r="J408" s="329">
        <v>120.5333333333333</v>
      </c>
      <c r="K408" s="328">
        <v>117.1</v>
      </c>
      <c r="L408" s="328">
        <v>112.5</v>
      </c>
      <c r="M408" s="328">
        <v>7.57423</v>
      </c>
      <c r="N408" s="1"/>
      <c r="O408" s="1"/>
    </row>
    <row r="409" spans="1:15" ht="12.75" customHeight="1">
      <c r="A409" s="30">
        <v>399</v>
      </c>
      <c r="B409" s="347" t="s">
        <v>502</v>
      </c>
      <c r="C409" s="328">
        <v>124.15</v>
      </c>
      <c r="D409" s="329">
        <v>119.05</v>
      </c>
      <c r="E409" s="329">
        <v>111.6</v>
      </c>
      <c r="F409" s="329">
        <v>99.05</v>
      </c>
      <c r="G409" s="329">
        <v>91.6</v>
      </c>
      <c r="H409" s="329">
        <v>131.6</v>
      </c>
      <c r="I409" s="329">
        <v>139.05000000000001</v>
      </c>
      <c r="J409" s="329">
        <v>151.6</v>
      </c>
      <c r="K409" s="328">
        <v>126.5</v>
      </c>
      <c r="L409" s="328">
        <v>106.5</v>
      </c>
      <c r="M409" s="328">
        <v>160.36767</v>
      </c>
      <c r="N409" s="1"/>
      <c r="O409" s="1"/>
    </row>
    <row r="410" spans="1:15" ht="12.75" customHeight="1">
      <c r="A410" s="30">
        <v>400</v>
      </c>
      <c r="B410" s="347" t="s">
        <v>498</v>
      </c>
      <c r="C410" s="328">
        <v>129.6</v>
      </c>
      <c r="D410" s="329">
        <v>131.11666666666665</v>
      </c>
      <c r="E410" s="329">
        <v>127.7833333333333</v>
      </c>
      <c r="F410" s="329">
        <v>125.96666666666667</v>
      </c>
      <c r="G410" s="329">
        <v>122.63333333333333</v>
      </c>
      <c r="H410" s="329">
        <v>132.93333333333328</v>
      </c>
      <c r="I410" s="329">
        <v>136.26666666666659</v>
      </c>
      <c r="J410" s="329">
        <v>138.08333333333326</v>
      </c>
      <c r="K410" s="328">
        <v>134.44999999999999</v>
      </c>
      <c r="L410" s="328">
        <v>129.30000000000001</v>
      </c>
      <c r="M410" s="328">
        <v>9.7345799999999993</v>
      </c>
      <c r="N410" s="1"/>
      <c r="O410" s="1"/>
    </row>
    <row r="411" spans="1:15" ht="12.75" customHeight="1">
      <c r="A411" s="30">
        <v>401</v>
      </c>
      <c r="B411" s="347" t="s">
        <v>500</v>
      </c>
      <c r="C411" s="328">
        <v>3440.7</v>
      </c>
      <c r="D411" s="329">
        <v>3424.75</v>
      </c>
      <c r="E411" s="329">
        <v>3375.2</v>
      </c>
      <c r="F411" s="329">
        <v>3309.7</v>
      </c>
      <c r="G411" s="329">
        <v>3260.1499999999996</v>
      </c>
      <c r="H411" s="329">
        <v>3490.25</v>
      </c>
      <c r="I411" s="329">
        <v>3539.8</v>
      </c>
      <c r="J411" s="329">
        <v>3605.3</v>
      </c>
      <c r="K411" s="328">
        <v>3474.3</v>
      </c>
      <c r="L411" s="328">
        <v>3359.25</v>
      </c>
      <c r="M411" s="328">
        <v>0.32940000000000003</v>
      </c>
      <c r="N411" s="1"/>
      <c r="O411" s="1"/>
    </row>
    <row r="412" spans="1:15" ht="12.75" customHeight="1">
      <c r="A412" s="30">
        <v>402</v>
      </c>
      <c r="B412" s="347" t="s">
        <v>499</v>
      </c>
      <c r="C412" s="328">
        <v>568.1</v>
      </c>
      <c r="D412" s="329">
        <v>560.69999999999993</v>
      </c>
      <c r="E412" s="329">
        <v>544.39999999999986</v>
      </c>
      <c r="F412" s="329">
        <v>520.69999999999993</v>
      </c>
      <c r="G412" s="329">
        <v>504.39999999999986</v>
      </c>
      <c r="H412" s="329">
        <v>584.39999999999986</v>
      </c>
      <c r="I412" s="329">
        <v>600.69999999999982</v>
      </c>
      <c r="J412" s="329">
        <v>624.39999999999986</v>
      </c>
      <c r="K412" s="328">
        <v>577</v>
      </c>
      <c r="L412" s="328">
        <v>537</v>
      </c>
      <c r="M412" s="328">
        <v>4.2882100000000003</v>
      </c>
      <c r="N412" s="1"/>
      <c r="O412" s="1"/>
    </row>
    <row r="413" spans="1:15" ht="12.75" customHeight="1">
      <c r="A413" s="30">
        <v>403</v>
      </c>
      <c r="B413" s="347" t="s">
        <v>501</v>
      </c>
      <c r="C413" s="328">
        <v>425.2</v>
      </c>
      <c r="D413" s="329">
        <v>422.0333333333333</v>
      </c>
      <c r="E413" s="329">
        <v>409.06666666666661</v>
      </c>
      <c r="F413" s="329">
        <v>392.93333333333328</v>
      </c>
      <c r="G413" s="329">
        <v>379.96666666666658</v>
      </c>
      <c r="H413" s="329">
        <v>438.16666666666663</v>
      </c>
      <c r="I413" s="329">
        <v>451.13333333333333</v>
      </c>
      <c r="J413" s="329">
        <v>467.26666666666665</v>
      </c>
      <c r="K413" s="328">
        <v>435</v>
      </c>
      <c r="L413" s="328">
        <v>405.9</v>
      </c>
      <c r="M413" s="328">
        <v>5.6520999999999999</v>
      </c>
      <c r="N413" s="1"/>
      <c r="O413" s="1"/>
    </row>
    <row r="414" spans="1:15" ht="12.75" customHeight="1">
      <c r="A414" s="30">
        <v>404</v>
      </c>
      <c r="B414" s="347" t="s">
        <v>191</v>
      </c>
      <c r="C414" s="328">
        <v>22827.05</v>
      </c>
      <c r="D414" s="329">
        <v>23267.166666666668</v>
      </c>
      <c r="E414" s="329">
        <v>22308.333333333336</v>
      </c>
      <c r="F414" s="329">
        <v>21789.616666666669</v>
      </c>
      <c r="G414" s="329">
        <v>20830.783333333336</v>
      </c>
      <c r="H414" s="329">
        <v>23785.883333333335</v>
      </c>
      <c r="I414" s="329">
        <v>24744.716666666671</v>
      </c>
      <c r="J414" s="329">
        <v>25263.433333333334</v>
      </c>
      <c r="K414" s="328">
        <v>24226</v>
      </c>
      <c r="L414" s="328">
        <v>22748.45</v>
      </c>
      <c r="M414" s="328">
        <v>0.80837000000000003</v>
      </c>
      <c r="N414" s="1"/>
      <c r="O414" s="1"/>
    </row>
    <row r="415" spans="1:15" ht="12.75" customHeight="1">
      <c r="A415" s="30">
        <v>405</v>
      </c>
      <c r="B415" s="347" t="s">
        <v>503</v>
      </c>
      <c r="C415" s="328">
        <v>1553.4</v>
      </c>
      <c r="D415" s="329">
        <v>1556.2833333333335</v>
      </c>
      <c r="E415" s="329">
        <v>1522.3166666666671</v>
      </c>
      <c r="F415" s="329">
        <v>1491.2333333333336</v>
      </c>
      <c r="G415" s="329">
        <v>1457.2666666666671</v>
      </c>
      <c r="H415" s="329">
        <v>1587.366666666667</v>
      </c>
      <c r="I415" s="329">
        <v>1621.3333333333337</v>
      </c>
      <c r="J415" s="329">
        <v>1652.416666666667</v>
      </c>
      <c r="K415" s="328">
        <v>1590.25</v>
      </c>
      <c r="L415" s="328">
        <v>1525.2</v>
      </c>
      <c r="M415" s="328">
        <v>1.3290200000000001</v>
      </c>
      <c r="N415" s="1"/>
      <c r="O415" s="1"/>
    </row>
    <row r="416" spans="1:15" ht="12.75" customHeight="1">
      <c r="A416" s="30">
        <v>406</v>
      </c>
      <c r="B416" s="347" t="s">
        <v>192</v>
      </c>
      <c r="C416" s="328">
        <v>2364.75</v>
      </c>
      <c r="D416" s="329">
        <v>2385.9333333333329</v>
      </c>
      <c r="E416" s="329">
        <v>2333.9166666666661</v>
      </c>
      <c r="F416" s="329">
        <v>2303.083333333333</v>
      </c>
      <c r="G416" s="329">
        <v>2251.0666666666662</v>
      </c>
      <c r="H416" s="329">
        <v>2416.766666666666</v>
      </c>
      <c r="I416" s="329">
        <v>2468.7833333333333</v>
      </c>
      <c r="J416" s="329">
        <v>2499.6166666666659</v>
      </c>
      <c r="K416" s="328">
        <v>2437.9499999999998</v>
      </c>
      <c r="L416" s="328">
        <v>2355.1</v>
      </c>
      <c r="M416" s="328">
        <v>2.7998500000000002</v>
      </c>
      <c r="N416" s="1"/>
      <c r="O416" s="1"/>
    </row>
    <row r="417" spans="1:15" ht="12.75" customHeight="1">
      <c r="A417" s="30">
        <v>407</v>
      </c>
      <c r="B417" s="347" t="s">
        <v>493</v>
      </c>
      <c r="C417" s="328">
        <v>458.2</v>
      </c>
      <c r="D417" s="329">
        <v>457.36666666666662</v>
      </c>
      <c r="E417" s="329">
        <v>452.33333333333326</v>
      </c>
      <c r="F417" s="329">
        <v>446.46666666666664</v>
      </c>
      <c r="G417" s="329">
        <v>441.43333333333328</v>
      </c>
      <c r="H417" s="329">
        <v>463.23333333333323</v>
      </c>
      <c r="I417" s="329">
        <v>468.26666666666665</v>
      </c>
      <c r="J417" s="329">
        <v>474.13333333333321</v>
      </c>
      <c r="K417" s="328">
        <v>462.4</v>
      </c>
      <c r="L417" s="328">
        <v>451.5</v>
      </c>
      <c r="M417" s="328">
        <v>0.70162999999999998</v>
      </c>
      <c r="N417" s="1"/>
      <c r="O417" s="1"/>
    </row>
    <row r="418" spans="1:15" ht="12.75" customHeight="1">
      <c r="A418" s="30">
        <v>408</v>
      </c>
      <c r="B418" s="347" t="s">
        <v>494</v>
      </c>
      <c r="C418" s="328">
        <v>29</v>
      </c>
      <c r="D418" s="329">
        <v>29.083333333333332</v>
      </c>
      <c r="E418" s="329">
        <v>28.816666666666663</v>
      </c>
      <c r="F418" s="329">
        <v>28.633333333333329</v>
      </c>
      <c r="G418" s="329">
        <v>28.36666666666666</v>
      </c>
      <c r="H418" s="329">
        <v>29.266666666666666</v>
      </c>
      <c r="I418" s="329">
        <v>29.533333333333339</v>
      </c>
      <c r="J418" s="329">
        <v>29.716666666666669</v>
      </c>
      <c r="K418" s="328">
        <v>29.35</v>
      </c>
      <c r="L418" s="328">
        <v>28.9</v>
      </c>
      <c r="M418" s="328">
        <v>15.581009999999999</v>
      </c>
      <c r="N418" s="1"/>
      <c r="O418" s="1"/>
    </row>
    <row r="419" spans="1:15" ht="12.75" customHeight="1">
      <c r="A419" s="30">
        <v>409</v>
      </c>
      <c r="B419" s="347" t="s">
        <v>495</v>
      </c>
      <c r="C419" s="328">
        <v>3377.05</v>
      </c>
      <c r="D419" s="329">
        <v>3413.9833333333336</v>
      </c>
      <c r="E419" s="329">
        <v>3326.2666666666673</v>
      </c>
      <c r="F419" s="329">
        <v>3275.4833333333336</v>
      </c>
      <c r="G419" s="329">
        <v>3187.7666666666673</v>
      </c>
      <c r="H419" s="329">
        <v>3464.7666666666673</v>
      </c>
      <c r="I419" s="329">
        <v>3552.4833333333336</v>
      </c>
      <c r="J419" s="329">
        <v>3603.2666666666673</v>
      </c>
      <c r="K419" s="328">
        <v>3501.7</v>
      </c>
      <c r="L419" s="328">
        <v>3363.2</v>
      </c>
      <c r="M419" s="328">
        <v>0.15043999999999999</v>
      </c>
      <c r="N419" s="1"/>
      <c r="O419" s="1"/>
    </row>
    <row r="420" spans="1:15" ht="12.75" customHeight="1">
      <c r="A420" s="30">
        <v>410</v>
      </c>
      <c r="B420" s="347" t="s">
        <v>504</v>
      </c>
      <c r="C420" s="328">
        <v>767.95</v>
      </c>
      <c r="D420" s="329">
        <v>770.19999999999993</v>
      </c>
      <c r="E420" s="329">
        <v>760.89999999999986</v>
      </c>
      <c r="F420" s="329">
        <v>753.84999999999991</v>
      </c>
      <c r="G420" s="329">
        <v>744.54999999999984</v>
      </c>
      <c r="H420" s="329">
        <v>777.24999999999989</v>
      </c>
      <c r="I420" s="329">
        <v>786.54999999999984</v>
      </c>
      <c r="J420" s="329">
        <v>793.59999999999991</v>
      </c>
      <c r="K420" s="328">
        <v>779.5</v>
      </c>
      <c r="L420" s="328">
        <v>763.15</v>
      </c>
      <c r="M420" s="328">
        <v>1.52128</v>
      </c>
      <c r="N420" s="1"/>
      <c r="O420" s="1"/>
    </row>
    <row r="421" spans="1:15" ht="12.75" customHeight="1">
      <c r="A421" s="30">
        <v>411</v>
      </c>
      <c r="B421" s="347" t="s">
        <v>506</v>
      </c>
      <c r="C421" s="328">
        <v>692.7</v>
      </c>
      <c r="D421" s="329">
        <v>695.23333333333323</v>
      </c>
      <c r="E421" s="329">
        <v>688.46666666666647</v>
      </c>
      <c r="F421" s="329">
        <v>684.23333333333323</v>
      </c>
      <c r="G421" s="329">
        <v>677.46666666666647</v>
      </c>
      <c r="H421" s="329">
        <v>699.46666666666647</v>
      </c>
      <c r="I421" s="329">
        <v>706.23333333333312</v>
      </c>
      <c r="J421" s="329">
        <v>710.46666666666647</v>
      </c>
      <c r="K421" s="328">
        <v>702</v>
      </c>
      <c r="L421" s="328">
        <v>691</v>
      </c>
      <c r="M421" s="328">
        <v>1.3853599999999999</v>
      </c>
      <c r="N421" s="1"/>
      <c r="O421" s="1"/>
    </row>
    <row r="422" spans="1:15" ht="12.75" customHeight="1">
      <c r="A422" s="30">
        <v>412</v>
      </c>
      <c r="B422" s="347" t="s">
        <v>505</v>
      </c>
      <c r="C422" s="328">
        <v>2312.1</v>
      </c>
      <c r="D422" s="329">
        <v>2311.25</v>
      </c>
      <c r="E422" s="329">
        <v>2293.6</v>
      </c>
      <c r="F422" s="329">
        <v>2275.1</v>
      </c>
      <c r="G422" s="329">
        <v>2257.4499999999998</v>
      </c>
      <c r="H422" s="329">
        <v>2329.75</v>
      </c>
      <c r="I422" s="329">
        <v>2347.3999999999996</v>
      </c>
      <c r="J422" s="329">
        <v>2365.9</v>
      </c>
      <c r="K422" s="328">
        <v>2328.9</v>
      </c>
      <c r="L422" s="328">
        <v>2292.75</v>
      </c>
      <c r="M422" s="328">
        <v>0.43063000000000001</v>
      </c>
      <c r="N422" s="1"/>
      <c r="O422" s="1"/>
    </row>
    <row r="423" spans="1:15" ht="12.75" customHeight="1">
      <c r="A423" s="30">
        <v>413</v>
      </c>
      <c r="B423" s="347" t="s">
        <v>919</v>
      </c>
      <c r="C423" s="328">
        <v>604.25</v>
      </c>
      <c r="D423" s="329">
        <v>614.25</v>
      </c>
      <c r="E423" s="329">
        <v>592.5</v>
      </c>
      <c r="F423" s="329">
        <v>580.75</v>
      </c>
      <c r="G423" s="329">
        <v>559</v>
      </c>
      <c r="H423" s="329">
        <v>626</v>
      </c>
      <c r="I423" s="329">
        <v>647.75</v>
      </c>
      <c r="J423" s="329">
        <v>659.5</v>
      </c>
      <c r="K423" s="328">
        <v>636</v>
      </c>
      <c r="L423" s="328">
        <v>602.5</v>
      </c>
      <c r="M423" s="328">
        <v>12.93754</v>
      </c>
      <c r="N423" s="1"/>
      <c r="O423" s="1"/>
    </row>
    <row r="424" spans="1:15" ht="12.75" customHeight="1">
      <c r="A424" s="30">
        <v>414</v>
      </c>
      <c r="B424" s="347" t="s">
        <v>507</v>
      </c>
      <c r="C424" s="328">
        <v>756.15</v>
      </c>
      <c r="D424" s="329">
        <v>752.43333333333339</v>
      </c>
      <c r="E424" s="329">
        <v>743.01666666666677</v>
      </c>
      <c r="F424" s="329">
        <v>729.88333333333333</v>
      </c>
      <c r="G424" s="329">
        <v>720.4666666666667</v>
      </c>
      <c r="H424" s="329">
        <v>765.56666666666683</v>
      </c>
      <c r="I424" s="329">
        <v>774.98333333333335</v>
      </c>
      <c r="J424" s="329">
        <v>788.1166666666669</v>
      </c>
      <c r="K424" s="328">
        <v>761.85</v>
      </c>
      <c r="L424" s="328">
        <v>739.3</v>
      </c>
      <c r="M424" s="328">
        <v>0.58677000000000001</v>
      </c>
      <c r="N424" s="1"/>
      <c r="O424" s="1"/>
    </row>
    <row r="425" spans="1:15" ht="12.75" customHeight="1">
      <c r="A425" s="30">
        <v>415</v>
      </c>
      <c r="B425" s="347" t="s">
        <v>508</v>
      </c>
      <c r="C425" s="328">
        <v>358.4</v>
      </c>
      <c r="D425" s="329">
        <v>359.83333333333331</v>
      </c>
      <c r="E425" s="329">
        <v>353.61666666666662</v>
      </c>
      <c r="F425" s="329">
        <v>348.83333333333331</v>
      </c>
      <c r="G425" s="329">
        <v>342.61666666666662</v>
      </c>
      <c r="H425" s="329">
        <v>364.61666666666662</v>
      </c>
      <c r="I425" s="329">
        <v>370.83333333333331</v>
      </c>
      <c r="J425" s="329">
        <v>375.61666666666662</v>
      </c>
      <c r="K425" s="328">
        <v>366.05</v>
      </c>
      <c r="L425" s="328">
        <v>355.05</v>
      </c>
      <c r="M425" s="328">
        <v>1.2152099999999999</v>
      </c>
      <c r="N425" s="1"/>
      <c r="O425" s="1"/>
    </row>
    <row r="426" spans="1:15" ht="12.75" customHeight="1">
      <c r="A426" s="30">
        <v>416</v>
      </c>
      <c r="B426" s="347" t="s">
        <v>516</v>
      </c>
      <c r="C426" s="328">
        <v>266.35000000000002</v>
      </c>
      <c r="D426" s="329">
        <v>266.96666666666664</v>
      </c>
      <c r="E426" s="329">
        <v>263.48333333333329</v>
      </c>
      <c r="F426" s="329">
        <v>260.61666666666667</v>
      </c>
      <c r="G426" s="329">
        <v>257.13333333333333</v>
      </c>
      <c r="H426" s="329">
        <v>269.83333333333326</v>
      </c>
      <c r="I426" s="329">
        <v>273.31666666666661</v>
      </c>
      <c r="J426" s="329">
        <v>276.18333333333322</v>
      </c>
      <c r="K426" s="328">
        <v>270.45</v>
      </c>
      <c r="L426" s="328">
        <v>264.10000000000002</v>
      </c>
      <c r="M426" s="328">
        <v>2.1792400000000001</v>
      </c>
      <c r="N426" s="1"/>
      <c r="O426" s="1"/>
    </row>
    <row r="427" spans="1:15" ht="12.75" customHeight="1">
      <c r="A427" s="30">
        <v>417</v>
      </c>
      <c r="B427" s="347" t="s">
        <v>509</v>
      </c>
      <c r="C427" s="328">
        <v>58.65</v>
      </c>
      <c r="D427" s="329">
        <v>59.133333333333333</v>
      </c>
      <c r="E427" s="329">
        <v>57.366666666666667</v>
      </c>
      <c r="F427" s="329">
        <v>56.083333333333336</v>
      </c>
      <c r="G427" s="329">
        <v>54.31666666666667</v>
      </c>
      <c r="H427" s="329">
        <v>60.416666666666664</v>
      </c>
      <c r="I427" s="329">
        <v>62.18333333333333</v>
      </c>
      <c r="J427" s="329">
        <v>63.466666666666661</v>
      </c>
      <c r="K427" s="328">
        <v>60.9</v>
      </c>
      <c r="L427" s="328">
        <v>57.85</v>
      </c>
      <c r="M427" s="328">
        <v>23.920629999999999</v>
      </c>
      <c r="N427" s="1"/>
      <c r="O427" s="1"/>
    </row>
    <row r="428" spans="1:15" ht="12.75" customHeight="1">
      <c r="A428" s="30">
        <v>418</v>
      </c>
      <c r="B428" s="347" t="s">
        <v>193</v>
      </c>
      <c r="C428" s="328">
        <v>2343.75</v>
      </c>
      <c r="D428" s="329">
        <v>2354.2166666666667</v>
      </c>
      <c r="E428" s="329">
        <v>2315.8333333333335</v>
      </c>
      <c r="F428" s="329">
        <v>2287.916666666667</v>
      </c>
      <c r="G428" s="329">
        <v>2249.5333333333338</v>
      </c>
      <c r="H428" s="329">
        <v>2382.1333333333332</v>
      </c>
      <c r="I428" s="329">
        <v>2420.5166666666664</v>
      </c>
      <c r="J428" s="329">
        <v>2448.4333333333329</v>
      </c>
      <c r="K428" s="328">
        <v>2392.6</v>
      </c>
      <c r="L428" s="328">
        <v>2326.3000000000002</v>
      </c>
      <c r="M428" s="328">
        <v>3.76606</v>
      </c>
      <c r="N428" s="1"/>
      <c r="O428" s="1"/>
    </row>
    <row r="429" spans="1:15" ht="12.75" customHeight="1">
      <c r="A429" s="30">
        <v>419</v>
      </c>
      <c r="B429" s="347" t="s">
        <v>194</v>
      </c>
      <c r="C429" s="328">
        <v>1105.45</v>
      </c>
      <c r="D429" s="329">
        <v>1111.8166666666666</v>
      </c>
      <c r="E429" s="329">
        <v>1087.6333333333332</v>
      </c>
      <c r="F429" s="329">
        <v>1069.8166666666666</v>
      </c>
      <c r="G429" s="329">
        <v>1045.6333333333332</v>
      </c>
      <c r="H429" s="329">
        <v>1129.6333333333332</v>
      </c>
      <c r="I429" s="329">
        <v>1153.8166666666666</v>
      </c>
      <c r="J429" s="329">
        <v>1171.6333333333332</v>
      </c>
      <c r="K429" s="328">
        <v>1136</v>
      </c>
      <c r="L429" s="328">
        <v>1094</v>
      </c>
      <c r="M429" s="328">
        <v>11.03619</v>
      </c>
      <c r="N429" s="1"/>
      <c r="O429" s="1"/>
    </row>
    <row r="430" spans="1:15" ht="12.75" customHeight="1">
      <c r="A430" s="30">
        <v>420</v>
      </c>
      <c r="B430" s="347" t="s">
        <v>513</v>
      </c>
      <c r="C430" s="328">
        <v>308.39999999999998</v>
      </c>
      <c r="D430" s="329">
        <v>313.34999999999997</v>
      </c>
      <c r="E430" s="329">
        <v>301.04999999999995</v>
      </c>
      <c r="F430" s="329">
        <v>293.7</v>
      </c>
      <c r="G430" s="329">
        <v>281.39999999999998</v>
      </c>
      <c r="H430" s="329">
        <v>320.69999999999993</v>
      </c>
      <c r="I430" s="329">
        <v>333</v>
      </c>
      <c r="J430" s="329">
        <v>340.34999999999991</v>
      </c>
      <c r="K430" s="328">
        <v>325.64999999999998</v>
      </c>
      <c r="L430" s="328">
        <v>306</v>
      </c>
      <c r="M430" s="328">
        <v>9.6293000000000006</v>
      </c>
      <c r="N430" s="1"/>
      <c r="O430" s="1"/>
    </row>
    <row r="431" spans="1:15" ht="12.75" customHeight="1">
      <c r="A431" s="30">
        <v>421</v>
      </c>
      <c r="B431" s="347" t="s">
        <v>510</v>
      </c>
      <c r="C431" s="328">
        <v>89.95</v>
      </c>
      <c r="D431" s="329">
        <v>89.966666666666654</v>
      </c>
      <c r="E431" s="329">
        <v>89.083333333333314</v>
      </c>
      <c r="F431" s="329">
        <v>88.216666666666654</v>
      </c>
      <c r="G431" s="329">
        <v>87.333333333333314</v>
      </c>
      <c r="H431" s="329">
        <v>90.833333333333314</v>
      </c>
      <c r="I431" s="329">
        <v>91.716666666666669</v>
      </c>
      <c r="J431" s="329">
        <v>92.583333333333314</v>
      </c>
      <c r="K431" s="328">
        <v>90.85</v>
      </c>
      <c r="L431" s="328">
        <v>89.1</v>
      </c>
      <c r="M431" s="328">
        <v>0.85882999999999998</v>
      </c>
      <c r="N431" s="1"/>
      <c r="O431" s="1"/>
    </row>
    <row r="432" spans="1:15" ht="12.75" customHeight="1">
      <c r="A432" s="30">
        <v>422</v>
      </c>
      <c r="B432" s="347" t="s">
        <v>512</v>
      </c>
      <c r="C432" s="328">
        <v>185.55</v>
      </c>
      <c r="D432" s="329">
        <v>186.65</v>
      </c>
      <c r="E432" s="329">
        <v>183.4</v>
      </c>
      <c r="F432" s="329">
        <v>181.25</v>
      </c>
      <c r="G432" s="329">
        <v>178</v>
      </c>
      <c r="H432" s="329">
        <v>188.8</v>
      </c>
      <c r="I432" s="329">
        <v>192.05</v>
      </c>
      <c r="J432" s="329">
        <v>194.20000000000002</v>
      </c>
      <c r="K432" s="328">
        <v>189.9</v>
      </c>
      <c r="L432" s="328">
        <v>184.5</v>
      </c>
      <c r="M432" s="328">
        <v>12.68525</v>
      </c>
      <c r="N432" s="1"/>
      <c r="O432" s="1"/>
    </row>
    <row r="433" spans="1:15" ht="12.75" customHeight="1">
      <c r="A433" s="30">
        <v>423</v>
      </c>
      <c r="B433" s="347" t="s">
        <v>514</v>
      </c>
      <c r="C433" s="328">
        <v>542.6</v>
      </c>
      <c r="D433" s="329">
        <v>546.55000000000007</v>
      </c>
      <c r="E433" s="329">
        <v>533.15000000000009</v>
      </c>
      <c r="F433" s="329">
        <v>523.70000000000005</v>
      </c>
      <c r="G433" s="329">
        <v>510.30000000000007</v>
      </c>
      <c r="H433" s="329">
        <v>556.00000000000011</v>
      </c>
      <c r="I433" s="329">
        <v>569.4</v>
      </c>
      <c r="J433" s="329">
        <v>578.85000000000014</v>
      </c>
      <c r="K433" s="328">
        <v>559.95000000000005</v>
      </c>
      <c r="L433" s="328">
        <v>537.1</v>
      </c>
      <c r="M433" s="328">
        <v>1.58768</v>
      </c>
      <c r="N433" s="1"/>
      <c r="O433" s="1"/>
    </row>
    <row r="434" spans="1:15" ht="12.75" customHeight="1">
      <c r="A434" s="30">
        <v>424</v>
      </c>
      <c r="B434" s="347" t="s">
        <v>515</v>
      </c>
      <c r="C434" s="328">
        <v>371.15</v>
      </c>
      <c r="D434" s="329">
        <v>371.09999999999997</v>
      </c>
      <c r="E434" s="329">
        <v>368.19999999999993</v>
      </c>
      <c r="F434" s="329">
        <v>365.24999999999994</v>
      </c>
      <c r="G434" s="329">
        <v>362.34999999999991</v>
      </c>
      <c r="H434" s="329">
        <v>374.04999999999995</v>
      </c>
      <c r="I434" s="329">
        <v>376.94999999999993</v>
      </c>
      <c r="J434" s="329">
        <v>379.9</v>
      </c>
      <c r="K434" s="328">
        <v>374</v>
      </c>
      <c r="L434" s="328">
        <v>368.15</v>
      </c>
      <c r="M434" s="328">
        <v>3.2334700000000001</v>
      </c>
      <c r="N434" s="1"/>
      <c r="O434" s="1"/>
    </row>
    <row r="435" spans="1:15" ht="12.75" customHeight="1">
      <c r="A435" s="30">
        <v>425</v>
      </c>
      <c r="B435" s="347" t="s">
        <v>517</v>
      </c>
      <c r="C435" s="328">
        <v>1880.25</v>
      </c>
      <c r="D435" s="329">
        <v>1872.3333333333333</v>
      </c>
      <c r="E435" s="329">
        <v>1846.6666666666665</v>
      </c>
      <c r="F435" s="329">
        <v>1813.0833333333333</v>
      </c>
      <c r="G435" s="329">
        <v>1787.4166666666665</v>
      </c>
      <c r="H435" s="329">
        <v>1905.9166666666665</v>
      </c>
      <c r="I435" s="329">
        <v>1931.583333333333</v>
      </c>
      <c r="J435" s="329">
        <v>1965.1666666666665</v>
      </c>
      <c r="K435" s="328">
        <v>1898</v>
      </c>
      <c r="L435" s="328">
        <v>1838.75</v>
      </c>
      <c r="M435" s="328">
        <v>0.20294000000000001</v>
      </c>
      <c r="N435" s="1"/>
      <c r="O435" s="1"/>
    </row>
    <row r="436" spans="1:15" ht="12.75" customHeight="1">
      <c r="A436" s="30">
        <v>426</v>
      </c>
      <c r="B436" s="347" t="s">
        <v>518</v>
      </c>
      <c r="C436" s="328">
        <v>830.45</v>
      </c>
      <c r="D436" s="329">
        <v>835.15</v>
      </c>
      <c r="E436" s="329">
        <v>819.8</v>
      </c>
      <c r="F436" s="329">
        <v>809.15</v>
      </c>
      <c r="G436" s="329">
        <v>793.8</v>
      </c>
      <c r="H436" s="329">
        <v>845.8</v>
      </c>
      <c r="I436" s="329">
        <v>861.15000000000009</v>
      </c>
      <c r="J436" s="329">
        <v>871.8</v>
      </c>
      <c r="K436" s="328">
        <v>850.5</v>
      </c>
      <c r="L436" s="328">
        <v>824.5</v>
      </c>
      <c r="M436" s="328">
        <v>0.14935000000000001</v>
      </c>
      <c r="N436" s="1"/>
      <c r="O436" s="1"/>
    </row>
    <row r="437" spans="1:15" ht="12.75" customHeight="1">
      <c r="A437" s="30">
        <v>427</v>
      </c>
      <c r="B437" s="347" t="s">
        <v>195</v>
      </c>
      <c r="C437" s="328">
        <v>820.9</v>
      </c>
      <c r="D437" s="329">
        <v>823.56666666666661</v>
      </c>
      <c r="E437" s="329">
        <v>814.33333333333326</v>
      </c>
      <c r="F437" s="329">
        <v>807.76666666666665</v>
      </c>
      <c r="G437" s="329">
        <v>798.5333333333333</v>
      </c>
      <c r="H437" s="329">
        <v>830.13333333333321</v>
      </c>
      <c r="I437" s="329">
        <v>839.36666666666656</v>
      </c>
      <c r="J437" s="329">
        <v>845.93333333333317</v>
      </c>
      <c r="K437" s="328">
        <v>832.8</v>
      </c>
      <c r="L437" s="328">
        <v>817</v>
      </c>
      <c r="M437" s="328">
        <v>26.577760000000001</v>
      </c>
      <c r="N437" s="1"/>
      <c r="O437" s="1"/>
    </row>
    <row r="438" spans="1:15" ht="12.75" customHeight="1">
      <c r="A438" s="30">
        <v>428</v>
      </c>
      <c r="B438" s="347" t="s">
        <v>519</v>
      </c>
      <c r="C438" s="328">
        <v>495.15</v>
      </c>
      <c r="D438" s="329">
        <v>491.7</v>
      </c>
      <c r="E438" s="329">
        <v>481.54999999999995</v>
      </c>
      <c r="F438" s="329">
        <v>467.95</v>
      </c>
      <c r="G438" s="329">
        <v>457.79999999999995</v>
      </c>
      <c r="H438" s="329">
        <v>505.29999999999995</v>
      </c>
      <c r="I438" s="329">
        <v>515.44999999999993</v>
      </c>
      <c r="J438" s="329">
        <v>529.04999999999995</v>
      </c>
      <c r="K438" s="328">
        <v>501.85</v>
      </c>
      <c r="L438" s="328">
        <v>478.1</v>
      </c>
      <c r="M438" s="328">
        <v>9.9496900000000004</v>
      </c>
      <c r="N438" s="1"/>
      <c r="O438" s="1"/>
    </row>
    <row r="439" spans="1:15" ht="12.75" customHeight="1">
      <c r="A439" s="30">
        <v>429</v>
      </c>
      <c r="B439" s="347" t="s">
        <v>196</v>
      </c>
      <c r="C439" s="328">
        <v>449.7</v>
      </c>
      <c r="D439" s="329">
        <v>453.40000000000003</v>
      </c>
      <c r="E439" s="329">
        <v>442.30000000000007</v>
      </c>
      <c r="F439" s="329">
        <v>434.90000000000003</v>
      </c>
      <c r="G439" s="329">
        <v>423.80000000000007</v>
      </c>
      <c r="H439" s="329">
        <v>460.80000000000007</v>
      </c>
      <c r="I439" s="329">
        <v>471.90000000000009</v>
      </c>
      <c r="J439" s="329">
        <v>479.30000000000007</v>
      </c>
      <c r="K439" s="328">
        <v>464.5</v>
      </c>
      <c r="L439" s="328">
        <v>446</v>
      </c>
      <c r="M439" s="328">
        <v>8.5358999999999998</v>
      </c>
      <c r="N439" s="1"/>
      <c r="O439" s="1"/>
    </row>
    <row r="440" spans="1:15" ht="12.75" customHeight="1">
      <c r="A440" s="30">
        <v>430</v>
      </c>
      <c r="B440" s="347" t="s">
        <v>522</v>
      </c>
      <c r="C440" s="328">
        <v>731.2</v>
      </c>
      <c r="D440" s="329">
        <v>716.06666666666661</v>
      </c>
      <c r="E440" s="329">
        <v>685.13333333333321</v>
      </c>
      <c r="F440" s="329">
        <v>639.06666666666661</v>
      </c>
      <c r="G440" s="329">
        <v>608.13333333333321</v>
      </c>
      <c r="H440" s="329">
        <v>762.13333333333321</v>
      </c>
      <c r="I440" s="329">
        <v>793.06666666666661</v>
      </c>
      <c r="J440" s="329">
        <v>839.13333333333321</v>
      </c>
      <c r="K440" s="328">
        <v>747</v>
      </c>
      <c r="L440" s="328">
        <v>670</v>
      </c>
      <c r="M440" s="328">
        <v>5.0806100000000001</v>
      </c>
      <c r="N440" s="1"/>
      <c r="O440" s="1"/>
    </row>
    <row r="441" spans="1:15" ht="12.75" customHeight="1">
      <c r="A441" s="30">
        <v>431</v>
      </c>
      <c r="B441" s="347" t="s">
        <v>520</v>
      </c>
      <c r="C441" s="328">
        <v>299.75</v>
      </c>
      <c r="D441" s="329">
        <v>300.26666666666665</v>
      </c>
      <c r="E441" s="329">
        <v>294.5333333333333</v>
      </c>
      <c r="F441" s="329">
        <v>289.31666666666666</v>
      </c>
      <c r="G441" s="329">
        <v>283.58333333333331</v>
      </c>
      <c r="H441" s="329">
        <v>305.48333333333329</v>
      </c>
      <c r="I441" s="329">
        <v>311.21666666666664</v>
      </c>
      <c r="J441" s="329">
        <v>316.43333333333328</v>
      </c>
      <c r="K441" s="328">
        <v>306</v>
      </c>
      <c r="L441" s="328">
        <v>295.05</v>
      </c>
      <c r="M441" s="328">
        <v>2.5586899999999999</v>
      </c>
      <c r="N441" s="1"/>
      <c r="O441" s="1"/>
    </row>
    <row r="442" spans="1:15" ht="12.75" customHeight="1">
      <c r="A442" s="30">
        <v>432</v>
      </c>
      <c r="B442" s="347" t="s">
        <v>521</v>
      </c>
      <c r="C442" s="328">
        <v>2029.35</v>
      </c>
      <c r="D442" s="329">
        <v>2030.7333333333333</v>
      </c>
      <c r="E442" s="329">
        <v>2014.4666666666667</v>
      </c>
      <c r="F442" s="329">
        <v>1999.5833333333333</v>
      </c>
      <c r="G442" s="329">
        <v>1983.3166666666666</v>
      </c>
      <c r="H442" s="329">
        <v>2045.6166666666668</v>
      </c>
      <c r="I442" s="329">
        <v>2061.8833333333337</v>
      </c>
      <c r="J442" s="329">
        <v>2076.7666666666669</v>
      </c>
      <c r="K442" s="328">
        <v>2047</v>
      </c>
      <c r="L442" s="328">
        <v>2015.85</v>
      </c>
      <c r="M442" s="328">
        <v>0.86336999999999997</v>
      </c>
      <c r="N442" s="1"/>
      <c r="O442" s="1"/>
    </row>
    <row r="443" spans="1:15" ht="12.75" customHeight="1">
      <c r="A443" s="30">
        <v>433</v>
      </c>
      <c r="B443" s="347" t="s">
        <v>523</v>
      </c>
      <c r="C443" s="328">
        <v>509.1</v>
      </c>
      <c r="D443" s="329">
        <v>512.55000000000007</v>
      </c>
      <c r="E443" s="329">
        <v>501.65000000000009</v>
      </c>
      <c r="F443" s="329">
        <v>494.20000000000005</v>
      </c>
      <c r="G443" s="329">
        <v>483.30000000000007</v>
      </c>
      <c r="H443" s="329">
        <v>520.00000000000011</v>
      </c>
      <c r="I443" s="329">
        <v>530.9</v>
      </c>
      <c r="J443" s="329">
        <v>538.35000000000014</v>
      </c>
      <c r="K443" s="328">
        <v>523.45000000000005</v>
      </c>
      <c r="L443" s="328">
        <v>505.1</v>
      </c>
      <c r="M443" s="328">
        <v>0.75827999999999995</v>
      </c>
      <c r="N443" s="1"/>
      <c r="O443" s="1"/>
    </row>
    <row r="444" spans="1:15" ht="12.75" customHeight="1">
      <c r="A444" s="30">
        <v>434</v>
      </c>
      <c r="B444" s="347" t="s">
        <v>524</v>
      </c>
      <c r="C444" s="328">
        <v>9.9</v>
      </c>
      <c r="D444" s="329">
        <v>9.9333333333333336</v>
      </c>
      <c r="E444" s="329">
        <v>9.7166666666666668</v>
      </c>
      <c r="F444" s="329">
        <v>9.5333333333333332</v>
      </c>
      <c r="G444" s="329">
        <v>9.3166666666666664</v>
      </c>
      <c r="H444" s="329">
        <v>10.116666666666667</v>
      </c>
      <c r="I444" s="329">
        <v>10.333333333333336</v>
      </c>
      <c r="J444" s="329">
        <v>10.516666666666667</v>
      </c>
      <c r="K444" s="328">
        <v>10.15</v>
      </c>
      <c r="L444" s="328">
        <v>9.75</v>
      </c>
      <c r="M444" s="328">
        <v>577.99473999999998</v>
      </c>
      <c r="N444" s="1"/>
      <c r="O444" s="1"/>
    </row>
    <row r="445" spans="1:15" ht="12.75" customHeight="1">
      <c r="A445" s="30">
        <v>435</v>
      </c>
      <c r="B445" s="347" t="s">
        <v>511</v>
      </c>
      <c r="C445" s="328">
        <v>320</v>
      </c>
      <c r="D445" s="329">
        <v>322.59999999999997</v>
      </c>
      <c r="E445" s="329">
        <v>316.29999999999995</v>
      </c>
      <c r="F445" s="329">
        <v>312.59999999999997</v>
      </c>
      <c r="G445" s="329">
        <v>306.29999999999995</v>
      </c>
      <c r="H445" s="329">
        <v>326.29999999999995</v>
      </c>
      <c r="I445" s="329">
        <v>332.6</v>
      </c>
      <c r="J445" s="329">
        <v>336.29999999999995</v>
      </c>
      <c r="K445" s="328">
        <v>328.9</v>
      </c>
      <c r="L445" s="328">
        <v>318.89999999999998</v>
      </c>
      <c r="M445" s="328">
        <v>2.9054099999999998</v>
      </c>
      <c r="N445" s="1"/>
      <c r="O445" s="1"/>
    </row>
    <row r="446" spans="1:15" ht="12.75" customHeight="1">
      <c r="A446" s="30">
        <v>436</v>
      </c>
      <c r="B446" s="347" t="s">
        <v>525</v>
      </c>
      <c r="C446" s="328">
        <v>977.5</v>
      </c>
      <c r="D446" s="329">
        <v>982.43333333333339</v>
      </c>
      <c r="E446" s="329">
        <v>970.06666666666683</v>
      </c>
      <c r="F446" s="329">
        <v>962.63333333333344</v>
      </c>
      <c r="G446" s="329">
        <v>950.26666666666688</v>
      </c>
      <c r="H446" s="329">
        <v>989.86666666666679</v>
      </c>
      <c r="I446" s="329">
        <v>1002.2333333333333</v>
      </c>
      <c r="J446" s="329">
        <v>1009.6666666666667</v>
      </c>
      <c r="K446" s="328">
        <v>994.8</v>
      </c>
      <c r="L446" s="328">
        <v>975</v>
      </c>
      <c r="M446" s="328">
        <v>0.1699</v>
      </c>
      <c r="N446" s="1"/>
      <c r="O446" s="1"/>
    </row>
    <row r="447" spans="1:15" ht="12.75" customHeight="1">
      <c r="A447" s="30">
        <v>437</v>
      </c>
      <c r="B447" s="347" t="s">
        <v>277</v>
      </c>
      <c r="C447" s="328">
        <v>537.6</v>
      </c>
      <c r="D447" s="329">
        <v>541.94999999999993</v>
      </c>
      <c r="E447" s="329">
        <v>530.89999999999986</v>
      </c>
      <c r="F447" s="329">
        <v>524.19999999999993</v>
      </c>
      <c r="G447" s="329">
        <v>513.14999999999986</v>
      </c>
      <c r="H447" s="329">
        <v>548.64999999999986</v>
      </c>
      <c r="I447" s="329">
        <v>559.69999999999982</v>
      </c>
      <c r="J447" s="329">
        <v>566.39999999999986</v>
      </c>
      <c r="K447" s="328">
        <v>553</v>
      </c>
      <c r="L447" s="328">
        <v>535.25</v>
      </c>
      <c r="M447" s="328">
        <v>1.94594</v>
      </c>
      <c r="N447" s="1"/>
      <c r="O447" s="1"/>
    </row>
    <row r="448" spans="1:15" ht="12.75" customHeight="1">
      <c r="A448" s="30">
        <v>438</v>
      </c>
      <c r="B448" s="347" t="s">
        <v>530</v>
      </c>
      <c r="C448" s="328">
        <v>1550.4</v>
      </c>
      <c r="D448" s="329">
        <v>1559.8</v>
      </c>
      <c r="E448" s="329">
        <v>1530.6</v>
      </c>
      <c r="F448" s="329">
        <v>1510.8</v>
      </c>
      <c r="G448" s="329">
        <v>1481.6</v>
      </c>
      <c r="H448" s="329">
        <v>1579.6</v>
      </c>
      <c r="I448" s="329">
        <v>1608.8000000000002</v>
      </c>
      <c r="J448" s="329">
        <v>1628.6</v>
      </c>
      <c r="K448" s="328">
        <v>1589</v>
      </c>
      <c r="L448" s="328">
        <v>1540</v>
      </c>
      <c r="M448" s="328">
        <v>1.7340199999999999</v>
      </c>
      <c r="N448" s="1"/>
      <c r="O448" s="1"/>
    </row>
    <row r="449" spans="1:15" ht="12.75" customHeight="1">
      <c r="A449" s="30">
        <v>439</v>
      </c>
      <c r="B449" s="347" t="s">
        <v>531</v>
      </c>
      <c r="C449" s="328">
        <v>11274.9</v>
      </c>
      <c r="D449" s="329">
        <v>11408.966666666667</v>
      </c>
      <c r="E449" s="329">
        <v>11040.933333333334</v>
      </c>
      <c r="F449" s="329">
        <v>10806.966666666667</v>
      </c>
      <c r="G449" s="329">
        <v>10438.933333333334</v>
      </c>
      <c r="H449" s="329">
        <v>11642.933333333334</v>
      </c>
      <c r="I449" s="329">
        <v>12010.966666666667</v>
      </c>
      <c r="J449" s="329">
        <v>12244.933333333334</v>
      </c>
      <c r="K449" s="328">
        <v>11777</v>
      </c>
      <c r="L449" s="328">
        <v>11175</v>
      </c>
      <c r="M449" s="328">
        <v>1.021E-2</v>
      </c>
      <c r="N449" s="1"/>
      <c r="O449" s="1"/>
    </row>
    <row r="450" spans="1:15" ht="12.75" customHeight="1">
      <c r="A450" s="30">
        <v>440</v>
      </c>
      <c r="B450" s="347" t="s">
        <v>197</v>
      </c>
      <c r="C450" s="328">
        <v>889.55</v>
      </c>
      <c r="D450" s="329">
        <v>884.43333333333339</v>
      </c>
      <c r="E450" s="329">
        <v>870.11666666666679</v>
      </c>
      <c r="F450" s="329">
        <v>850.68333333333339</v>
      </c>
      <c r="G450" s="329">
        <v>836.36666666666679</v>
      </c>
      <c r="H450" s="329">
        <v>903.86666666666679</v>
      </c>
      <c r="I450" s="329">
        <v>918.18333333333339</v>
      </c>
      <c r="J450" s="329">
        <v>937.61666666666679</v>
      </c>
      <c r="K450" s="328">
        <v>898.75</v>
      </c>
      <c r="L450" s="328">
        <v>865</v>
      </c>
      <c r="M450" s="328">
        <v>28.220479999999998</v>
      </c>
      <c r="N450" s="1"/>
      <c r="O450" s="1"/>
    </row>
    <row r="451" spans="1:15" ht="12.75" customHeight="1">
      <c r="A451" s="30">
        <v>441</v>
      </c>
      <c r="B451" s="347" t="s">
        <v>532</v>
      </c>
      <c r="C451" s="328">
        <v>192.9</v>
      </c>
      <c r="D451" s="329">
        <v>193.93333333333331</v>
      </c>
      <c r="E451" s="329">
        <v>191.26666666666662</v>
      </c>
      <c r="F451" s="329">
        <v>189.63333333333333</v>
      </c>
      <c r="G451" s="329">
        <v>186.96666666666664</v>
      </c>
      <c r="H451" s="329">
        <v>195.56666666666661</v>
      </c>
      <c r="I451" s="329">
        <v>198.23333333333329</v>
      </c>
      <c r="J451" s="329">
        <v>199.86666666666659</v>
      </c>
      <c r="K451" s="328">
        <v>196.6</v>
      </c>
      <c r="L451" s="328">
        <v>192.3</v>
      </c>
      <c r="M451" s="328">
        <v>4.0442200000000001</v>
      </c>
      <c r="N451" s="1"/>
      <c r="O451" s="1"/>
    </row>
    <row r="452" spans="1:15" ht="12.75" customHeight="1">
      <c r="A452" s="30">
        <v>442</v>
      </c>
      <c r="B452" s="347" t="s">
        <v>533</v>
      </c>
      <c r="C452" s="328">
        <v>1166.05</v>
      </c>
      <c r="D452" s="329">
        <v>1174.1000000000001</v>
      </c>
      <c r="E452" s="329">
        <v>1148.2000000000003</v>
      </c>
      <c r="F452" s="329">
        <v>1130.3500000000001</v>
      </c>
      <c r="G452" s="329">
        <v>1104.4500000000003</v>
      </c>
      <c r="H452" s="329">
        <v>1191.9500000000003</v>
      </c>
      <c r="I452" s="329">
        <v>1217.8500000000004</v>
      </c>
      <c r="J452" s="329">
        <v>1235.7000000000003</v>
      </c>
      <c r="K452" s="328">
        <v>1200</v>
      </c>
      <c r="L452" s="328">
        <v>1156.25</v>
      </c>
      <c r="M452" s="328">
        <v>4.5161300000000004</v>
      </c>
      <c r="N452" s="1"/>
      <c r="O452" s="1"/>
    </row>
    <row r="453" spans="1:15" ht="12.75" customHeight="1">
      <c r="A453" s="30">
        <v>443</v>
      </c>
      <c r="B453" s="347" t="s">
        <v>198</v>
      </c>
      <c r="C453" s="328">
        <v>687.05</v>
      </c>
      <c r="D453" s="329">
        <v>696.7833333333333</v>
      </c>
      <c r="E453" s="329">
        <v>674.81666666666661</v>
      </c>
      <c r="F453" s="329">
        <v>662.58333333333326</v>
      </c>
      <c r="G453" s="329">
        <v>640.61666666666656</v>
      </c>
      <c r="H453" s="329">
        <v>709.01666666666665</v>
      </c>
      <c r="I453" s="329">
        <v>730.98333333333335</v>
      </c>
      <c r="J453" s="329">
        <v>743.2166666666667</v>
      </c>
      <c r="K453" s="328">
        <v>718.75</v>
      </c>
      <c r="L453" s="328">
        <v>684.55</v>
      </c>
      <c r="M453" s="328">
        <v>21.1233</v>
      </c>
      <c r="N453" s="1"/>
      <c r="O453" s="1"/>
    </row>
    <row r="454" spans="1:15" ht="12.75" customHeight="1">
      <c r="A454" s="30">
        <v>444</v>
      </c>
      <c r="B454" s="347" t="s">
        <v>278</v>
      </c>
      <c r="C454" s="328">
        <v>6659.55</v>
      </c>
      <c r="D454" s="329">
        <v>6688.5166666666664</v>
      </c>
      <c r="E454" s="329">
        <v>6588.0333333333328</v>
      </c>
      <c r="F454" s="329">
        <v>6516.5166666666664</v>
      </c>
      <c r="G454" s="329">
        <v>6416.0333333333328</v>
      </c>
      <c r="H454" s="329">
        <v>6760.0333333333328</v>
      </c>
      <c r="I454" s="329">
        <v>6860.5166666666664</v>
      </c>
      <c r="J454" s="329">
        <v>6932.0333333333328</v>
      </c>
      <c r="K454" s="328">
        <v>6789</v>
      </c>
      <c r="L454" s="328">
        <v>6617</v>
      </c>
      <c r="M454" s="328">
        <v>2.0626099999999998</v>
      </c>
      <c r="N454" s="1"/>
      <c r="O454" s="1"/>
    </row>
    <row r="455" spans="1:15" ht="12.75" customHeight="1">
      <c r="A455" s="30">
        <v>445</v>
      </c>
      <c r="B455" s="347" t="s">
        <v>199</v>
      </c>
      <c r="C455" s="328">
        <v>437.1</v>
      </c>
      <c r="D455" s="329">
        <v>443.5333333333333</v>
      </c>
      <c r="E455" s="329">
        <v>428.56666666666661</v>
      </c>
      <c r="F455" s="329">
        <v>420.0333333333333</v>
      </c>
      <c r="G455" s="329">
        <v>405.06666666666661</v>
      </c>
      <c r="H455" s="329">
        <v>452.06666666666661</v>
      </c>
      <c r="I455" s="329">
        <v>467.0333333333333</v>
      </c>
      <c r="J455" s="329">
        <v>475.56666666666661</v>
      </c>
      <c r="K455" s="328">
        <v>458.5</v>
      </c>
      <c r="L455" s="328">
        <v>435</v>
      </c>
      <c r="M455" s="328">
        <v>295.99671999999998</v>
      </c>
      <c r="N455" s="1"/>
      <c r="O455" s="1"/>
    </row>
    <row r="456" spans="1:15" ht="12.75" customHeight="1">
      <c r="A456" s="30">
        <v>446</v>
      </c>
      <c r="B456" s="347" t="s">
        <v>534</v>
      </c>
      <c r="C456" s="328">
        <v>211</v>
      </c>
      <c r="D456" s="329">
        <v>212.58333333333334</v>
      </c>
      <c r="E456" s="329">
        <v>205.4666666666667</v>
      </c>
      <c r="F456" s="329">
        <v>199.93333333333337</v>
      </c>
      <c r="G456" s="329">
        <v>192.81666666666672</v>
      </c>
      <c r="H456" s="329">
        <v>218.11666666666667</v>
      </c>
      <c r="I456" s="329">
        <v>225.23333333333329</v>
      </c>
      <c r="J456" s="329">
        <v>230.76666666666665</v>
      </c>
      <c r="K456" s="328">
        <v>219.7</v>
      </c>
      <c r="L456" s="328">
        <v>207.05</v>
      </c>
      <c r="M456" s="328">
        <v>35.747450000000001</v>
      </c>
      <c r="N456" s="1"/>
      <c r="O456" s="1"/>
    </row>
    <row r="457" spans="1:15" ht="12.75" customHeight="1">
      <c r="A457" s="30">
        <v>447</v>
      </c>
      <c r="B457" s="347" t="s">
        <v>200</v>
      </c>
      <c r="C457" s="328">
        <v>226.6</v>
      </c>
      <c r="D457" s="329">
        <v>227.68333333333331</v>
      </c>
      <c r="E457" s="329">
        <v>224.81666666666661</v>
      </c>
      <c r="F457" s="329">
        <v>223.0333333333333</v>
      </c>
      <c r="G457" s="329">
        <v>220.1666666666666</v>
      </c>
      <c r="H457" s="329">
        <v>229.46666666666661</v>
      </c>
      <c r="I457" s="329">
        <v>232.33333333333334</v>
      </c>
      <c r="J457" s="329">
        <v>234.11666666666662</v>
      </c>
      <c r="K457" s="328">
        <v>230.55</v>
      </c>
      <c r="L457" s="328">
        <v>225.9</v>
      </c>
      <c r="M457" s="328">
        <v>224.29798</v>
      </c>
      <c r="N457" s="1"/>
      <c r="O457" s="1"/>
    </row>
    <row r="458" spans="1:15" ht="12.75" customHeight="1">
      <c r="A458" s="30">
        <v>448</v>
      </c>
      <c r="B458" s="347" t="s">
        <v>201</v>
      </c>
      <c r="C458" s="328">
        <v>1303.3</v>
      </c>
      <c r="D458" s="329">
        <v>1308.5333333333333</v>
      </c>
      <c r="E458" s="329">
        <v>1288.4166666666665</v>
      </c>
      <c r="F458" s="329">
        <v>1273.5333333333333</v>
      </c>
      <c r="G458" s="329">
        <v>1253.4166666666665</v>
      </c>
      <c r="H458" s="329">
        <v>1323.4166666666665</v>
      </c>
      <c r="I458" s="329">
        <v>1343.5333333333333</v>
      </c>
      <c r="J458" s="329">
        <v>1358.4166666666665</v>
      </c>
      <c r="K458" s="328">
        <v>1328.65</v>
      </c>
      <c r="L458" s="328">
        <v>1293.6500000000001</v>
      </c>
      <c r="M458" s="328">
        <v>174.50337999999999</v>
      </c>
      <c r="N458" s="1"/>
      <c r="O458" s="1"/>
    </row>
    <row r="459" spans="1:15" ht="12.75" customHeight="1">
      <c r="A459" s="30">
        <v>449</v>
      </c>
      <c r="B459" s="347" t="s">
        <v>849</v>
      </c>
      <c r="C459" s="328">
        <v>730.45</v>
      </c>
      <c r="D459" s="329">
        <v>736.38333333333333</v>
      </c>
      <c r="E459" s="329">
        <v>718.76666666666665</v>
      </c>
      <c r="F459" s="329">
        <v>707.08333333333337</v>
      </c>
      <c r="G459" s="329">
        <v>689.4666666666667</v>
      </c>
      <c r="H459" s="329">
        <v>748.06666666666661</v>
      </c>
      <c r="I459" s="329">
        <v>765.68333333333317</v>
      </c>
      <c r="J459" s="329">
        <v>777.36666666666656</v>
      </c>
      <c r="K459" s="328">
        <v>754</v>
      </c>
      <c r="L459" s="328">
        <v>724.7</v>
      </c>
      <c r="M459" s="328">
        <v>0.92401</v>
      </c>
      <c r="N459" s="1"/>
      <c r="O459" s="1"/>
    </row>
    <row r="460" spans="1:15" ht="12.75" customHeight="1">
      <c r="A460" s="30">
        <v>450</v>
      </c>
      <c r="B460" s="347" t="s">
        <v>526</v>
      </c>
      <c r="C460" s="328">
        <v>1758.2</v>
      </c>
      <c r="D460" s="329">
        <v>1768.3999999999999</v>
      </c>
      <c r="E460" s="329">
        <v>1739.7999999999997</v>
      </c>
      <c r="F460" s="329">
        <v>1721.3999999999999</v>
      </c>
      <c r="G460" s="329">
        <v>1692.7999999999997</v>
      </c>
      <c r="H460" s="329">
        <v>1786.7999999999997</v>
      </c>
      <c r="I460" s="329">
        <v>1815.3999999999996</v>
      </c>
      <c r="J460" s="329">
        <v>1833.7999999999997</v>
      </c>
      <c r="K460" s="328">
        <v>1797</v>
      </c>
      <c r="L460" s="328">
        <v>1750</v>
      </c>
      <c r="M460" s="328">
        <v>9.7189999999999999E-2</v>
      </c>
      <c r="N460" s="1"/>
      <c r="O460" s="1"/>
    </row>
    <row r="461" spans="1:15" ht="12.75" customHeight="1">
      <c r="A461" s="30">
        <v>451</v>
      </c>
      <c r="B461" s="347" t="s">
        <v>527</v>
      </c>
      <c r="C461" s="328">
        <v>674.95</v>
      </c>
      <c r="D461" s="329">
        <v>669.2833333333333</v>
      </c>
      <c r="E461" s="329">
        <v>653.81666666666661</v>
      </c>
      <c r="F461" s="329">
        <v>632.68333333333328</v>
      </c>
      <c r="G461" s="329">
        <v>617.21666666666658</v>
      </c>
      <c r="H461" s="329">
        <v>690.41666666666663</v>
      </c>
      <c r="I461" s="329">
        <v>705.88333333333333</v>
      </c>
      <c r="J461" s="329">
        <v>727.01666666666665</v>
      </c>
      <c r="K461" s="328">
        <v>684.75</v>
      </c>
      <c r="L461" s="328">
        <v>648.15</v>
      </c>
      <c r="M461" s="328">
        <v>0.28826000000000002</v>
      </c>
      <c r="N461" s="1"/>
      <c r="O461" s="1"/>
    </row>
    <row r="462" spans="1:15" ht="12.75" customHeight="1">
      <c r="A462" s="30">
        <v>452</v>
      </c>
      <c r="B462" s="347" t="s">
        <v>202</v>
      </c>
      <c r="C462" s="328">
        <v>3544.4</v>
      </c>
      <c r="D462" s="329">
        <v>3551.0333333333333</v>
      </c>
      <c r="E462" s="329">
        <v>3523.4666666666667</v>
      </c>
      <c r="F462" s="329">
        <v>3502.5333333333333</v>
      </c>
      <c r="G462" s="329">
        <v>3474.9666666666667</v>
      </c>
      <c r="H462" s="329">
        <v>3571.9666666666667</v>
      </c>
      <c r="I462" s="329">
        <v>3599.5333333333333</v>
      </c>
      <c r="J462" s="329">
        <v>3620.4666666666667</v>
      </c>
      <c r="K462" s="328">
        <v>3578.6</v>
      </c>
      <c r="L462" s="328">
        <v>3530.1</v>
      </c>
      <c r="M462" s="328">
        <v>19.280390000000001</v>
      </c>
      <c r="N462" s="1"/>
      <c r="O462" s="1"/>
    </row>
    <row r="463" spans="1:15" ht="12.75" customHeight="1">
      <c r="A463" s="30">
        <v>453</v>
      </c>
      <c r="B463" s="347" t="s">
        <v>535</v>
      </c>
      <c r="C463" s="328">
        <v>4219.05</v>
      </c>
      <c r="D463" s="329">
        <v>4202.0166666666664</v>
      </c>
      <c r="E463" s="329">
        <v>4142.083333333333</v>
      </c>
      <c r="F463" s="329">
        <v>4065.1166666666668</v>
      </c>
      <c r="G463" s="329">
        <v>4005.1833333333334</v>
      </c>
      <c r="H463" s="329">
        <v>4278.9833333333327</v>
      </c>
      <c r="I463" s="329">
        <v>4338.916666666667</v>
      </c>
      <c r="J463" s="329">
        <v>4415.8833333333323</v>
      </c>
      <c r="K463" s="328">
        <v>4261.95</v>
      </c>
      <c r="L463" s="328">
        <v>4125.05</v>
      </c>
      <c r="M463" s="328">
        <v>0.18379000000000001</v>
      </c>
      <c r="N463" s="1"/>
      <c r="O463" s="1"/>
    </row>
    <row r="464" spans="1:15" ht="12.75" customHeight="1">
      <c r="A464" s="30">
        <v>454</v>
      </c>
      <c r="B464" s="347" t="s">
        <v>203</v>
      </c>
      <c r="C464" s="328">
        <v>1426.65</v>
      </c>
      <c r="D464" s="329">
        <v>1425.1333333333332</v>
      </c>
      <c r="E464" s="329">
        <v>1406.6666666666665</v>
      </c>
      <c r="F464" s="329">
        <v>1386.6833333333334</v>
      </c>
      <c r="G464" s="329">
        <v>1368.2166666666667</v>
      </c>
      <c r="H464" s="329">
        <v>1445.1166666666663</v>
      </c>
      <c r="I464" s="329">
        <v>1463.583333333333</v>
      </c>
      <c r="J464" s="329">
        <v>1483.5666666666662</v>
      </c>
      <c r="K464" s="328">
        <v>1443.6</v>
      </c>
      <c r="L464" s="328">
        <v>1405.15</v>
      </c>
      <c r="M464" s="328">
        <v>27.305299999999999</v>
      </c>
      <c r="N464" s="1"/>
      <c r="O464" s="1"/>
    </row>
    <row r="465" spans="1:15" ht="12.75" customHeight="1">
      <c r="A465" s="30">
        <v>455</v>
      </c>
      <c r="B465" s="347" t="s">
        <v>537</v>
      </c>
      <c r="C465" s="328">
        <v>1865.2</v>
      </c>
      <c r="D465" s="329">
        <v>1857.8</v>
      </c>
      <c r="E465" s="329">
        <v>1835.6499999999999</v>
      </c>
      <c r="F465" s="329">
        <v>1806.1</v>
      </c>
      <c r="G465" s="329">
        <v>1783.9499999999998</v>
      </c>
      <c r="H465" s="329">
        <v>1887.35</v>
      </c>
      <c r="I465" s="329">
        <v>1909.5</v>
      </c>
      <c r="J465" s="329">
        <v>1939.05</v>
      </c>
      <c r="K465" s="328">
        <v>1879.95</v>
      </c>
      <c r="L465" s="328">
        <v>1828.25</v>
      </c>
      <c r="M465" s="328">
        <v>0.2011</v>
      </c>
      <c r="N465" s="1"/>
      <c r="O465" s="1"/>
    </row>
    <row r="466" spans="1:15" ht="12.75" customHeight="1">
      <c r="A466" s="30">
        <v>456</v>
      </c>
      <c r="B466" s="347" t="s">
        <v>538</v>
      </c>
      <c r="C466" s="328">
        <v>839.7</v>
      </c>
      <c r="D466" s="329">
        <v>846.36666666666679</v>
      </c>
      <c r="E466" s="329">
        <v>821.38333333333355</v>
      </c>
      <c r="F466" s="329">
        <v>803.06666666666672</v>
      </c>
      <c r="G466" s="329">
        <v>778.08333333333348</v>
      </c>
      <c r="H466" s="329">
        <v>864.68333333333362</v>
      </c>
      <c r="I466" s="329">
        <v>889.66666666666674</v>
      </c>
      <c r="J466" s="329">
        <v>907.98333333333369</v>
      </c>
      <c r="K466" s="328">
        <v>871.35</v>
      </c>
      <c r="L466" s="328">
        <v>828.05</v>
      </c>
      <c r="M466" s="328">
        <v>1.3017399999999999</v>
      </c>
      <c r="N466" s="1"/>
      <c r="O466" s="1"/>
    </row>
    <row r="467" spans="1:15" ht="12.75" customHeight="1">
      <c r="A467" s="30">
        <v>457</v>
      </c>
      <c r="B467" s="347" t="s">
        <v>542</v>
      </c>
      <c r="C467" s="328">
        <v>1519.8</v>
      </c>
      <c r="D467" s="329">
        <v>1521.3833333333332</v>
      </c>
      <c r="E467" s="329">
        <v>1500.9166666666665</v>
      </c>
      <c r="F467" s="329">
        <v>1482.0333333333333</v>
      </c>
      <c r="G467" s="329">
        <v>1461.5666666666666</v>
      </c>
      <c r="H467" s="329">
        <v>1540.2666666666664</v>
      </c>
      <c r="I467" s="329">
        <v>1560.7333333333331</v>
      </c>
      <c r="J467" s="329">
        <v>1579.6166666666663</v>
      </c>
      <c r="K467" s="328">
        <v>1541.85</v>
      </c>
      <c r="L467" s="328">
        <v>1502.5</v>
      </c>
      <c r="M467" s="328">
        <v>2.1612499999999999</v>
      </c>
      <c r="N467" s="1"/>
      <c r="O467" s="1"/>
    </row>
    <row r="468" spans="1:15" ht="12.75" customHeight="1">
      <c r="A468" s="30">
        <v>458</v>
      </c>
      <c r="B468" s="347" t="s">
        <v>539</v>
      </c>
      <c r="C468" s="328">
        <v>2021.9</v>
      </c>
      <c r="D468" s="329">
        <v>2043.4666666666665</v>
      </c>
      <c r="E468" s="329">
        <v>1990.0333333333328</v>
      </c>
      <c r="F468" s="329">
        <v>1958.1666666666663</v>
      </c>
      <c r="G468" s="329">
        <v>1904.7333333333327</v>
      </c>
      <c r="H468" s="329">
        <v>2075.333333333333</v>
      </c>
      <c r="I468" s="329">
        <v>2128.7666666666669</v>
      </c>
      <c r="J468" s="329">
        <v>2160.6333333333332</v>
      </c>
      <c r="K468" s="328">
        <v>2096.9</v>
      </c>
      <c r="L468" s="328">
        <v>2011.6</v>
      </c>
      <c r="M468" s="328">
        <v>0.40268999999999999</v>
      </c>
      <c r="N468" s="1"/>
      <c r="O468" s="1"/>
    </row>
    <row r="469" spans="1:15" ht="12.75" customHeight="1">
      <c r="A469" s="30">
        <v>459</v>
      </c>
      <c r="B469" s="347" t="s">
        <v>204</v>
      </c>
      <c r="C469" s="328">
        <v>2574.25</v>
      </c>
      <c r="D469" s="329">
        <v>2591.35</v>
      </c>
      <c r="E469" s="329">
        <v>2542.8999999999996</v>
      </c>
      <c r="F469" s="329">
        <v>2511.5499999999997</v>
      </c>
      <c r="G469" s="329">
        <v>2463.0999999999995</v>
      </c>
      <c r="H469" s="329">
        <v>2622.7</v>
      </c>
      <c r="I469" s="329">
        <v>2671.1499999999996</v>
      </c>
      <c r="J469" s="329">
        <v>2702.5</v>
      </c>
      <c r="K469" s="328">
        <v>2639.8</v>
      </c>
      <c r="L469" s="328">
        <v>2560</v>
      </c>
      <c r="M469" s="328">
        <v>21.534780000000001</v>
      </c>
      <c r="N469" s="1"/>
      <c r="O469" s="1"/>
    </row>
    <row r="470" spans="1:15" ht="12.75" customHeight="1">
      <c r="A470" s="30">
        <v>460</v>
      </c>
      <c r="B470" s="347" t="s">
        <v>205</v>
      </c>
      <c r="C470" s="328">
        <v>2800.85</v>
      </c>
      <c r="D470" s="329">
        <v>2795.2833333333328</v>
      </c>
      <c r="E470" s="329">
        <v>2768.8666666666659</v>
      </c>
      <c r="F470" s="329">
        <v>2736.8833333333332</v>
      </c>
      <c r="G470" s="329">
        <v>2710.4666666666662</v>
      </c>
      <c r="H470" s="329">
        <v>2827.2666666666655</v>
      </c>
      <c r="I470" s="329">
        <v>2853.6833333333325</v>
      </c>
      <c r="J470" s="329">
        <v>2885.6666666666652</v>
      </c>
      <c r="K470" s="328">
        <v>2821.7</v>
      </c>
      <c r="L470" s="328">
        <v>2763.3</v>
      </c>
      <c r="M470" s="328">
        <v>1.25349</v>
      </c>
      <c r="N470" s="1"/>
      <c r="O470" s="1"/>
    </row>
    <row r="471" spans="1:15" ht="12.75" customHeight="1">
      <c r="A471" s="30">
        <v>461</v>
      </c>
      <c r="B471" s="347" t="s">
        <v>206</v>
      </c>
      <c r="C471" s="328">
        <v>479.95</v>
      </c>
      <c r="D471" s="329">
        <v>481.39999999999992</v>
      </c>
      <c r="E471" s="329">
        <v>476.14999999999986</v>
      </c>
      <c r="F471" s="329">
        <v>472.34999999999997</v>
      </c>
      <c r="G471" s="329">
        <v>467.09999999999991</v>
      </c>
      <c r="H471" s="329">
        <v>485.19999999999982</v>
      </c>
      <c r="I471" s="329">
        <v>490.44999999999993</v>
      </c>
      <c r="J471" s="329">
        <v>494.24999999999977</v>
      </c>
      <c r="K471" s="328">
        <v>486.65</v>
      </c>
      <c r="L471" s="328">
        <v>477.6</v>
      </c>
      <c r="M471" s="328">
        <v>2.6051199999999999</v>
      </c>
      <c r="N471" s="1"/>
      <c r="O471" s="1"/>
    </row>
    <row r="472" spans="1:15" ht="12.75" customHeight="1">
      <c r="A472" s="30">
        <v>462</v>
      </c>
      <c r="B472" s="347" t="s">
        <v>207</v>
      </c>
      <c r="C472" s="328">
        <v>1131.1500000000001</v>
      </c>
      <c r="D472" s="329">
        <v>1124.1333333333334</v>
      </c>
      <c r="E472" s="329">
        <v>1112.6166666666668</v>
      </c>
      <c r="F472" s="329">
        <v>1094.0833333333333</v>
      </c>
      <c r="G472" s="329">
        <v>1082.5666666666666</v>
      </c>
      <c r="H472" s="329">
        <v>1142.666666666667</v>
      </c>
      <c r="I472" s="329">
        <v>1154.1833333333338</v>
      </c>
      <c r="J472" s="329">
        <v>1172.7166666666672</v>
      </c>
      <c r="K472" s="328">
        <v>1135.6500000000001</v>
      </c>
      <c r="L472" s="328">
        <v>1105.5999999999999</v>
      </c>
      <c r="M472" s="328">
        <v>6.4528999999999996</v>
      </c>
      <c r="N472" s="1"/>
      <c r="O472" s="1"/>
    </row>
    <row r="473" spans="1:15" ht="12.75" customHeight="1">
      <c r="A473" s="30">
        <v>463</v>
      </c>
      <c r="B473" s="347" t="s">
        <v>540</v>
      </c>
      <c r="C473" s="328">
        <v>51.65</v>
      </c>
      <c r="D473" s="329">
        <v>51.699999999999996</v>
      </c>
      <c r="E473" s="329">
        <v>50.949999999999989</v>
      </c>
      <c r="F473" s="329">
        <v>50.249999999999993</v>
      </c>
      <c r="G473" s="329">
        <v>49.499999999999986</v>
      </c>
      <c r="H473" s="329">
        <v>52.399999999999991</v>
      </c>
      <c r="I473" s="329">
        <v>53.150000000000006</v>
      </c>
      <c r="J473" s="329">
        <v>53.849999999999994</v>
      </c>
      <c r="K473" s="328">
        <v>52.45</v>
      </c>
      <c r="L473" s="328">
        <v>51</v>
      </c>
      <c r="M473" s="328">
        <v>52.00564</v>
      </c>
      <c r="N473" s="1"/>
      <c r="O473" s="1"/>
    </row>
    <row r="474" spans="1:15" ht="12.75" customHeight="1">
      <c r="A474" s="30">
        <v>464</v>
      </c>
      <c r="B474" s="347" t="s">
        <v>541</v>
      </c>
      <c r="C474" s="328">
        <v>179</v>
      </c>
      <c r="D474" s="329">
        <v>180.23333333333335</v>
      </c>
      <c r="E474" s="329">
        <v>176.7166666666667</v>
      </c>
      <c r="F474" s="329">
        <v>174.43333333333334</v>
      </c>
      <c r="G474" s="329">
        <v>170.91666666666669</v>
      </c>
      <c r="H474" s="329">
        <v>182.51666666666671</v>
      </c>
      <c r="I474" s="329">
        <v>186.03333333333336</v>
      </c>
      <c r="J474" s="329">
        <v>188.31666666666672</v>
      </c>
      <c r="K474" s="328">
        <v>183.75</v>
      </c>
      <c r="L474" s="328">
        <v>177.95</v>
      </c>
      <c r="M474" s="328">
        <v>1.5856600000000001</v>
      </c>
      <c r="N474" s="1"/>
      <c r="O474" s="1"/>
    </row>
    <row r="475" spans="1:15" ht="12.75" customHeight="1">
      <c r="A475" s="30">
        <v>465</v>
      </c>
      <c r="B475" s="347" t="s">
        <v>528</v>
      </c>
      <c r="C475" s="328">
        <v>802.15</v>
      </c>
      <c r="D475" s="329">
        <v>800.4</v>
      </c>
      <c r="E475" s="329">
        <v>792.75</v>
      </c>
      <c r="F475" s="329">
        <v>783.35</v>
      </c>
      <c r="G475" s="329">
        <v>775.7</v>
      </c>
      <c r="H475" s="329">
        <v>809.8</v>
      </c>
      <c r="I475" s="329">
        <v>817.44999999999982</v>
      </c>
      <c r="J475" s="329">
        <v>826.84999999999991</v>
      </c>
      <c r="K475" s="328">
        <v>808.05</v>
      </c>
      <c r="L475" s="328">
        <v>791</v>
      </c>
      <c r="M475" s="328">
        <v>0.33716000000000002</v>
      </c>
      <c r="N475" s="1"/>
      <c r="O475" s="1"/>
    </row>
    <row r="476" spans="1:15" ht="12.75" customHeight="1">
      <c r="A476" s="30">
        <v>466</v>
      </c>
      <c r="B476" s="347" t="s">
        <v>850</v>
      </c>
      <c r="C476" s="328">
        <v>108.1</v>
      </c>
      <c r="D476" s="329">
        <v>111.16666666666667</v>
      </c>
      <c r="E476" s="329">
        <v>105.03333333333335</v>
      </c>
      <c r="F476" s="329">
        <v>101.96666666666667</v>
      </c>
      <c r="G476" s="329">
        <v>95.833333333333343</v>
      </c>
      <c r="H476" s="329">
        <v>114.23333333333335</v>
      </c>
      <c r="I476" s="329">
        <v>120.36666666666667</v>
      </c>
      <c r="J476" s="329">
        <v>123.43333333333335</v>
      </c>
      <c r="K476" s="328">
        <v>117.3</v>
      </c>
      <c r="L476" s="328">
        <v>108.1</v>
      </c>
      <c r="M476" s="328">
        <v>31.197900000000001</v>
      </c>
      <c r="N476" s="1"/>
      <c r="O476" s="1"/>
    </row>
    <row r="477" spans="1:15" ht="12.75" customHeight="1">
      <c r="A477" s="30">
        <v>467</v>
      </c>
      <c r="B477" s="347" t="s">
        <v>529</v>
      </c>
      <c r="C477" s="328">
        <v>62.2</v>
      </c>
      <c r="D477" s="329">
        <v>62.366666666666674</v>
      </c>
      <c r="E477" s="329">
        <v>61.033333333333346</v>
      </c>
      <c r="F477" s="329">
        <v>59.866666666666674</v>
      </c>
      <c r="G477" s="329">
        <v>58.533333333333346</v>
      </c>
      <c r="H477" s="329">
        <v>63.533333333333346</v>
      </c>
      <c r="I477" s="329">
        <v>64.866666666666674</v>
      </c>
      <c r="J477" s="329">
        <v>66.033333333333346</v>
      </c>
      <c r="K477" s="328">
        <v>63.7</v>
      </c>
      <c r="L477" s="328">
        <v>61.2</v>
      </c>
      <c r="M477" s="328">
        <v>122.85064</v>
      </c>
      <c r="N477" s="1"/>
      <c r="O477" s="1"/>
    </row>
    <row r="478" spans="1:15" ht="12.75" customHeight="1">
      <c r="A478" s="30">
        <v>468</v>
      </c>
      <c r="B478" s="347" t="s">
        <v>208</v>
      </c>
      <c r="C478" s="328">
        <v>585.54999999999995</v>
      </c>
      <c r="D478" s="329">
        <v>593.25</v>
      </c>
      <c r="E478" s="329">
        <v>575.5</v>
      </c>
      <c r="F478" s="329">
        <v>565.45000000000005</v>
      </c>
      <c r="G478" s="329">
        <v>547.70000000000005</v>
      </c>
      <c r="H478" s="329">
        <v>603.29999999999995</v>
      </c>
      <c r="I478" s="329">
        <v>621.04999999999995</v>
      </c>
      <c r="J478" s="329">
        <v>631.09999999999991</v>
      </c>
      <c r="K478" s="328">
        <v>611</v>
      </c>
      <c r="L478" s="328">
        <v>583.20000000000005</v>
      </c>
      <c r="M478" s="328">
        <v>22.841619999999999</v>
      </c>
      <c r="N478" s="1"/>
      <c r="O478" s="1"/>
    </row>
    <row r="479" spans="1:15" ht="12.75" customHeight="1">
      <c r="A479" s="30">
        <v>469</v>
      </c>
      <c r="B479" s="347" t="s">
        <v>209</v>
      </c>
      <c r="C479" s="328">
        <v>1395.2</v>
      </c>
      <c r="D479" s="329">
        <v>1428.8999999999999</v>
      </c>
      <c r="E479" s="329">
        <v>1347.7999999999997</v>
      </c>
      <c r="F479" s="329">
        <v>1300.3999999999999</v>
      </c>
      <c r="G479" s="329">
        <v>1219.2999999999997</v>
      </c>
      <c r="H479" s="329">
        <v>1476.2999999999997</v>
      </c>
      <c r="I479" s="329">
        <v>1557.3999999999996</v>
      </c>
      <c r="J479" s="329">
        <v>1604.7999999999997</v>
      </c>
      <c r="K479" s="328">
        <v>1510</v>
      </c>
      <c r="L479" s="328">
        <v>1381.5</v>
      </c>
      <c r="M479" s="328">
        <v>11.86103</v>
      </c>
      <c r="N479" s="1"/>
      <c r="O479" s="1"/>
    </row>
    <row r="480" spans="1:15" ht="12.75" customHeight="1">
      <c r="A480" s="30">
        <v>470</v>
      </c>
      <c r="B480" s="347" t="s">
        <v>543</v>
      </c>
      <c r="C480" s="328">
        <v>11.9</v>
      </c>
      <c r="D480" s="329">
        <v>11.966666666666667</v>
      </c>
      <c r="E480" s="329">
        <v>11.783333333333333</v>
      </c>
      <c r="F480" s="329">
        <v>11.666666666666666</v>
      </c>
      <c r="G480" s="329">
        <v>11.483333333333333</v>
      </c>
      <c r="H480" s="329">
        <v>12.083333333333334</v>
      </c>
      <c r="I480" s="329">
        <v>12.266666666666667</v>
      </c>
      <c r="J480" s="329">
        <v>12.383333333333335</v>
      </c>
      <c r="K480" s="328">
        <v>12.15</v>
      </c>
      <c r="L480" s="328">
        <v>11.85</v>
      </c>
      <c r="M480" s="328">
        <v>35.00394</v>
      </c>
      <c r="N480" s="1"/>
      <c r="O480" s="1"/>
    </row>
    <row r="481" spans="1:15" ht="12.75" customHeight="1">
      <c r="A481" s="30">
        <v>471</v>
      </c>
      <c r="B481" s="347" t="s">
        <v>544</v>
      </c>
      <c r="C481" s="328">
        <v>515.65</v>
      </c>
      <c r="D481" s="329">
        <v>521.76666666666677</v>
      </c>
      <c r="E481" s="329">
        <v>504.53333333333353</v>
      </c>
      <c r="F481" s="329">
        <v>493.41666666666674</v>
      </c>
      <c r="G481" s="329">
        <v>476.18333333333351</v>
      </c>
      <c r="H481" s="329">
        <v>532.88333333333355</v>
      </c>
      <c r="I481" s="329">
        <v>550.1166666666669</v>
      </c>
      <c r="J481" s="329">
        <v>561.23333333333358</v>
      </c>
      <c r="K481" s="328">
        <v>539</v>
      </c>
      <c r="L481" s="328">
        <v>510.65</v>
      </c>
      <c r="M481" s="328">
        <v>1.1754</v>
      </c>
      <c r="N481" s="1"/>
      <c r="O481" s="1"/>
    </row>
    <row r="482" spans="1:15" ht="12.75" customHeight="1">
      <c r="A482" s="30">
        <v>472</v>
      </c>
      <c r="B482" s="347" t="s">
        <v>546</v>
      </c>
      <c r="C482" s="328">
        <v>106.25</v>
      </c>
      <c r="D482" s="329">
        <v>105.63333333333333</v>
      </c>
      <c r="E482" s="329">
        <v>104.61666666666665</v>
      </c>
      <c r="F482" s="329">
        <v>102.98333333333332</v>
      </c>
      <c r="G482" s="329">
        <v>101.96666666666664</v>
      </c>
      <c r="H482" s="329">
        <v>107.26666666666665</v>
      </c>
      <c r="I482" s="329">
        <v>108.28333333333333</v>
      </c>
      <c r="J482" s="329">
        <v>109.91666666666666</v>
      </c>
      <c r="K482" s="328">
        <v>106.65</v>
      </c>
      <c r="L482" s="328">
        <v>104</v>
      </c>
      <c r="M482" s="328">
        <v>12.835699999999999</v>
      </c>
      <c r="N482" s="1"/>
      <c r="O482" s="1"/>
    </row>
    <row r="483" spans="1:15" ht="12.75" customHeight="1">
      <c r="A483" s="30">
        <v>473</v>
      </c>
      <c r="B483" s="347" t="s">
        <v>547</v>
      </c>
      <c r="C483" s="328">
        <v>16.95</v>
      </c>
      <c r="D483" s="329">
        <v>17.05</v>
      </c>
      <c r="E483" s="329">
        <v>16.8</v>
      </c>
      <c r="F483" s="329">
        <v>16.649999999999999</v>
      </c>
      <c r="G483" s="329">
        <v>16.399999999999999</v>
      </c>
      <c r="H483" s="329">
        <v>17.200000000000003</v>
      </c>
      <c r="I483" s="329">
        <v>17.450000000000003</v>
      </c>
      <c r="J483" s="329">
        <v>17.600000000000005</v>
      </c>
      <c r="K483" s="328">
        <v>17.3</v>
      </c>
      <c r="L483" s="328">
        <v>16.899999999999999</v>
      </c>
      <c r="M483" s="328">
        <v>11.488490000000001</v>
      </c>
      <c r="N483" s="1"/>
      <c r="O483" s="1"/>
    </row>
    <row r="484" spans="1:15" ht="12.75" customHeight="1">
      <c r="A484" s="30">
        <v>474</v>
      </c>
      <c r="B484" s="347" t="s">
        <v>210</v>
      </c>
      <c r="C484" s="328">
        <v>5980.7</v>
      </c>
      <c r="D484" s="329">
        <v>6127.5666666666657</v>
      </c>
      <c r="E484" s="329">
        <v>5817.9833333333318</v>
      </c>
      <c r="F484" s="329">
        <v>5655.2666666666664</v>
      </c>
      <c r="G484" s="329">
        <v>5345.6833333333325</v>
      </c>
      <c r="H484" s="329">
        <v>6290.283333333331</v>
      </c>
      <c r="I484" s="329">
        <v>6599.866666666665</v>
      </c>
      <c r="J484" s="329">
        <v>6762.5833333333303</v>
      </c>
      <c r="K484" s="328">
        <v>6437.15</v>
      </c>
      <c r="L484" s="328">
        <v>5964.85</v>
      </c>
      <c r="M484" s="328">
        <v>24.0611</v>
      </c>
      <c r="N484" s="1"/>
      <c r="O484" s="1"/>
    </row>
    <row r="485" spans="1:15" ht="12.75" customHeight="1">
      <c r="A485" s="30">
        <v>475</v>
      </c>
      <c r="B485" s="347" t="s">
        <v>279</v>
      </c>
      <c r="C485" s="328">
        <v>41.2</v>
      </c>
      <c r="D485" s="329">
        <v>41.4</v>
      </c>
      <c r="E485" s="329">
        <v>40.799999999999997</v>
      </c>
      <c r="F485" s="329">
        <v>40.4</v>
      </c>
      <c r="G485" s="329">
        <v>39.799999999999997</v>
      </c>
      <c r="H485" s="329">
        <v>41.8</v>
      </c>
      <c r="I485" s="329">
        <v>42.400000000000006</v>
      </c>
      <c r="J485" s="329">
        <v>42.8</v>
      </c>
      <c r="K485" s="328">
        <v>42</v>
      </c>
      <c r="L485" s="328">
        <v>41</v>
      </c>
      <c r="M485" s="328">
        <v>83.310950000000005</v>
      </c>
      <c r="N485" s="1"/>
      <c r="O485" s="1"/>
    </row>
    <row r="486" spans="1:15" ht="12.75" customHeight="1">
      <c r="A486" s="30">
        <v>476</v>
      </c>
      <c r="B486" s="347" t="s">
        <v>211</v>
      </c>
      <c r="C486" s="328">
        <v>713.75</v>
      </c>
      <c r="D486" s="329">
        <v>709.1</v>
      </c>
      <c r="E486" s="329">
        <v>693.6</v>
      </c>
      <c r="F486" s="329">
        <v>673.45</v>
      </c>
      <c r="G486" s="329">
        <v>657.95</v>
      </c>
      <c r="H486" s="329">
        <v>729.25</v>
      </c>
      <c r="I486" s="329">
        <v>744.75</v>
      </c>
      <c r="J486" s="329">
        <v>764.9</v>
      </c>
      <c r="K486" s="328">
        <v>724.6</v>
      </c>
      <c r="L486" s="328">
        <v>688.95</v>
      </c>
      <c r="M486" s="328">
        <v>96.764420000000001</v>
      </c>
      <c r="N486" s="1"/>
      <c r="O486" s="1"/>
    </row>
    <row r="487" spans="1:15" ht="12.75" customHeight="1">
      <c r="A487" s="30">
        <v>477</v>
      </c>
      <c r="B487" s="347" t="s">
        <v>545</v>
      </c>
      <c r="C487" s="328">
        <v>863.9</v>
      </c>
      <c r="D487" s="329">
        <v>875</v>
      </c>
      <c r="E487" s="329">
        <v>845.9</v>
      </c>
      <c r="F487" s="329">
        <v>827.9</v>
      </c>
      <c r="G487" s="329">
        <v>798.8</v>
      </c>
      <c r="H487" s="329">
        <v>893</v>
      </c>
      <c r="I487" s="329">
        <v>922.09999999999991</v>
      </c>
      <c r="J487" s="329">
        <v>940.1</v>
      </c>
      <c r="K487" s="328">
        <v>904.1</v>
      </c>
      <c r="L487" s="328">
        <v>857</v>
      </c>
      <c r="M487" s="328">
        <v>4.2194000000000003</v>
      </c>
      <c r="N487" s="1"/>
      <c r="O487" s="1"/>
    </row>
    <row r="488" spans="1:15" ht="12.75" customHeight="1">
      <c r="A488" s="30">
        <v>478</v>
      </c>
      <c r="B488" s="347" t="s">
        <v>550</v>
      </c>
      <c r="C488" s="328">
        <v>395.75</v>
      </c>
      <c r="D488" s="329">
        <v>399.88333333333338</v>
      </c>
      <c r="E488" s="329">
        <v>387.76666666666677</v>
      </c>
      <c r="F488" s="329">
        <v>379.78333333333336</v>
      </c>
      <c r="G488" s="329">
        <v>367.66666666666674</v>
      </c>
      <c r="H488" s="329">
        <v>407.86666666666679</v>
      </c>
      <c r="I488" s="329">
        <v>419.98333333333346</v>
      </c>
      <c r="J488" s="329">
        <v>427.96666666666681</v>
      </c>
      <c r="K488" s="328">
        <v>412</v>
      </c>
      <c r="L488" s="328">
        <v>391.9</v>
      </c>
      <c r="M488" s="328">
        <v>1.15082</v>
      </c>
      <c r="N488" s="1"/>
      <c r="O488" s="1"/>
    </row>
    <row r="489" spans="1:15" ht="12.75" customHeight="1">
      <c r="A489" s="30">
        <v>479</v>
      </c>
      <c r="B489" s="347" t="s">
        <v>551</v>
      </c>
      <c r="C489" s="328">
        <v>32.25</v>
      </c>
      <c r="D489" s="329">
        <v>32.266666666666673</v>
      </c>
      <c r="E489" s="329">
        <v>31.883333333333347</v>
      </c>
      <c r="F489" s="329">
        <v>31.516666666666673</v>
      </c>
      <c r="G489" s="329">
        <v>31.133333333333347</v>
      </c>
      <c r="H489" s="329">
        <v>32.633333333333347</v>
      </c>
      <c r="I489" s="329">
        <v>33.016666666666673</v>
      </c>
      <c r="J489" s="329">
        <v>33.383333333333347</v>
      </c>
      <c r="K489" s="328">
        <v>32.65</v>
      </c>
      <c r="L489" s="328">
        <v>31.9</v>
      </c>
      <c r="M489" s="328">
        <v>21.753319999999999</v>
      </c>
      <c r="N489" s="1"/>
      <c r="O489" s="1"/>
    </row>
    <row r="490" spans="1:15" ht="12.75" customHeight="1">
      <c r="A490" s="30">
        <v>480</v>
      </c>
      <c r="B490" s="347" t="s">
        <v>552</v>
      </c>
      <c r="C490" s="328">
        <v>902.7</v>
      </c>
      <c r="D490" s="329">
        <v>905.25</v>
      </c>
      <c r="E490" s="329">
        <v>887.5</v>
      </c>
      <c r="F490" s="329">
        <v>872.3</v>
      </c>
      <c r="G490" s="329">
        <v>854.55</v>
      </c>
      <c r="H490" s="329">
        <v>920.45</v>
      </c>
      <c r="I490" s="329">
        <v>938.2</v>
      </c>
      <c r="J490" s="329">
        <v>953.40000000000009</v>
      </c>
      <c r="K490" s="328">
        <v>923</v>
      </c>
      <c r="L490" s="328">
        <v>890.05</v>
      </c>
      <c r="M490" s="328">
        <v>0.65215000000000001</v>
      </c>
      <c r="N490" s="1"/>
      <c r="O490" s="1"/>
    </row>
    <row r="491" spans="1:15" ht="12.75" customHeight="1">
      <c r="A491" s="30">
        <v>481</v>
      </c>
      <c r="B491" s="347" t="s">
        <v>554</v>
      </c>
      <c r="C491" s="328">
        <v>326.25</v>
      </c>
      <c r="D491" s="329">
        <v>335.41666666666669</v>
      </c>
      <c r="E491" s="329">
        <v>315.83333333333337</v>
      </c>
      <c r="F491" s="329">
        <v>305.41666666666669</v>
      </c>
      <c r="G491" s="329">
        <v>285.83333333333337</v>
      </c>
      <c r="H491" s="329">
        <v>345.83333333333337</v>
      </c>
      <c r="I491" s="329">
        <v>365.41666666666674</v>
      </c>
      <c r="J491" s="329">
        <v>375.83333333333337</v>
      </c>
      <c r="K491" s="328">
        <v>355</v>
      </c>
      <c r="L491" s="328">
        <v>325</v>
      </c>
      <c r="M491" s="328">
        <v>4.1139599999999996</v>
      </c>
      <c r="N491" s="1"/>
      <c r="O491" s="1"/>
    </row>
    <row r="492" spans="1:15" ht="12.75" customHeight="1">
      <c r="A492" s="30">
        <v>482</v>
      </c>
      <c r="B492" s="347" t="s">
        <v>281</v>
      </c>
      <c r="C492" s="328">
        <v>984.3</v>
      </c>
      <c r="D492" s="329">
        <v>990.48333333333323</v>
      </c>
      <c r="E492" s="329">
        <v>969.96666666666647</v>
      </c>
      <c r="F492" s="329">
        <v>955.63333333333321</v>
      </c>
      <c r="G492" s="329">
        <v>935.11666666666645</v>
      </c>
      <c r="H492" s="329">
        <v>1004.8166666666665</v>
      </c>
      <c r="I492" s="329">
        <v>1025.333333333333</v>
      </c>
      <c r="J492" s="329">
        <v>1039.6666666666665</v>
      </c>
      <c r="K492" s="328">
        <v>1011</v>
      </c>
      <c r="L492" s="328">
        <v>976.15</v>
      </c>
      <c r="M492" s="328">
        <v>7.0447199999999999</v>
      </c>
      <c r="N492" s="1"/>
      <c r="O492" s="1"/>
    </row>
    <row r="493" spans="1:15" ht="12.75" customHeight="1">
      <c r="A493" s="30">
        <v>483</v>
      </c>
      <c r="B493" s="347" t="s">
        <v>212</v>
      </c>
      <c r="C493" s="328">
        <v>395.95</v>
      </c>
      <c r="D493" s="329">
        <v>393.41666666666669</v>
      </c>
      <c r="E493" s="329">
        <v>385.83333333333337</v>
      </c>
      <c r="F493" s="329">
        <v>375.7166666666667</v>
      </c>
      <c r="G493" s="329">
        <v>368.13333333333338</v>
      </c>
      <c r="H493" s="329">
        <v>403.53333333333336</v>
      </c>
      <c r="I493" s="329">
        <v>411.11666666666673</v>
      </c>
      <c r="J493" s="329">
        <v>421.23333333333335</v>
      </c>
      <c r="K493" s="328">
        <v>401</v>
      </c>
      <c r="L493" s="328">
        <v>383.3</v>
      </c>
      <c r="M493" s="328">
        <v>594.51459999999997</v>
      </c>
      <c r="N493" s="1"/>
      <c r="O493" s="1"/>
    </row>
    <row r="494" spans="1:15" ht="12.75" customHeight="1">
      <c r="A494" s="30">
        <v>484</v>
      </c>
      <c r="B494" s="347" t="s">
        <v>555</v>
      </c>
      <c r="C494" s="328">
        <v>2018.15</v>
      </c>
      <c r="D494" s="329">
        <v>2039.5666666666666</v>
      </c>
      <c r="E494" s="329">
        <v>1984.1333333333332</v>
      </c>
      <c r="F494" s="329">
        <v>1950.1166666666666</v>
      </c>
      <c r="G494" s="329">
        <v>1894.6833333333332</v>
      </c>
      <c r="H494" s="329">
        <v>2073.583333333333</v>
      </c>
      <c r="I494" s="329">
        <v>2129.0166666666664</v>
      </c>
      <c r="J494" s="329">
        <v>2163.0333333333333</v>
      </c>
      <c r="K494" s="328">
        <v>2095</v>
      </c>
      <c r="L494" s="328">
        <v>2005.55</v>
      </c>
      <c r="M494" s="328">
        <v>0.30184</v>
      </c>
      <c r="N494" s="1"/>
      <c r="O494" s="1"/>
    </row>
    <row r="495" spans="1:15" ht="12.75" customHeight="1">
      <c r="A495" s="30">
        <v>485</v>
      </c>
      <c r="B495" s="347" t="s">
        <v>280</v>
      </c>
      <c r="C495" s="328">
        <v>206.8</v>
      </c>
      <c r="D495" s="329">
        <v>205.10000000000002</v>
      </c>
      <c r="E495" s="329">
        <v>201.80000000000004</v>
      </c>
      <c r="F495" s="329">
        <v>196.8</v>
      </c>
      <c r="G495" s="329">
        <v>193.50000000000003</v>
      </c>
      <c r="H495" s="329">
        <v>210.10000000000005</v>
      </c>
      <c r="I495" s="329">
        <v>213.4</v>
      </c>
      <c r="J495" s="329">
        <v>218.40000000000006</v>
      </c>
      <c r="K495" s="328">
        <v>208.4</v>
      </c>
      <c r="L495" s="328">
        <v>200.1</v>
      </c>
      <c r="M495" s="328">
        <v>2.8670599999999999</v>
      </c>
      <c r="N495" s="1"/>
      <c r="O495" s="1"/>
    </row>
    <row r="496" spans="1:15" ht="12.75" customHeight="1">
      <c r="A496" s="30">
        <v>486</v>
      </c>
      <c r="B496" s="347" t="s">
        <v>556</v>
      </c>
      <c r="C496" s="328">
        <v>1839.65</v>
      </c>
      <c r="D496" s="329">
        <v>1837.6833333333334</v>
      </c>
      <c r="E496" s="329">
        <v>1816.4666666666667</v>
      </c>
      <c r="F496" s="329">
        <v>1793.2833333333333</v>
      </c>
      <c r="G496" s="329">
        <v>1772.0666666666666</v>
      </c>
      <c r="H496" s="329">
        <v>1860.8666666666668</v>
      </c>
      <c r="I496" s="329">
        <v>1882.0833333333335</v>
      </c>
      <c r="J496" s="329">
        <v>1905.2666666666669</v>
      </c>
      <c r="K496" s="328">
        <v>1858.9</v>
      </c>
      <c r="L496" s="328">
        <v>1814.5</v>
      </c>
      <c r="M496" s="328">
        <v>0.19725000000000001</v>
      </c>
      <c r="N496" s="1"/>
      <c r="O496" s="1"/>
    </row>
    <row r="497" spans="1:15" ht="12.75" customHeight="1">
      <c r="A497" s="30">
        <v>487</v>
      </c>
      <c r="B497" s="347" t="s">
        <v>549</v>
      </c>
      <c r="C497" s="328">
        <v>627.9</v>
      </c>
      <c r="D497" s="329">
        <v>642.69999999999993</v>
      </c>
      <c r="E497" s="329">
        <v>609.69999999999982</v>
      </c>
      <c r="F497" s="329">
        <v>591.49999999999989</v>
      </c>
      <c r="G497" s="329">
        <v>558.49999999999977</v>
      </c>
      <c r="H497" s="329">
        <v>660.89999999999986</v>
      </c>
      <c r="I497" s="329">
        <v>693.90000000000009</v>
      </c>
      <c r="J497" s="329">
        <v>712.09999999999991</v>
      </c>
      <c r="K497" s="328">
        <v>675.7</v>
      </c>
      <c r="L497" s="328">
        <v>624.5</v>
      </c>
      <c r="M497" s="328">
        <v>5.7918399999999997</v>
      </c>
      <c r="N497" s="1"/>
      <c r="O497" s="1"/>
    </row>
    <row r="498" spans="1:15" ht="12.75" customHeight="1">
      <c r="A498" s="30">
        <v>488</v>
      </c>
      <c r="B498" s="347" t="s">
        <v>548</v>
      </c>
      <c r="C498" s="328">
        <v>3400.55</v>
      </c>
      <c r="D498" s="329">
        <v>3420.5500000000006</v>
      </c>
      <c r="E498" s="329">
        <v>3281.0500000000011</v>
      </c>
      <c r="F498" s="329">
        <v>3161.5500000000006</v>
      </c>
      <c r="G498" s="329">
        <v>3022.0500000000011</v>
      </c>
      <c r="H498" s="329">
        <v>3540.0500000000011</v>
      </c>
      <c r="I498" s="329">
        <v>3679.55</v>
      </c>
      <c r="J498" s="329">
        <v>3799.0500000000011</v>
      </c>
      <c r="K498" s="328">
        <v>3560.05</v>
      </c>
      <c r="L498" s="328">
        <v>3301.05</v>
      </c>
      <c r="M498" s="328">
        <v>4.7558800000000003</v>
      </c>
      <c r="N498" s="1"/>
      <c r="O498" s="1"/>
    </row>
    <row r="499" spans="1:15" ht="12.75" customHeight="1">
      <c r="A499" s="30">
        <v>489</v>
      </c>
      <c r="B499" s="347" t="s">
        <v>213</v>
      </c>
      <c r="C499" s="328">
        <v>1197.1500000000001</v>
      </c>
      <c r="D499" s="329">
        <v>1210.8000000000002</v>
      </c>
      <c r="E499" s="329">
        <v>1169.9000000000003</v>
      </c>
      <c r="F499" s="329">
        <v>1142.6500000000001</v>
      </c>
      <c r="G499" s="329">
        <v>1101.7500000000002</v>
      </c>
      <c r="H499" s="329">
        <v>1238.0500000000004</v>
      </c>
      <c r="I499" s="329">
        <v>1278.95</v>
      </c>
      <c r="J499" s="329">
        <v>1306.2000000000005</v>
      </c>
      <c r="K499" s="328">
        <v>1251.7</v>
      </c>
      <c r="L499" s="328">
        <v>1183.55</v>
      </c>
      <c r="M499" s="328">
        <v>11.95271</v>
      </c>
      <c r="N499" s="1"/>
      <c r="O499" s="1"/>
    </row>
    <row r="500" spans="1:15" ht="12.75" customHeight="1">
      <c r="A500" s="30">
        <v>490</v>
      </c>
      <c r="B500" s="347" t="s">
        <v>553</v>
      </c>
      <c r="C500" s="328">
        <v>2672.8</v>
      </c>
      <c r="D500" s="329">
        <v>2682.916666666667</v>
      </c>
      <c r="E500" s="329">
        <v>2633.6833333333338</v>
      </c>
      <c r="F500" s="329">
        <v>2594.5666666666671</v>
      </c>
      <c r="G500" s="329">
        <v>2545.3333333333339</v>
      </c>
      <c r="H500" s="329">
        <v>2722.0333333333338</v>
      </c>
      <c r="I500" s="329">
        <v>2771.2666666666673</v>
      </c>
      <c r="J500" s="329">
        <v>2810.3833333333337</v>
      </c>
      <c r="K500" s="328">
        <v>2732.15</v>
      </c>
      <c r="L500" s="328">
        <v>2643.8</v>
      </c>
      <c r="M500" s="328">
        <v>1.52963</v>
      </c>
      <c r="N500" s="1"/>
      <c r="O500" s="1"/>
    </row>
    <row r="501" spans="1:15" ht="12.75" customHeight="1">
      <c r="A501" s="30">
        <v>491</v>
      </c>
      <c r="B501" s="347" t="s">
        <v>557</v>
      </c>
      <c r="C501" s="328">
        <v>7494.3</v>
      </c>
      <c r="D501" s="329">
        <v>7515.083333333333</v>
      </c>
      <c r="E501" s="329">
        <v>7431.2166666666662</v>
      </c>
      <c r="F501" s="329">
        <v>7368.1333333333332</v>
      </c>
      <c r="G501" s="329">
        <v>7284.2666666666664</v>
      </c>
      <c r="H501" s="329">
        <v>7578.1666666666661</v>
      </c>
      <c r="I501" s="329">
        <v>7662.0333333333328</v>
      </c>
      <c r="J501" s="329">
        <v>7725.1166666666659</v>
      </c>
      <c r="K501" s="328">
        <v>7598.95</v>
      </c>
      <c r="L501" s="328">
        <v>7452</v>
      </c>
      <c r="M501" s="328">
        <v>1.295E-2</v>
      </c>
      <c r="N501" s="1"/>
      <c r="O501" s="1"/>
    </row>
    <row r="502" spans="1:15" ht="12.75" customHeight="1">
      <c r="A502" s="30">
        <v>492</v>
      </c>
      <c r="B502" s="347" t="s">
        <v>558</v>
      </c>
      <c r="C502" s="328">
        <v>147</v>
      </c>
      <c r="D502" s="329">
        <v>148.03333333333333</v>
      </c>
      <c r="E502" s="329">
        <v>144.26666666666665</v>
      </c>
      <c r="F502" s="329">
        <v>141.53333333333333</v>
      </c>
      <c r="G502" s="329">
        <v>137.76666666666665</v>
      </c>
      <c r="H502" s="329">
        <v>150.76666666666665</v>
      </c>
      <c r="I502" s="329">
        <v>154.53333333333336</v>
      </c>
      <c r="J502" s="329">
        <v>157.26666666666665</v>
      </c>
      <c r="K502" s="328">
        <v>151.80000000000001</v>
      </c>
      <c r="L502" s="328">
        <v>145.30000000000001</v>
      </c>
      <c r="M502" s="328">
        <v>5.2897499999999997</v>
      </c>
      <c r="N502" s="1"/>
      <c r="O502" s="1"/>
    </row>
    <row r="503" spans="1:15" ht="12.75" customHeight="1">
      <c r="A503" s="30">
        <v>493</v>
      </c>
      <c r="B503" s="347" t="s">
        <v>559</v>
      </c>
      <c r="C503" s="328">
        <v>105.4</v>
      </c>
      <c r="D503" s="329">
        <v>105.93333333333334</v>
      </c>
      <c r="E503" s="329">
        <v>104.46666666666667</v>
      </c>
      <c r="F503" s="329">
        <v>103.53333333333333</v>
      </c>
      <c r="G503" s="329">
        <v>102.06666666666666</v>
      </c>
      <c r="H503" s="329">
        <v>106.86666666666667</v>
      </c>
      <c r="I503" s="329">
        <v>108.33333333333334</v>
      </c>
      <c r="J503" s="329">
        <v>109.26666666666668</v>
      </c>
      <c r="K503" s="328">
        <v>107.4</v>
      </c>
      <c r="L503" s="328">
        <v>105</v>
      </c>
      <c r="M503" s="328">
        <v>5.96821</v>
      </c>
      <c r="N503" s="1"/>
      <c r="O503" s="1"/>
    </row>
    <row r="504" spans="1:15" ht="12.75" customHeight="1">
      <c r="A504" s="30">
        <v>494</v>
      </c>
      <c r="B504" s="347" t="s">
        <v>560</v>
      </c>
      <c r="C504" s="328">
        <v>453.2</v>
      </c>
      <c r="D504" s="329">
        <v>454.7166666666667</v>
      </c>
      <c r="E504" s="329">
        <v>446.58333333333337</v>
      </c>
      <c r="F504" s="329">
        <v>439.9666666666667</v>
      </c>
      <c r="G504" s="329">
        <v>431.83333333333337</v>
      </c>
      <c r="H504" s="329">
        <v>461.33333333333337</v>
      </c>
      <c r="I504" s="329">
        <v>469.4666666666667</v>
      </c>
      <c r="J504" s="329">
        <v>476.08333333333337</v>
      </c>
      <c r="K504" s="328">
        <v>462.85</v>
      </c>
      <c r="L504" s="328">
        <v>448.1</v>
      </c>
      <c r="M504" s="328">
        <v>1.19103</v>
      </c>
      <c r="N504" s="1"/>
      <c r="O504" s="1"/>
    </row>
    <row r="505" spans="1:15" ht="12.75" customHeight="1">
      <c r="A505" s="30">
        <v>495</v>
      </c>
      <c r="B505" s="347" t="s">
        <v>282</v>
      </c>
      <c r="C505" s="328">
        <v>1650.5</v>
      </c>
      <c r="D505" s="329">
        <v>1652.6833333333334</v>
      </c>
      <c r="E505" s="329">
        <v>1624.8666666666668</v>
      </c>
      <c r="F505" s="329">
        <v>1599.2333333333333</v>
      </c>
      <c r="G505" s="329">
        <v>1571.4166666666667</v>
      </c>
      <c r="H505" s="329">
        <v>1678.3166666666668</v>
      </c>
      <c r="I505" s="329">
        <v>1706.1333333333334</v>
      </c>
      <c r="J505" s="329">
        <v>1731.7666666666669</v>
      </c>
      <c r="K505" s="328">
        <v>1680.5</v>
      </c>
      <c r="L505" s="328">
        <v>1627.05</v>
      </c>
      <c r="M505" s="328">
        <v>1.06125</v>
      </c>
      <c r="N505" s="1"/>
      <c r="O505" s="1"/>
    </row>
    <row r="506" spans="1:15" ht="12.75" customHeight="1">
      <c r="A506" s="30">
        <v>496</v>
      </c>
      <c r="B506" s="347" t="s">
        <v>214</v>
      </c>
      <c r="C506" s="328">
        <v>569.54999999999995</v>
      </c>
      <c r="D506" s="329">
        <v>568.61666666666667</v>
      </c>
      <c r="E506" s="329">
        <v>561.2833333333333</v>
      </c>
      <c r="F506" s="329">
        <v>553.01666666666665</v>
      </c>
      <c r="G506" s="329">
        <v>545.68333333333328</v>
      </c>
      <c r="H506" s="329">
        <v>576.88333333333333</v>
      </c>
      <c r="I506" s="329">
        <v>584.21666666666658</v>
      </c>
      <c r="J506" s="329">
        <v>592.48333333333335</v>
      </c>
      <c r="K506" s="328">
        <v>575.95000000000005</v>
      </c>
      <c r="L506" s="328">
        <v>560.35</v>
      </c>
      <c r="M506" s="328">
        <v>129.55663000000001</v>
      </c>
      <c r="N506" s="1"/>
      <c r="O506" s="1"/>
    </row>
    <row r="507" spans="1:15" ht="12.75" customHeight="1">
      <c r="A507" s="30">
        <v>497</v>
      </c>
      <c r="B507" s="347" t="s">
        <v>561</v>
      </c>
      <c r="C507" s="328">
        <v>340.45</v>
      </c>
      <c r="D507" s="329">
        <v>340.95</v>
      </c>
      <c r="E507" s="329">
        <v>336.34999999999997</v>
      </c>
      <c r="F507" s="329">
        <v>332.25</v>
      </c>
      <c r="G507" s="329">
        <v>327.64999999999998</v>
      </c>
      <c r="H507" s="329">
        <v>345.04999999999995</v>
      </c>
      <c r="I507" s="329">
        <v>349.65</v>
      </c>
      <c r="J507" s="329">
        <v>353.74999999999994</v>
      </c>
      <c r="K507" s="328">
        <v>345.55</v>
      </c>
      <c r="L507" s="328">
        <v>336.85</v>
      </c>
      <c r="M507" s="328">
        <v>2.6408100000000001</v>
      </c>
      <c r="N507" s="1"/>
      <c r="O507" s="1"/>
    </row>
    <row r="508" spans="1:15" ht="12.75" customHeight="1">
      <c r="A508" s="30">
        <v>498</v>
      </c>
      <c r="B508" s="399" t="s">
        <v>283</v>
      </c>
      <c r="C508" s="400">
        <v>12.95</v>
      </c>
      <c r="D508" s="400">
        <v>12.983333333333334</v>
      </c>
      <c r="E508" s="400">
        <v>12.766666666666669</v>
      </c>
      <c r="F508" s="400">
        <v>12.583333333333336</v>
      </c>
      <c r="G508" s="400">
        <v>12.366666666666671</v>
      </c>
      <c r="H508" s="400">
        <v>13.166666666666668</v>
      </c>
      <c r="I508" s="400">
        <v>13.383333333333333</v>
      </c>
      <c r="J508" s="399">
        <v>13.566666666666666</v>
      </c>
      <c r="K508" s="399">
        <v>13.2</v>
      </c>
      <c r="L508" s="399">
        <v>12.8</v>
      </c>
      <c r="M508" s="270">
        <v>1186.7227600000001</v>
      </c>
      <c r="N508" s="1"/>
      <c r="O508" s="1"/>
    </row>
    <row r="509" spans="1:15" ht="12.75" customHeight="1">
      <c r="A509" s="30">
        <v>499</v>
      </c>
      <c r="B509" s="399" t="s">
        <v>215</v>
      </c>
      <c r="C509" s="400">
        <v>238</v>
      </c>
      <c r="D509" s="400">
        <v>239.20000000000002</v>
      </c>
      <c r="E509" s="400">
        <v>234.40000000000003</v>
      </c>
      <c r="F509" s="400">
        <v>230.8</v>
      </c>
      <c r="G509" s="400">
        <v>226.00000000000003</v>
      </c>
      <c r="H509" s="400">
        <v>242.80000000000004</v>
      </c>
      <c r="I509" s="400">
        <v>247.60000000000005</v>
      </c>
      <c r="J509" s="399">
        <v>251.20000000000005</v>
      </c>
      <c r="K509" s="399">
        <v>244</v>
      </c>
      <c r="L509" s="399">
        <v>235.6</v>
      </c>
      <c r="M509" s="270">
        <v>108.38206</v>
      </c>
      <c r="N509" s="1"/>
      <c r="O509" s="1"/>
    </row>
    <row r="510" spans="1:15" ht="12.75" customHeight="1">
      <c r="A510" s="30">
        <v>500</v>
      </c>
      <c r="B510" s="399" t="s">
        <v>562</v>
      </c>
      <c r="C510" s="400">
        <v>354.45</v>
      </c>
      <c r="D510" s="400">
        <v>357.15000000000003</v>
      </c>
      <c r="E510" s="400">
        <v>349.30000000000007</v>
      </c>
      <c r="F510" s="400">
        <v>344.15000000000003</v>
      </c>
      <c r="G510" s="400">
        <v>336.30000000000007</v>
      </c>
      <c r="H510" s="400">
        <v>362.30000000000007</v>
      </c>
      <c r="I510" s="400">
        <v>370.15000000000009</v>
      </c>
      <c r="J510" s="399">
        <v>375.30000000000007</v>
      </c>
      <c r="K510" s="399">
        <v>365</v>
      </c>
      <c r="L510" s="399">
        <v>352</v>
      </c>
      <c r="M510" s="270">
        <v>7.0125799999999998</v>
      </c>
      <c r="N510" s="1"/>
      <c r="O510" s="1"/>
    </row>
    <row r="511" spans="1:15" ht="12.75" customHeight="1">
      <c r="A511" s="30">
        <v>501</v>
      </c>
      <c r="B511" s="399" t="s">
        <v>563</v>
      </c>
      <c r="C511" s="400">
        <v>1581.4</v>
      </c>
      <c r="D511" s="400">
        <v>1572.9333333333334</v>
      </c>
      <c r="E511" s="400">
        <v>1548.8666666666668</v>
      </c>
      <c r="F511" s="400">
        <v>1516.3333333333335</v>
      </c>
      <c r="G511" s="400">
        <v>1492.2666666666669</v>
      </c>
      <c r="H511" s="400">
        <v>1605.4666666666667</v>
      </c>
      <c r="I511" s="400">
        <v>1629.5333333333333</v>
      </c>
      <c r="J511" s="399">
        <v>1662.0666666666666</v>
      </c>
      <c r="K511" s="399">
        <v>1597</v>
      </c>
      <c r="L511" s="399">
        <v>1540.4</v>
      </c>
      <c r="M511" s="270">
        <v>2.39561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230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48"/>
      <c r="B5" s="449"/>
      <c r="C5" s="448"/>
      <c r="D5" s="449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51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565</v>
      </c>
      <c r="B7" s="450" t="s">
        <v>566</v>
      </c>
      <c r="C7" s="449"/>
      <c r="D7" s="7">
        <f>Main!B10</f>
        <v>44624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567</v>
      </c>
      <c r="B9" s="85" t="s">
        <v>568</v>
      </c>
      <c r="C9" s="85" t="s">
        <v>569</v>
      </c>
      <c r="D9" s="85" t="s">
        <v>570</v>
      </c>
      <c r="E9" s="85" t="s">
        <v>571</v>
      </c>
      <c r="F9" s="85" t="s">
        <v>572</v>
      </c>
      <c r="G9" s="85" t="s">
        <v>573</v>
      </c>
      <c r="H9" s="85" t="s">
        <v>574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44623</v>
      </c>
      <c r="B10" s="29">
        <v>543269</v>
      </c>
      <c r="C10" s="28" t="s">
        <v>970</v>
      </c>
      <c r="D10" s="28" t="s">
        <v>971</v>
      </c>
      <c r="E10" s="28" t="s">
        <v>575</v>
      </c>
      <c r="F10" s="87">
        <v>4800</v>
      </c>
      <c r="G10" s="29">
        <v>36.85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44623</v>
      </c>
      <c r="B11" s="29">
        <v>543269</v>
      </c>
      <c r="C11" s="28" t="s">
        <v>970</v>
      </c>
      <c r="D11" s="28" t="s">
        <v>971</v>
      </c>
      <c r="E11" s="28" t="s">
        <v>576</v>
      </c>
      <c r="F11" s="87">
        <v>1600</v>
      </c>
      <c r="G11" s="29">
        <v>40.450000000000003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44623</v>
      </c>
      <c r="B12" s="29">
        <v>543269</v>
      </c>
      <c r="C12" s="28" t="s">
        <v>970</v>
      </c>
      <c r="D12" s="28" t="s">
        <v>972</v>
      </c>
      <c r="E12" s="28" t="s">
        <v>576</v>
      </c>
      <c r="F12" s="87">
        <v>4800</v>
      </c>
      <c r="G12" s="29">
        <v>36.85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44623</v>
      </c>
      <c r="B13" s="29">
        <v>539773</v>
      </c>
      <c r="C13" s="28" t="s">
        <v>887</v>
      </c>
      <c r="D13" s="28" t="s">
        <v>973</v>
      </c>
      <c r="E13" s="28" t="s">
        <v>575</v>
      </c>
      <c r="F13" s="87">
        <v>480000</v>
      </c>
      <c r="G13" s="29">
        <v>3.52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44623</v>
      </c>
      <c r="B14" s="29">
        <v>539773</v>
      </c>
      <c r="C14" s="28" t="s">
        <v>887</v>
      </c>
      <c r="D14" s="28" t="s">
        <v>974</v>
      </c>
      <c r="E14" s="28" t="s">
        <v>576</v>
      </c>
      <c r="F14" s="87">
        <v>550000</v>
      </c>
      <c r="G14" s="29">
        <v>3.52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44623</v>
      </c>
      <c r="B15" s="29">
        <v>537492</v>
      </c>
      <c r="C15" s="28" t="s">
        <v>975</v>
      </c>
      <c r="D15" s="28" t="s">
        <v>976</v>
      </c>
      <c r="E15" s="28" t="s">
        <v>576</v>
      </c>
      <c r="F15" s="87">
        <v>120000</v>
      </c>
      <c r="G15" s="29">
        <v>10.66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44623</v>
      </c>
      <c r="B16" s="29">
        <v>537492</v>
      </c>
      <c r="C16" s="28" t="s">
        <v>975</v>
      </c>
      <c r="D16" s="28" t="s">
        <v>977</v>
      </c>
      <c r="E16" s="28" t="s">
        <v>575</v>
      </c>
      <c r="F16" s="87">
        <v>130000</v>
      </c>
      <c r="G16" s="29">
        <v>10.65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44623</v>
      </c>
      <c r="B17" s="29">
        <v>537492</v>
      </c>
      <c r="C17" s="28" t="s">
        <v>975</v>
      </c>
      <c r="D17" s="28" t="s">
        <v>926</v>
      </c>
      <c r="E17" s="28" t="s">
        <v>575</v>
      </c>
      <c r="F17" s="87">
        <v>130000</v>
      </c>
      <c r="G17" s="29">
        <v>10.63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44623</v>
      </c>
      <c r="B18" s="29">
        <v>537492</v>
      </c>
      <c r="C18" s="28" t="s">
        <v>975</v>
      </c>
      <c r="D18" s="28" t="s">
        <v>926</v>
      </c>
      <c r="E18" s="28" t="s">
        <v>576</v>
      </c>
      <c r="F18" s="87">
        <v>20000</v>
      </c>
      <c r="G18" s="29">
        <v>9.3800000000000008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44623</v>
      </c>
      <c r="B19" s="29">
        <v>537492</v>
      </c>
      <c r="C19" s="28" t="s">
        <v>975</v>
      </c>
      <c r="D19" s="28" t="s">
        <v>978</v>
      </c>
      <c r="E19" s="28" t="s">
        <v>575</v>
      </c>
      <c r="F19" s="87">
        <v>70000</v>
      </c>
      <c r="G19" s="29">
        <v>10.14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44623</v>
      </c>
      <c r="B20" s="29">
        <v>530889</v>
      </c>
      <c r="C20" s="28" t="s">
        <v>979</v>
      </c>
      <c r="D20" s="28" t="s">
        <v>980</v>
      </c>
      <c r="E20" s="28" t="s">
        <v>576</v>
      </c>
      <c r="F20" s="87">
        <v>1276702</v>
      </c>
      <c r="G20" s="29">
        <v>2.25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44623</v>
      </c>
      <c r="B21" s="29">
        <v>542721</v>
      </c>
      <c r="C21" s="28" t="s">
        <v>981</v>
      </c>
      <c r="D21" s="28" t="s">
        <v>982</v>
      </c>
      <c r="E21" s="28" t="s">
        <v>575</v>
      </c>
      <c r="F21" s="87">
        <v>6610</v>
      </c>
      <c r="G21" s="29">
        <v>45.7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44623</v>
      </c>
      <c r="B22" s="29">
        <v>542721</v>
      </c>
      <c r="C22" s="28" t="s">
        <v>981</v>
      </c>
      <c r="D22" s="28" t="s">
        <v>983</v>
      </c>
      <c r="E22" s="28" t="s">
        <v>576</v>
      </c>
      <c r="F22" s="87">
        <v>210474</v>
      </c>
      <c r="G22" s="29">
        <v>45.8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44623</v>
      </c>
      <c r="B23" s="29">
        <v>542721</v>
      </c>
      <c r="C23" s="28" t="s">
        <v>981</v>
      </c>
      <c r="D23" s="28" t="s">
        <v>982</v>
      </c>
      <c r="E23" s="28" t="s">
        <v>576</v>
      </c>
      <c r="F23" s="87">
        <v>237626</v>
      </c>
      <c r="G23" s="29">
        <v>45.8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44623</v>
      </c>
      <c r="B24" s="29">
        <v>542721</v>
      </c>
      <c r="C24" s="28" t="s">
        <v>981</v>
      </c>
      <c r="D24" s="28" t="s">
        <v>984</v>
      </c>
      <c r="E24" s="28" t="s">
        <v>575</v>
      </c>
      <c r="F24" s="87">
        <v>500000</v>
      </c>
      <c r="G24" s="29">
        <v>45.8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44623</v>
      </c>
      <c r="B25" s="29">
        <v>541865</v>
      </c>
      <c r="C25" s="28" t="s">
        <v>985</v>
      </c>
      <c r="D25" s="28" t="s">
        <v>986</v>
      </c>
      <c r="E25" s="28" t="s">
        <v>575</v>
      </c>
      <c r="F25" s="87">
        <v>476328</v>
      </c>
      <c r="G25" s="29">
        <v>115.3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44623</v>
      </c>
      <c r="B26" s="29">
        <v>541865</v>
      </c>
      <c r="C26" s="28" t="s">
        <v>985</v>
      </c>
      <c r="D26" s="28" t="s">
        <v>986</v>
      </c>
      <c r="E26" s="28" t="s">
        <v>576</v>
      </c>
      <c r="F26" s="87">
        <v>11895</v>
      </c>
      <c r="G26" s="29">
        <v>115.26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44623</v>
      </c>
      <c r="B27" s="29">
        <v>541865</v>
      </c>
      <c r="C27" s="28" t="s">
        <v>985</v>
      </c>
      <c r="D27" s="28" t="s">
        <v>987</v>
      </c>
      <c r="E27" s="28" t="s">
        <v>576</v>
      </c>
      <c r="F27" s="87">
        <v>475000</v>
      </c>
      <c r="G27" s="29">
        <v>115.3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44623</v>
      </c>
      <c r="B28" s="29">
        <v>526546</v>
      </c>
      <c r="C28" s="28" t="s">
        <v>988</v>
      </c>
      <c r="D28" s="28" t="s">
        <v>989</v>
      </c>
      <c r="E28" s="28" t="s">
        <v>576</v>
      </c>
      <c r="F28" s="87">
        <v>64485</v>
      </c>
      <c r="G28" s="29">
        <v>25.85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44623</v>
      </c>
      <c r="B29" s="29">
        <v>526546</v>
      </c>
      <c r="C29" s="28" t="s">
        <v>988</v>
      </c>
      <c r="D29" s="28" t="s">
        <v>990</v>
      </c>
      <c r="E29" s="28" t="s">
        <v>575</v>
      </c>
      <c r="F29" s="87">
        <v>64120</v>
      </c>
      <c r="G29" s="29">
        <v>25.85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44623</v>
      </c>
      <c r="B30" s="29">
        <v>539559</v>
      </c>
      <c r="C30" s="28" t="s">
        <v>991</v>
      </c>
      <c r="D30" s="28" t="s">
        <v>992</v>
      </c>
      <c r="E30" s="28" t="s">
        <v>575</v>
      </c>
      <c r="F30" s="87">
        <v>129421</v>
      </c>
      <c r="G30" s="29">
        <v>11.4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44623</v>
      </c>
      <c r="B31" s="29">
        <v>539559</v>
      </c>
      <c r="C31" s="28" t="s">
        <v>991</v>
      </c>
      <c r="D31" s="28" t="s">
        <v>897</v>
      </c>
      <c r="E31" s="28" t="s">
        <v>576</v>
      </c>
      <c r="F31" s="87">
        <v>129526</v>
      </c>
      <c r="G31" s="29">
        <v>11.4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44623</v>
      </c>
      <c r="B32" s="29">
        <v>526971</v>
      </c>
      <c r="C32" s="28" t="s">
        <v>993</v>
      </c>
      <c r="D32" s="28" t="s">
        <v>994</v>
      </c>
      <c r="E32" s="28" t="s">
        <v>575</v>
      </c>
      <c r="F32" s="87">
        <v>105947</v>
      </c>
      <c r="G32" s="29">
        <v>78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44623</v>
      </c>
      <c r="B33" s="29">
        <v>540811</v>
      </c>
      <c r="C33" s="28" t="s">
        <v>920</v>
      </c>
      <c r="D33" s="28" t="s">
        <v>995</v>
      </c>
      <c r="E33" s="28" t="s">
        <v>575</v>
      </c>
      <c r="F33" s="87">
        <v>60000</v>
      </c>
      <c r="G33" s="29">
        <v>15.68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44623</v>
      </c>
      <c r="B34" s="29">
        <v>538787</v>
      </c>
      <c r="C34" s="28" t="s">
        <v>922</v>
      </c>
      <c r="D34" s="28" t="s">
        <v>923</v>
      </c>
      <c r="E34" s="28" t="s">
        <v>576</v>
      </c>
      <c r="F34" s="87">
        <v>261756</v>
      </c>
      <c r="G34" s="29">
        <v>8.74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44623</v>
      </c>
      <c r="B35" s="29">
        <v>538787</v>
      </c>
      <c r="C35" s="28" t="s">
        <v>922</v>
      </c>
      <c r="D35" s="28" t="s">
        <v>996</v>
      </c>
      <c r="E35" s="28" t="s">
        <v>575</v>
      </c>
      <c r="F35" s="87">
        <v>150000</v>
      </c>
      <c r="G35" s="29">
        <v>8.74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44623</v>
      </c>
      <c r="B36" s="29">
        <v>531137</v>
      </c>
      <c r="C36" s="28" t="s">
        <v>997</v>
      </c>
      <c r="D36" s="28" t="s">
        <v>998</v>
      </c>
      <c r="E36" s="28" t="s">
        <v>575</v>
      </c>
      <c r="F36" s="87">
        <v>457728</v>
      </c>
      <c r="G36" s="29">
        <v>1.47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44623</v>
      </c>
      <c r="B37" s="29">
        <v>541152</v>
      </c>
      <c r="C37" s="28" t="s">
        <v>999</v>
      </c>
      <c r="D37" s="28" t="s">
        <v>897</v>
      </c>
      <c r="E37" s="28" t="s">
        <v>576</v>
      </c>
      <c r="F37" s="87">
        <v>103680</v>
      </c>
      <c r="G37" s="29">
        <v>80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44623</v>
      </c>
      <c r="B38" s="29">
        <v>524080</v>
      </c>
      <c r="C38" s="28" t="s">
        <v>1000</v>
      </c>
      <c r="D38" s="28" t="s">
        <v>989</v>
      </c>
      <c r="E38" s="28" t="s">
        <v>576</v>
      </c>
      <c r="F38" s="87">
        <v>55875</v>
      </c>
      <c r="G38" s="29">
        <v>38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44623</v>
      </c>
      <c r="B39" s="29">
        <v>524080</v>
      </c>
      <c r="C39" s="28" t="s">
        <v>1000</v>
      </c>
      <c r="D39" s="28" t="s">
        <v>990</v>
      </c>
      <c r="E39" s="28" t="s">
        <v>575</v>
      </c>
      <c r="F39" s="87">
        <v>70805</v>
      </c>
      <c r="G39" s="29">
        <v>37.979999999999997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44623</v>
      </c>
      <c r="B40" s="29">
        <v>540377</v>
      </c>
      <c r="C40" s="28" t="s">
        <v>924</v>
      </c>
      <c r="D40" s="28" t="s">
        <v>1001</v>
      </c>
      <c r="E40" s="28" t="s">
        <v>575</v>
      </c>
      <c r="F40" s="87">
        <v>24000</v>
      </c>
      <c r="G40" s="29">
        <v>31.5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44623</v>
      </c>
      <c r="B41" s="29">
        <v>540377</v>
      </c>
      <c r="C41" s="28" t="s">
        <v>924</v>
      </c>
      <c r="D41" s="28" t="s">
        <v>1002</v>
      </c>
      <c r="E41" s="28" t="s">
        <v>576</v>
      </c>
      <c r="F41" s="87">
        <v>18000</v>
      </c>
      <c r="G41" s="29">
        <v>31.5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44623</v>
      </c>
      <c r="B42" s="29">
        <v>540377</v>
      </c>
      <c r="C42" s="28" t="s">
        <v>924</v>
      </c>
      <c r="D42" s="28" t="s">
        <v>1003</v>
      </c>
      <c r="E42" s="28" t="s">
        <v>575</v>
      </c>
      <c r="F42" s="87">
        <v>18000</v>
      </c>
      <c r="G42" s="29">
        <v>31.5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44623</v>
      </c>
      <c r="B43" s="29">
        <v>540377</v>
      </c>
      <c r="C43" s="28" t="s">
        <v>924</v>
      </c>
      <c r="D43" s="28" t="s">
        <v>1004</v>
      </c>
      <c r="E43" s="28" t="s">
        <v>576</v>
      </c>
      <c r="F43" s="87">
        <v>24000</v>
      </c>
      <c r="G43" s="29">
        <v>31.5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44623</v>
      </c>
      <c r="B44" s="29">
        <v>536709</v>
      </c>
      <c r="C44" s="28" t="s">
        <v>1005</v>
      </c>
      <c r="D44" s="28" t="s">
        <v>1006</v>
      </c>
      <c r="E44" s="28" t="s">
        <v>575</v>
      </c>
      <c r="F44" s="87">
        <v>25000</v>
      </c>
      <c r="G44" s="29">
        <v>7.46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44623</v>
      </c>
      <c r="B45" s="29">
        <v>526859</v>
      </c>
      <c r="C45" s="28" t="s">
        <v>1007</v>
      </c>
      <c r="D45" s="28" t="s">
        <v>1008</v>
      </c>
      <c r="E45" s="28" t="s">
        <v>575</v>
      </c>
      <c r="F45" s="87">
        <v>205083</v>
      </c>
      <c r="G45" s="29">
        <v>10.84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44623</v>
      </c>
      <c r="B46" s="29">
        <v>526859</v>
      </c>
      <c r="C46" s="28" t="s">
        <v>1007</v>
      </c>
      <c r="D46" s="28" t="s">
        <v>1008</v>
      </c>
      <c r="E46" s="28" t="s">
        <v>576</v>
      </c>
      <c r="F46" s="87">
        <v>607211</v>
      </c>
      <c r="G46" s="29">
        <v>10.86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44623</v>
      </c>
      <c r="B47" s="29">
        <v>542924</v>
      </c>
      <c r="C47" s="28" t="s">
        <v>925</v>
      </c>
      <c r="D47" s="28" t="s">
        <v>927</v>
      </c>
      <c r="E47" s="28" t="s">
        <v>575</v>
      </c>
      <c r="F47" s="87">
        <v>103500</v>
      </c>
      <c r="G47" s="29">
        <v>15.84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44623</v>
      </c>
      <c r="B48" s="29">
        <v>542924</v>
      </c>
      <c r="C48" s="28" t="s">
        <v>925</v>
      </c>
      <c r="D48" s="28" t="s">
        <v>927</v>
      </c>
      <c r="E48" s="28" t="s">
        <v>576</v>
      </c>
      <c r="F48" s="87">
        <v>67500</v>
      </c>
      <c r="G48" s="29">
        <v>15.28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44623</v>
      </c>
      <c r="B49" s="29">
        <v>542924</v>
      </c>
      <c r="C49" s="28" t="s">
        <v>925</v>
      </c>
      <c r="D49" s="28" t="s">
        <v>1009</v>
      </c>
      <c r="E49" s="28" t="s">
        <v>576</v>
      </c>
      <c r="F49" s="87">
        <v>102000</v>
      </c>
      <c r="G49" s="29">
        <v>15.85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44623</v>
      </c>
      <c r="B50" s="29">
        <v>532154</v>
      </c>
      <c r="C50" s="28" t="s">
        <v>1010</v>
      </c>
      <c r="D50" s="28" t="s">
        <v>1011</v>
      </c>
      <c r="E50" s="28" t="s">
        <v>576</v>
      </c>
      <c r="F50" s="87">
        <v>2689348</v>
      </c>
      <c r="G50" s="29">
        <v>1.08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44623</v>
      </c>
      <c r="B51" s="29">
        <v>539519</v>
      </c>
      <c r="C51" s="28" t="s">
        <v>928</v>
      </c>
      <c r="D51" s="28" t="s">
        <v>852</v>
      </c>
      <c r="E51" s="28" t="s">
        <v>576</v>
      </c>
      <c r="F51" s="87">
        <v>40000</v>
      </c>
      <c r="G51" s="29">
        <v>11.52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44623</v>
      </c>
      <c r="B52" s="29">
        <v>531810</v>
      </c>
      <c r="C52" s="28" t="s">
        <v>1012</v>
      </c>
      <c r="D52" s="28" t="s">
        <v>1013</v>
      </c>
      <c r="E52" s="28" t="s">
        <v>576</v>
      </c>
      <c r="F52" s="87">
        <v>47000</v>
      </c>
      <c r="G52" s="29">
        <v>38.700000000000003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44623</v>
      </c>
      <c r="B53" s="29">
        <v>513721</v>
      </c>
      <c r="C53" s="28" t="s">
        <v>871</v>
      </c>
      <c r="D53" s="28" t="s">
        <v>930</v>
      </c>
      <c r="E53" s="28" t="s">
        <v>575</v>
      </c>
      <c r="F53" s="87">
        <v>21801</v>
      </c>
      <c r="G53" s="29">
        <v>55.23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44623</v>
      </c>
      <c r="B54" s="29">
        <v>513721</v>
      </c>
      <c r="C54" s="28" t="s">
        <v>871</v>
      </c>
      <c r="D54" s="28" t="s">
        <v>930</v>
      </c>
      <c r="E54" s="28" t="s">
        <v>576</v>
      </c>
      <c r="F54" s="87">
        <v>26992</v>
      </c>
      <c r="G54" s="29">
        <v>58.64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44623</v>
      </c>
      <c r="B55" s="29">
        <v>513721</v>
      </c>
      <c r="C55" s="28" t="s">
        <v>871</v>
      </c>
      <c r="D55" s="28" t="s">
        <v>1014</v>
      </c>
      <c r="E55" s="28" t="s">
        <v>575</v>
      </c>
      <c r="F55" s="87">
        <v>25000</v>
      </c>
      <c r="G55" s="29">
        <v>58.85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44623</v>
      </c>
      <c r="B56" s="29">
        <v>513721</v>
      </c>
      <c r="C56" s="28" t="s">
        <v>871</v>
      </c>
      <c r="D56" s="28" t="s">
        <v>929</v>
      </c>
      <c r="E56" s="28" t="s">
        <v>576</v>
      </c>
      <c r="F56" s="87">
        <v>158098</v>
      </c>
      <c r="G56" s="29">
        <v>58.71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44623</v>
      </c>
      <c r="B57" s="29">
        <v>513721</v>
      </c>
      <c r="C57" s="28" t="s">
        <v>871</v>
      </c>
      <c r="D57" s="28" t="s">
        <v>1015</v>
      </c>
      <c r="E57" s="28" t="s">
        <v>575</v>
      </c>
      <c r="F57" s="87">
        <v>25000</v>
      </c>
      <c r="G57" s="29">
        <v>58.84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44623</v>
      </c>
      <c r="B58" s="29">
        <v>513721</v>
      </c>
      <c r="C58" s="28" t="s">
        <v>871</v>
      </c>
      <c r="D58" s="28" t="s">
        <v>1016</v>
      </c>
      <c r="E58" s="28" t="s">
        <v>576</v>
      </c>
      <c r="F58" s="87">
        <v>74523</v>
      </c>
      <c r="G58" s="29">
        <v>58.54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44623</v>
      </c>
      <c r="B59" s="29">
        <v>530557</v>
      </c>
      <c r="C59" s="28" t="s">
        <v>1017</v>
      </c>
      <c r="D59" s="28" t="s">
        <v>1018</v>
      </c>
      <c r="E59" s="28" t="s">
        <v>576</v>
      </c>
      <c r="F59" s="87">
        <v>3116885</v>
      </c>
      <c r="G59" s="29">
        <v>1.4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44623</v>
      </c>
      <c r="B60" s="29">
        <v>500730</v>
      </c>
      <c r="C60" s="28" t="s">
        <v>462</v>
      </c>
      <c r="D60" s="28" t="s">
        <v>1019</v>
      </c>
      <c r="E60" s="28" t="s">
        <v>575</v>
      </c>
      <c r="F60" s="87">
        <v>1241753</v>
      </c>
      <c r="G60" s="29">
        <v>213.44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44623</v>
      </c>
      <c r="B61" s="29">
        <v>500730</v>
      </c>
      <c r="C61" s="28" t="s">
        <v>462</v>
      </c>
      <c r="D61" s="28" t="s">
        <v>1020</v>
      </c>
      <c r="E61" s="28" t="s">
        <v>576</v>
      </c>
      <c r="F61" s="87">
        <v>1241753</v>
      </c>
      <c r="G61" s="29">
        <v>213.44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44623</v>
      </c>
      <c r="B62" s="29">
        <v>543400</v>
      </c>
      <c r="C62" s="28" t="s">
        <v>1021</v>
      </c>
      <c r="D62" s="28" t="s">
        <v>1022</v>
      </c>
      <c r="E62" s="28" t="s">
        <v>576</v>
      </c>
      <c r="F62" s="87">
        <v>50000</v>
      </c>
      <c r="G62" s="29">
        <v>28.37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44623</v>
      </c>
      <c r="B63" s="29">
        <v>537573</v>
      </c>
      <c r="C63" s="28" t="s">
        <v>931</v>
      </c>
      <c r="D63" s="28" t="s">
        <v>932</v>
      </c>
      <c r="E63" s="28" t="s">
        <v>576</v>
      </c>
      <c r="F63" s="87">
        <v>44000</v>
      </c>
      <c r="G63" s="29">
        <v>34.5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44623</v>
      </c>
      <c r="B64" s="29">
        <v>540727</v>
      </c>
      <c r="C64" s="28" t="s">
        <v>1023</v>
      </c>
      <c r="D64" s="28" t="s">
        <v>1024</v>
      </c>
      <c r="E64" s="28" t="s">
        <v>575</v>
      </c>
      <c r="F64" s="87">
        <v>75801</v>
      </c>
      <c r="G64" s="29">
        <v>38.89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44623</v>
      </c>
      <c r="B65" s="29">
        <v>540727</v>
      </c>
      <c r="C65" s="28" t="s">
        <v>1023</v>
      </c>
      <c r="D65" s="28" t="s">
        <v>1024</v>
      </c>
      <c r="E65" s="28" t="s">
        <v>576</v>
      </c>
      <c r="F65" s="87">
        <v>60292</v>
      </c>
      <c r="G65" s="29">
        <v>38.75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44623</v>
      </c>
      <c r="B66" s="29">
        <v>540727</v>
      </c>
      <c r="C66" s="28" t="s">
        <v>1023</v>
      </c>
      <c r="D66" s="28" t="s">
        <v>1025</v>
      </c>
      <c r="E66" s="28" t="s">
        <v>575</v>
      </c>
      <c r="F66" s="87">
        <v>20800</v>
      </c>
      <c r="G66" s="29">
        <v>37.47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44623</v>
      </c>
      <c r="B67" s="29">
        <v>540727</v>
      </c>
      <c r="C67" s="28" t="s">
        <v>1023</v>
      </c>
      <c r="D67" s="28" t="s">
        <v>1025</v>
      </c>
      <c r="E67" s="28" t="s">
        <v>576</v>
      </c>
      <c r="F67" s="87">
        <v>54100</v>
      </c>
      <c r="G67" s="29">
        <v>38.979999999999997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44623</v>
      </c>
      <c r="B68" s="29">
        <v>530095</v>
      </c>
      <c r="C68" s="28" t="s">
        <v>933</v>
      </c>
      <c r="D68" s="28" t="s">
        <v>1026</v>
      </c>
      <c r="E68" s="28" t="s">
        <v>575</v>
      </c>
      <c r="F68" s="87">
        <v>49144</v>
      </c>
      <c r="G68" s="29">
        <v>65.430000000000007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44623</v>
      </c>
      <c r="B69" s="29">
        <v>530095</v>
      </c>
      <c r="C69" s="28" t="s">
        <v>933</v>
      </c>
      <c r="D69" s="28" t="s">
        <v>1026</v>
      </c>
      <c r="E69" s="28" t="s">
        <v>576</v>
      </c>
      <c r="F69" s="87">
        <v>54632</v>
      </c>
      <c r="G69" s="29">
        <v>67.599999999999994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44623</v>
      </c>
      <c r="B70" s="29">
        <v>530095</v>
      </c>
      <c r="C70" s="28" t="s">
        <v>933</v>
      </c>
      <c r="D70" s="28" t="s">
        <v>1027</v>
      </c>
      <c r="E70" s="28" t="s">
        <v>576</v>
      </c>
      <c r="F70" s="87">
        <v>55679</v>
      </c>
      <c r="G70" s="29">
        <v>64.45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44623</v>
      </c>
      <c r="B71" s="29">
        <v>530095</v>
      </c>
      <c r="C71" s="28" t="s">
        <v>933</v>
      </c>
      <c r="D71" s="28" t="s">
        <v>1028</v>
      </c>
      <c r="E71" s="28" t="s">
        <v>575</v>
      </c>
      <c r="F71" s="87">
        <v>27690</v>
      </c>
      <c r="G71" s="29">
        <v>64.45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44623</v>
      </c>
      <c r="B72" s="29">
        <v>530095</v>
      </c>
      <c r="C72" s="28" t="s">
        <v>933</v>
      </c>
      <c r="D72" s="28" t="s">
        <v>1028</v>
      </c>
      <c r="E72" s="28" t="s">
        <v>576</v>
      </c>
      <c r="F72" s="87">
        <v>27690</v>
      </c>
      <c r="G72" s="29">
        <v>67.7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44623</v>
      </c>
      <c r="B73" s="29">
        <v>530095</v>
      </c>
      <c r="C73" s="28" t="s">
        <v>933</v>
      </c>
      <c r="D73" s="28" t="s">
        <v>1029</v>
      </c>
      <c r="E73" s="28" t="s">
        <v>575</v>
      </c>
      <c r="F73" s="87">
        <v>20000</v>
      </c>
      <c r="G73" s="29">
        <v>66.06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44623</v>
      </c>
      <c r="B74" s="29">
        <v>543375</v>
      </c>
      <c r="C74" s="28" t="s">
        <v>1030</v>
      </c>
      <c r="D74" s="28" t="s">
        <v>1022</v>
      </c>
      <c r="E74" s="28" t="s">
        <v>575</v>
      </c>
      <c r="F74" s="87">
        <v>40000</v>
      </c>
      <c r="G74" s="29">
        <v>26.53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44623</v>
      </c>
      <c r="B75" s="29">
        <v>530525</v>
      </c>
      <c r="C75" s="28" t="s">
        <v>1031</v>
      </c>
      <c r="D75" s="28" t="s">
        <v>1032</v>
      </c>
      <c r="E75" s="28" t="s">
        <v>575</v>
      </c>
      <c r="F75" s="87">
        <v>52000</v>
      </c>
      <c r="G75" s="29">
        <v>8.5299999999999994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44623</v>
      </c>
      <c r="B76" s="29">
        <v>530525</v>
      </c>
      <c r="C76" s="28" t="s">
        <v>1031</v>
      </c>
      <c r="D76" s="28" t="s">
        <v>1033</v>
      </c>
      <c r="E76" s="28" t="s">
        <v>576</v>
      </c>
      <c r="F76" s="87">
        <v>52000</v>
      </c>
      <c r="G76" s="29">
        <v>8.5299999999999994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44623</v>
      </c>
      <c r="B77" s="29">
        <v>533019</v>
      </c>
      <c r="C77" s="28" t="s">
        <v>1034</v>
      </c>
      <c r="D77" s="28" t="s">
        <v>1035</v>
      </c>
      <c r="E77" s="28" t="s">
        <v>576</v>
      </c>
      <c r="F77" s="87">
        <v>22888</v>
      </c>
      <c r="G77" s="29">
        <v>43.7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44623</v>
      </c>
      <c r="B78" s="29">
        <v>541967</v>
      </c>
      <c r="C78" s="28" t="s">
        <v>1036</v>
      </c>
      <c r="D78" s="28" t="s">
        <v>1037</v>
      </c>
      <c r="E78" s="28" t="s">
        <v>576</v>
      </c>
      <c r="F78" s="87">
        <v>49600</v>
      </c>
      <c r="G78" s="29">
        <v>181.19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44623</v>
      </c>
      <c r="B79" s="29">
        <v>543260</v>
      </c>
      <c r="C79" s="28" t="s">
        <v>1038</v>
      </c>
      <c r="D79" s="28" t="s">
        <v>1039</v>
      </c>
      <c r="E79" s="28" t="s">
        <v>576</v>
      </c>
      <c r="F79" s="87">
        <v>2469853</v>
      </c>
      <c r="G79" s="29">
        <v>645.35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44623</v>
      </c>
      <c r="B80" s="29">
        <v>543260</v>
      </c>
      <c r="C80" s="28" t="s">
        <v>1038</v>
      </c>
      <c r="D80" s="28" t="s">
        <v>1040</v>
      </c>
      <c r="E80" s="28" t="s">
        <v>575</v>
      </c>
      <c r="F80" s="87">
        <v>930232</v>
      </c>
      <c r="G80" s="29">
        <v>645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44623</v>
      </c>
      <c r="B81" s="29">
        <v>543260</v>
      </c>
      <c r="C81" s="28" t="s">
        <v>1038</v>
      </c>
      <c r="D81" s="28" t="s">
        <v>1041</v>
      </c>
      <c r="E81" s="28" t="s">
        <v>575</v>
      </c>
      <c r="F81" s="87">
        <v>310078</v>
      </c>
      <c r="G81" s="29">
        <v>645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44623</v>
      </c>
      <c r="B82" s="29">
        <v>543260</v>
      </c>
      <c r="C82" s="28" t="s">
        <v>1038</v>
      </c>
      <c r="D82" s="28" t="s">
        <v>1042</v>
      </c>
      <c r="E82" s="28" t="s">
        <v>575</v>
      </c>
      <c r="F82" s="87">
        <v>697674</v>
      </c>
      <c r="G82" s="29">
        <v>645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44623</v>
      </c>
      <c r="B83" s="29">
        <v>530185</v>
      </c>
      <c r="C83" s="28" t="s">
        <v>1043</v>
      </c>
      <c r="D83" s="28" t="s">
        <v>1044</v>
      </c>
      <c r="E83" s="28" t="s">
        <v>576</v>
      </c>
      <c r="F83" s="87">
        <v>1429025</v>
      </c>
      <c r="G83" s="29">
        <v>12.32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44623</v>
      </c>
      <c r="B84" s="29">
        <v>538496</v>
      </c>
      <c r="C84" s="28" t="s">
        <v>1045</v>
      </c>
      <c r="D84" s="28" t="s">
        <v>1046</v>
      </c>
      <c r="E84" s="28" t="s">
        <v>575</v>
      </c>
      <c r="F84" s="87">
        <v>69000</v>
      </c>
      <c r="G84" s="29">
        <v>8.9700000000000006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44623</v>
      </c>
      <c r="B85" s="29">
        <v>538496</v>
      </c>
      <c r="C85" s="28" t="s">
        <v>1045</v>
      </c>
      <c r="D85" s="28" t="s">
        <v>1046</v>
      </c>
      <c r="E85" s="28" t="s">
        <v>576</v>
      </c>
      <c r="F85" s="87">
        <v>12000</v>
      </c>
      <c r="G85" s="29">
        <v>8.68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44623</v>
      </c>
      <c r="B86" s="29">
        <v>530023</v>
      </c>
      <c r="C86" s="28" t="s">
        <v>1047</v>
      </c>
      <c r="D86" s="28" t="s">
        <v>1048</v>
      </c>
      <c r="E86" s="28" t="s">
        <v>575</v>
      </c>
      <c r="F86" s="87">
        <v>1265200</v>
      </c>
      <c r="G86" s="29">
        <v>98.5</v>
      </c>
      <c r="H86" s="29" t="s">
        <v>312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44623</v>
      </c>
      <c r="B87" s="29">
        <v>530023</v>
      </c>
      <c r="C87" s="28" t="s">
        <v>1047</v>
      </c>
      <c r="D87" s="28" t="s">
        <v>1049</v>
      </c>
      <c r="E87" s="28" t="s">
        <v>576</v>
      </c>
      <c r="F87" s="87">
        <v>1265200</v>
      </c>
      <c r="G87" s="29">
        <v>98.5</v>
      </c>
      <c r="H87" s="29" t="s">
        <v>312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44623</v>
      </c>
      <c r="B88" s="29">
        <v>539310</v>
      </c>
      <c r="C88" s="28" t="s">
        <v>1050</v>
      </c>
      <c r="D88" s="28" t="s">
        <v>1051</v>
      </c>
      <c r="E88" s="28" t="s">
        <v>576</v>
      </c>
      <c r="F88" s="87">
        <v>150000</v>
      </c>
      <c r="G88" s="29">
        <v>50.8</v>
      </c>
      <c r="H88" s="29" t="s">
        <v>312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44623</v>
      </c>
      <c r="B89" s="29">
        <v>531205</v>
      </c>
      <c r="C89" s="28" t="s">
        <v>888</v>
      </c>
      <c r="D89" s="28" t="s">
        <v>889</v>
      </c>
      <c r="E89" s="28" t="s">
        <v>575</v>
      </c>
      <c r="F89" s="87">
        <v>30053</v>
      </c>
      <c r="G89" s="29">
        <v>50.9</v>
      </c>
      <c r="H89" s="29" t="s">
        <v>312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44623</v>
      </c>
      <c r="B90" s="29">
        <v>531205</v>
      </c>
      <c r="C90" s="28" t="s">
        <v>888</v>
      </c>
      <c r="D90" s="28" t="s">
        <v>889</v>
      </c>
      <c r="E90" s="28" t="s">
        <v>576</v>
      </c>
      <c r="F90" s="87">
        <v>30053</v>
      </c>
      <c r="G90" s="29">
        <v>50.9</v>
      </c>
      <c r="H90" s="29" t="s">
        <v>312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44623</v>
      </c>
      <c r="B91" s="29">
        <v>531205</v>
      </c>
      <c r="C91" s="28" t="s">
        <v>888</v>
      </c>
      <c r="D91" s="28" t="s">
        <v>1052</v>
      </c>
      <c r="E91" s="28" t="s">
        <v>576</v>
      </c>
      <c r="F91" s="87">
        <v>47191</v>
      </c>
      <c r="G91" s="29">
        <v>50.9</v>
      </c>
      <c r="H91" s="29" t="s">
        <v>312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44623</v>
      </c>
      <c r="B92" s="29">
        <v>531025</v>
      </c>
      <c r="C92" s="28" t="s">
        <v>1053</v>
      </c>
      <c r="D92" s="28" t="s">
        <v>852</v>
      </c>
      <c r="E92" s="28" t="s">
        <v>575</v>
      </c>
      <c r="F92" s="87">
        <v>691952</v>
      </c>
      <c r="G92" s="29">
        <v>2.19</v>
      </c>
      <c r="H92" s="29" t="s">
        <v>312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44623</v>
      </c>
      <c r="B93" s="29">
        <v>531025</v>
      </c>
      <c r="C93" s="28" t="s">
        <v>1053</v>
      </c>
      <c r="D93" s="28" t="s">
        <v>852</v>
      </c>
      <c r="E93" s="28" t="s">
        <v>576</v>
      </c>
      <c r="F93" s="87">
        <v>146640</v>
      </c>
      <c r="G93" s="29">
        <v>2.25</v>
      </c>
      <c r="H93" s="29" t="s">
        <v>312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44623</v>
      </c>
      <c r="B94" s="29">
        <v>540823</v>
      </c>
      <c r="C94" s="28" t="s">
        <v>1054</v>
      </c>
      <c r="D94" s="28" t="s">
        <v>1055</v>
      </c>
      <c r="E94" s="28" t="s">
        <v>576</v>
      </c>
      <c r="F94" s="87">
        <v>22777</v>
      </c>
      <c r="G94" s="29">
        <v>105</v>
      </c>
      <c r="H94" s="29" t="s">
        <v>312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44623</v>
      </c>
      <c r="B95" s="29">
        <v>542667</v>
      </c>
      <c r="C95" s="28" t="s">
        <v>935</v>
      </c>
      <c r="D95" s="28" t="s">
        <v>936</v>
      </c>
      <c r="E95" s="28" t="s">
        <v>575</v>
      </c>
      <c r="F95" s="87">
        <v>91687</v>
      </c>
      <c r="G95" s="29">
        <v>775</v>
      </c>
      <c r="H95" s="29" t="s">
        <v>312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44623</v>
      </c>
      <c r="B96" s="29" t="s">
        <v>1056</v>
      </c>
      <c r="C96" s="28" t="s">
        <v>1057</v>
      </c>
      <c r="D96" s="28" t="s">
        <v>1058</v>
      </c>
      <c r="E96" s="28" t="s">
        <v>575</v>
      </c>
      <c r="F96" s="87">
        <v>160083</v>
      </c>
      <c r="G96" s="29">
        <v>89.25</v>
      </c>
      <c r="H96" s="29" t="s">
        <v>856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44623</v>
      </c>
      <c r="B97" s="29" t="s">
        <v>1059</v>
      </c>
      <c r="C97" s="28" t="s">
        <v>1060</v>
      </c>
      <c r="D97" s="28" t="s">
        <v>1061</v>
      </c>
      <c r="E97" s="28" t="s">
        <v>575</v>
      </c>
      <c r="F97" s="87">
        <v>510000</v>
      </c>
      <c r="G97" s="29">
        <v>22.7</v>
      </c>
      <c r="H97" s="29" t="s">
        <v>856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44623</v>
      </c>
      <c r="B98" s="29" t="s">
        <v>1059</v>
      </c>
      <c r="C98" s="28" t="s">
        <v>1060</v>
      </c>
      <c r="D98" s="28" t="s">
        <v>1062</v>
      </c>
      <c r="E98" s="28" t="s">
        <v>575</v>
      </c>
      <c r="F98" s="87">
        <v>1020000</v>
      </c>
      <c r="G98" s="29">
        <v>22.7</v>
      </c>
      <c r="H98" s="29" t="s">
        <v>856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44623</v>
      </c>
      <c r="B99" s="29" t="s">
        <v>1063</v>
      </c>
      <c r="C99" s="28" t="s">
        <v>1064</v>
      </c>
      <c r="D99" s="28" t="s">
        <v>890</v>
      </c>
      <c r="E99" s="28" t="s">
        <v>575</v>
      </c>
      <c r="F99" s="87">
        <v>2222087</v>
      </c>
      <c r="G99" s="29">
        <v>154.19</v>
      </c>
      <c r="H99" s="29" t="s">
        <v>856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44623</v>
      </c>
      <c r="B100" s="29" t="s">
        <v>937</v>
      </c>
      <c r="C100" s="28" t="s">
        <v>938</v>
      </c>
      <c r="D100" s="28" t="s">
        <v>921</v>
      </c>
      <c r="E100" s="28" t="s">
        <v>575</v>
      </c>
      <c r="F100" s="87">
        <v>151994</v>
      </c>
      <c r="G100" s="29">
        <v>31.03</v>
      </c>
      <c r="H100" s="29" t="s">
        <v>856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44623</v>
      </c>
      <c r="B101" s="29" t="s">
        <v>937</v>
      </c>
      <c r="C101" s="28" t="s">
        <v>938</v>
      </c>
      <c r="D101" s="28" t="s">
        <v>1065</v>
      </c>
      <c r="E101" s="28" t="s">
        <v>575</v>
      </c>
      <c r="F101" s="87">
        <v>101900</v>
      </c>
      <c r="G101" s="29">
        <v>30.85</v>
      </c>
      <c r="H101" s="29" t="s">
        <v>856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44623</v>
      </c>
      <c r="B102" s="29" t="s">
        <v>937</v>
      </c>
      <c r="C102" s="28" t="s">
        <v>938</v>
      </c>
      <c r="D102" s="28" t="s">
        <v>1066</v>
      </c>
      <c r="E102" s="28" t="s">
        <v>575</v>
      </c>
      <c r="F102" s="87">
        <v>165000</v>
      </c>
      <c r="G102" s="29">
        <v>31.58</v>
      </c>
      <c r="H102" s="29" t="s">
        <v>856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44623</v>
      </c>
      <c r="B103" s="29" t="s">
        <v>1067</v>
      </c>
      <c r="C103" s="28" t="s">
        <v>1068</v>
      </c>
      <c r="D103" s="28" t="s">
        <v>1069</v>
      </c>
      <c r="E103" s="28" t="s">
        <v>575</v>
      </c>
      <c r="F103" s="87">
        <v>21000</v>
      </c>
      <c r="G103" s="29">
        <v>87.3</v>
      </c>
      <c r="H103" s="29" t="s">
        <v>856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44623</v>
      </c>
      <c r="B104" s="29" t="s">
        <v>1070</v>
      </c>
      <c r="C104" s="28" t="s">
        <v>1071</v>
      </c>
      <c r="D104" s="28" t="s">
        <v>1072</v>
      </c>
      <c r="E104" s="28" t="s">
        <v>575</v>
      </c>
      <c r="F104" s="87">
        <v>108000</v>
      </c>
      <c r="G104" s="29">
        <v>51</v>
      </c>
      <c r="H104" s="29" t="s">
        <v>856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44623</v>
      </c>
      <c r="B105" s="29" t="s">
        <v>1070</v>
      </c>
      <c r="C105" s="28" t="s">
        <v>1071</v>
      </c>
      <c r="D105" s="28" t="s">
        <v>1073</v>
      </c>
      <c r="E105" s="28" t="s">
        <v>575</v>
      </c>
      <c r="F105" s="87">
        <v>107400</v>
      </c>
      <c r="G105" s="29">
        <v>51</v>
      </c>
      <c r="H105" s="29" t="s">
        <v>856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44623</v>
      </c>
      <c r="B106" s="29" t="s">
        <v>893</v>
      </c>
      <c r="C106" s="28" t="s">
        <v>894</v>
      </c>
      <c r="D106" s="28" t="s">
        <v>1074</v>
      </c>
      <c r="E106" s="28" t="s">
        <v>575</v>
      </c>
      <c r="F106" s="87">
        <v>500000</v>
      </c>
      <c r="G106" s="29">
        <v>113</v>
      </c>
      <c r="H106" s="29" t="s">
        <v>856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44623</v>
      </c>
      <c r="B107" s="29" t="s">
        <v>1075</v>
      </c>
      <c r="C107" s="28" t="s">
        <v>1076</v>
      </c>
      <c r="D107" s="28" t="s">
        <v>1077</v>
      </c>
      <c r="E107" s="28" t="s">
        <v>575</v>
      </c>
      <c r="F107" s="87">
        <v>67988</v>
      </c>
      <c r="G107" s="29">
        <v>203.36</v>
      </c>
      <c r="H107" s="29" t="s">
        <v>856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44623</v>
      </c>
      <c r="B108" s="29" t="s">
        <v>895</v>
      </c>
      <c r="C108" s="28" t="s">
        <v>896</v>
      </c>
      <c r="D108" s="28" t="s">
        <v>875</v>
      </c>
      <c r="E108" s="28" t="s">
        <v>575</v>
      </c>
      <c r="F108" s="87">
        <v>57397</v>
      </c>
      <c r="G108" s="29">
        <v>61.22</v>
      </c>
      <c r="H108" s="29" t="s">
        <v>856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44623</v>
      </c>
      <c r="B109" s="29" t="s">
        <v>895</v>
      </c>
      <c r="C109" s="28" t="s">
        <v>896</v>
      </c>
      <c r="D109" s="28" t="s">
        <v>1078</v>
      </c>
      <c r="E109" s="28" t="s">
        <v>575</v>
      </c>
      <c r="F109" s="87">
        <v>83600</v>
      </c>
      <c r="G109" s="29">
        <v>59.75</v>
      </c>
      <c r="H109" s="29" t="s">
        <v>856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44623</v>
      </c>
      <c r="B110" s="29" t="s">
        <v>934</v>
      </c>
      <c r="C110" s="28" t="s">
        <v>1079</v>
      </c>
      <c r="D110" s="28" t="s">
        <v>852</v>
      </c>
      <c r="E110" s="28" t="s">
        <v>575</v>
      </c>
      <c r="F110" s="87">
        <v>2500001</v>
      </c>
      <c r="G110" s="29">
        <v>1.2</v>
      </c>
      <c r="H110" s="29" t="s">
        <v>856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44623</v>
      </c>
      <c r="B111" s="29" t="s">
        <v>934</v>
      </c>
      <c r="C111" s="28" t="s">
        <v>1079</v>
      </c>
      <c r="D111" s="28" t="s">
        <v>1011</v>
      </c>
      <c r="E111" s="28" t="s">
        <v>575</v>
      </c>
      <c r="F111" s="87">
        <v>37672787</v>
      </c>
      <c r="G111" s="29">
        <v>1.1200000000000001</v>
      </c>
      <c r="H111" s="29" t="s">
        <v>856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44623</v>
      </c>
      <c r="B112" s="29" t="s">
        <v>891</v>
      </c>
      <c r="C112" s="28" t="s">
        <v>892</v>
      </c>
      <c r="D112" s="28" t="s">
        <v>898</v>
      </c>
      <c r="E112" s="28" t="s">
        <v>576</v>
      </c>
      <c r="F112" s="87">
        <v>159000</v>
      </c>
      <c r="G112" s="29">
        <v>5.58</v>
      </c>
      <c r="H112" s="29" t="s">
        <v>856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44623</v>
      </c>
      <c r="B113" s="29" t="s">
        <v>1056</v>
      </c>
      <c r="C113" s="28" t="s">
        <v>1057</v>
      </c>
      <c r="D113" s="28" t="s">
        <v>1080</v>
      </c>
      <c r="E113" s="28" t="s">
        <v>576</v>
      </c>
      <c r="F113" s="87">
        <v>160000</v>
      </c>
      <c r="G113" s="29">
        <v>89.25</v>
      </c>
      <c r="H113" s="29" t="s">
        <v>856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44623</v>
      </c>
      <c r="B114" s="29" t="s">
        <v>1059</v>
      </c>
      <c r="C114" s="28" t="s">
        <v>1060</v>
      </c>
      <c r="D114" s="28" t="s">
        <v>1081</v>
      </c>
      <c r="E114" s="28" t="s">
        <v>576</v>
      </c>
      <c r="F114" s="87">
        <v>1530000</v>
      </c>
      <c r="G114" s="29">
        <v>22.7</v>
      </c>
      <c r="H114" s="29" t="s">
        <v>856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44623</v>
      </c>
      <c r="B115" s="29" t="s">
        <v>1063</v>
      </c>
      <c r="C115" s="28" t="s">
        <v>1064</v>
      </c>
      <c r="D115" s="28" t="s">
        <v>890</v>
      </c>
      <c r="E115" s="28" t="s">
        <v>576</v>
      </c>
      <c r="F115" s="87">
        <v>2215285</v>
      </c>
      <c r="G115" s="29">
        <v>154.57</v>
      </c>
      <c r="H115" s="29" t="s">
        <v>856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44623</v>
      </c>
      <c r="B116" s="29" t="s">
        <v>937</v>
      </c>
      <c r="C116" s="28" t="s">
        <v>938</v>
      </c>
      <c r="D116" s="28" t="s">
        <v>921</v>
      </c>
      <c r="E116" s="28" t="s">
        <v>576</v>
      </c>
      <c r="F116" s="87">
        <v>126994</v>
      </c>
      <c r="G116" s="29">
        <v>31.5</v>
      </c>
      <c r="H116" s="29" t="s">
        <v>856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44623</v>
      </c>
      <c r="B117" s="29" t="s">
        <v>937</v>
      </c>
      <c r="C117" s="28" t="s">
        <v>938</v>
      </c>
      <c r="D117" s="28" t="s">
        <v>1066</v>
      </c>
      <c r="E117" s="28" t="s">
        <v>576</v>
      </c>
      <c r="F117" s="87">
        <v>150000</v>
      </c>
      <c r="G117" s="29">
        <v>30.89</v>
      </c>
      <c r="H117" s="29" t="s">
        <v>856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44623</v>
      </c>
      <c r="B118" s="29" t="s">
        <v>937</v>
      </c>
      <c r="C118" s="28" t="s">
        <v>938</v>
      </c>
      <c r="D118" s="28" t="s">
        <v>1065</v>
      </c>
      <c r="E118" s="28" t="s">
        <v>576</v>
      </c>
      <c r="F118" s="87">
        <v>101900</v>
      </c>
      <c r="G118" s="29">
        <v>31.09</v>
      </c>
      <c r="H118" s="29" t="s">
        <v>856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44623</v>
      </c>
      <c r="B119" s="29" t="s">
        <v>1082</v>
      </c>
      <c r="C119" s="28" t="s">
        <v>1083</v>
      </c>
      <c r="D119" s="28" t="s">
        <v>1084</v>
      </c>
      <c r="E119" s="28" t="s">
        <v>576</v>
      </c>
      <c r="F119" s="87">
        <v>202616</v>
      </c>
      <c r="G119" s="29">
        <v>252.82</v>
      </c>
      <c r="H119" s="29" t="s">
        <v>856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44623</v>
      </c>
      <c r="B120" s="29" t="s">
        <v>1085</v>
      </c>
      <c r="C120" s="28" t="s">
        <v>1086</v>
      </c>
      <c r="D120" s="28" t="s">
        <v>1087</v>
      </c>
      <c r="E120" s="28" t="s">
        <v>576</v>
      </c>
      <c r="F120" s="87">
        <v>585532</v>
      </c>
      <c r="G120" s="29">
        <v>7.02</v>
      </c>
      <c r="H120" s="29" t="s">
        <v>856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44623</v>
      </c>
      <c r="B121" s="29" t="s">
        <v>1070</v>
      </c>
      <c r="C121" s="28" t="s">
        <v>1071</v>
      </c>
      <c r="D121" s="28" t="s">
        <v>1088</v>
      </c>
      <c r="E121" s="28" t="s">
        <v>576</v>
      </c>
      <c r="F121" s="87">
        <v>216000</v>
      </c>
      <c r="G121" s="29">
        <v>51</v>
      </c>
      <c r="H121" s="29" t="s">
        <v>856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44623</v>
      </c>
      <c r="B122" s="29" t="s">
        <v>893</v>
      </c>
      <c r="C122" s="28" t="s">
        <v>894</v>
      </c>
      <c r="D122" s="28" t="s">
        <v>1089</v>
      </c>
      <c r="E122" s="28" t="s">
        <v>576</v>
      </c>
      <c r="F122" s="87">
        <v>175000</v>
      </c>
      <c r="G122" s="29">
        <v>113.01</v>
      </c>
      <c r="H122" s="29" t="s">
        <v>856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44623</v>
      </c>
      <c r="B123" s="29" t="s">
        <v>893</v>
      </c>
      <c r="C123" s="28" t="s">
        <v>894</v>
      </c>
      <c r="D123" s="28" t="s">
        <v>1090</v>
      </c>
      <c r="E123" s="28" t="s">
        <v>576</v>
      </c>
      <c r="F123" s="87">
        <v>150000</v>
      </c>
      <c r="G123" s="29">
        <v>113.03</v>
      </c>
      <c r="H123" s="29" t="s">
        <v>856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44623</v>
      </c>
      <c r="B124" s="29" t="s">
        <v>1075</v>
      </c>
      <c r="C124" s="28" t="s">
        <v>1076</v>
      </c>
      <c r="D124" s="28" t="s">
        <v>1077</v>
      </c>
      <c r="E124" s="28" t="s">
        <v>576</v>
      </c>
      <c r="F124" s="87">
        <v>48134</v>
      </c>
      <c r="G124" s="29">
        <v>198.7</v>
      </c>
      <c r="H124" s="29" t="s">
        <v>856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44623</v>
      </c>
      <c r="B125" s="29" t="s">
        <v>895</v>
      </c>
      <c r="C125" s="28" t="s">
        <v>896</v>
      </c>
      <c r="D125" s="28" t="s">
        <v>875</v>
      </c>
      <c r="E125" s="28" t="s">
        <v>576</v>
      </c>
      <c r="F125" s="87">
        <v>57397</v>
      </c>
      <c r="G125" s="29">
        <v>61.17</v>
      </c>
      <c r="H125" s="29" t="s">
        <v>856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44623</v>
      </c>
      <c r="B126" s="29" t="s">
        <v>895</v>
      </c>
      <c r="C126" s="28" t="s">
        <v>896</v>
      </c>
      <c r="D126" s="28" t="s">
        <v>939</v>
      </c>
      <c r="E126" s="28" t="s">
        <v>576</v>
      </c>
      <c r="F126" s="87">
        <v>82860</v>
      </c>
      <c r="G126" s="29">
        <v>61.1</v>
      </c>
      <c r="H126" s="29" t="s">
        <v>856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44623</v>
      </c>
      <c r="B127" s="29" t="s">
        <v>212</v>
      </c>
      <c r="C127" s="28" t="s">
        <v>1091</v>
      </c>
      <c r="D127" s="28" t="s">
        <v>1092</v>
      </c>
      <c r="E127" s="28" t="s">
        <v>576</v>
      </c>
      <c r="F127" s="87">
        <v>22450200</v>
      </c>
      <c r="G127" s="29">
        <v>391.74</v>
      </c>
      <c r="H127" s="29" t="s">
        <v>856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44623</v>
      </c>
      <c r="B128" s="29" t="s">
        <v>934</v>
      </c>
      <c r="C128" s="28" t="s">
        <v>1079</v>
      </c>
      <c r="D128" s="28" t="s">
        <v>1011</v>
      </c>
      <c r="E128" s="28" t="s">
        <v>576</v>
      </c>
      <c r="F128" s="87">
        <v>8250000</v>
      </c>
      <c r="G128" s="29">
        <v>1.2</v>
      </c>
      <c r="H128" s="29" t="s">
        <v>856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44623</v>
      </c>
      <c r="B129" s="29" t="s">
        <v>934</v>
      </c>
      <c r="C129" s="28" t="s">
        <v>1079</v>
      </c>
      <c r="D129" s="28" t="s">
        <v>852</v>
      </c>
      <c r="E129" s="28" t="s">
        <v>576</v>
      </c>
      <c r="F129" s="87">
        <v>24364202</v>
      </c>
      <c r="G129" s="29">
        <v>1.1000000000000001</v>
      </c>
      <c r="H129" s="29" t="s">
        <v>856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0"/>
  <sheetViews>
    <sheetView zoomScale="85" zoomScaleNormal="85" workbookViewId="0">
      <selection activeCell="D50" sqref="D5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50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940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44624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577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567</v>
      </c>
      <c r="C9" s="96"/>
      <c r="D9" s="97" t="s">
        <v>578</v>
      </c>
      <c r="E9" s="96" t="s">
        <v>579</v>
      </c>
      <c r="F9" s="96" t="s">
        <v>580</v>
      </c>
      <c r="G9" s="96" t="s">
        <v>581</v>
      </c>
      <c r="H9" s="96" t="s">
        <v>582</v>
      </c>
      <c r="I9" s="96" t="s">
        <v>583</v>
      </c>
      <c r="J9" s="95" t="s">
        <v>584</v>
      </c>
      <c r="K9" s="96" t="s">
        <v>585</v>
      </c>
      <c r="L9" s="98" t="s">
        <v>586</v>
      </c>
      <c r="M9" s="98" t="s">
        <v>587</v>
      </c>
      <c r="N9" s="96" t="s">
        <v>588</v>
      </c>
      <c r="O9" s="97" t="s">
        <v>589</v>
      </c>
      <c r="P9" s="96" t="s">
        <v>821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301">
        <v>1</v>
      </c>
      <c r="B10" s="298">
        <v>44582</v>
      </c>
      <c r="C10" s="376"/>
      <c r="D10" s="299" t="s">
        <v>114</v>
      </c>
      <c r="E10" s="300" t="s">
        <v>592</v>
      </c>
      <c r="F10" s="301" t="s">
        <v>857</v>
      </c>
      <c r="G10" s="301">
        <v>1090</v>
      </c>
      <c r="H10" s="300"/>
      <c r="I10" s="302" t="s">
        <v>858</v>
      </c>
      <c r="J10" s="278" t="s">
        <v>593</v>
      </c>
      <c r="K10" s="278"/>
      <c r="L10" s="279"/>
      <c r="M10" s="280"/>
      <c r="N10" s="278"/>
      <c r="O10" s="281"/>
      <c r="P10" s="276">
        <f>VLOOKUP(D10,'MidCap Intra'!B55:C546,2,0)</f>
        <v>1139.7</v>
      </c>
      <c r="Q10" s="246"/>
      <c r="R10" s="246" t="s">
        <v>591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418">
        <v>2</v>
      </c>
      <c r="B11" s="405">
        <v>44586</v>
      </c>
      <c r="C11" s="419"/>
      <c r="D11" s="420" t="s">
        <v>207</v>
      </c>
      <c r="E11" s="421" t="s">
        <v>592</v>
      </c>
      <c r="F11" s="418">
        <v>1069</v>
      </c>
      <c r="G11" s="418">
        <v>995</v>
      </c>
      <c r="H11" s="421">
        <v>1132.5</v>
      </c>
      <c r="I11" s="422" t="s">
        <v>859</v>
      </c>
      <c r="J11" s="423" t="s">
        <v>968</v>
      </c>
      <c r="K11" s="423">
        <f t="shared" ref="K11" si="0">H11-F11</f>
        <v>63.5</v>
      </c>
      <c r="L11" s="424">
        <f t="shared" ref="L11" si="1">(F11*-0.7)/100</f>
        <v>-7.4829999999999997</v>
      </c>
      <c r="M11" s="425">
        <f t="shared" ref="M11" si="2">(K11+L11)/F11</f>
        <v>5.240130963517306E-2</v>
      </c>
      <c r="N11" s="423" t="s">
        <v>590</v>
      </c>
      <c r="O11" s="426">
        <v>44623</v>
      </c>
      <c r="P11" s="424"/>
      <c r="Q11" s="246"/>
      <c r="R11" s="246" t="s">
        <v>591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5">
        <v>3</v>
      </c>
      <c r="B12" s="417">
        <v>44603</v>
      </c>
      <c r="C12" s="434"/>
      <c r="D12" s="435" t="s">
        <v>332</v>
      </c>
      <c r="E12" s="436" t="s">
        <v>592</v>
      </c>
      <c r="F12" s="315">
        <v>847.5</v>
      </c>
      <c r="G12" s="315">
        <v>798</v>
      </c>
      <c r="H12" s="436">
        <v>798</v>
      </c>
      <c r="I12" s="437" t="s">
        <v>866</v>
      </c>
      <c r="J12" s="427" t="s">
        <v>967</v>
      </c>
      <c r="K12" s="427">
        <f t="shared" ref="K12" si="3">H12-F12</f>
        <v>-49.5</v>
      </c>
      <c r="L12" s="428">
        <f t="shared" ref="L12" si="4">(F12*-0.7)/100</f>
        <v>-5.9325000000000001</v>
      </c>
      <c r="M12" s="429">
        <f t="shared" ref="M12" si="5">(K12+L12)/F12</f>
        <v>-6.5407079646017691E-2</v>
      </c>
      <c r="N12" s="427" t="s">
        <v>602</v>
      </c>
      <c r="O12" s="430">
        <v>44623</v>
      </c>
      <c r="P12" s="428"/>
      <c r="Q12" s="246"/>
      <c r="R12" s="246" t="s">
        <v>591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418">
        <v>4</v>
      </c>
      <c r="B13" s="405">
        <v>44620</v>
      </c>
      <c r="C13" s="419"/>
      <c r="D13" s="420" t="s">
        <v>489</v>
      </c>
      <c r="E13" s="421" t="s">
        <v>592</v>
      </c>
      <c r="F13" s="418">
        <v>148</v>
      </c>
      <c r="G13" s="418">
        <v>138</v>
      </c>
      <c r="H13" s="421">
        <v>156</v>
      </c>
      <c r="I13" s="422" t="s">
        <v>877</v>
      </c>
      <c r="J13" s="423" t="s">
        <v>969</v>
      </c>
      <c r="K13" s="423">
        <f t="shared" ref="K13" si="6">H13-F13</f>
        <v>8</v>
      </c>
      <c r="L13" s="424">
        <f>(F13*-0.4)/100</f>
        <v>-0.59200000000000008</v>
      </c>
      <c r="M13" s="425">
        <f t="shared" ref="M13" si="7">(K13+L13)/F13</f>
        <v>5.0054054054054054E-2</v>
      </c>
      <c r="N13" s="423" t="s">
        <v>590</v>
      </c>
      <c r="O13" s="426">
        <v>44623</v>
      </c>
      <c r="P13" s="424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44620</v>
      </c>
      <c r="C14" s="377"/>
      <c r="D14" s="352" t="s">
        <v>115</v>
      </c>
      <c r="E14" s="353" t="s">
        <v>592</v>
      </c>
      <c r="F14" s="251" t="s">
        <v>876</v>
      </c>
      <c r="G14" s="251">
        <v>2230</v>
      </c>
      <c r="H14" s="353"/>
      <c r="I14" s="354" t="s">
        <v>878</v>
      </c>
      <c r="J14" s="307" t="s">
        <v>593</v>
      </c>
      <c r="K14" s="307"/>
      <c r="L14" s="308"/>
      <c r="M14" s="309"/>
      <c r="N14" s="307"/>
      <c r="O14" s="344"/>
      <c r="P14" s="360">
        <f>VLOOKUP(D14,'MidCap Intra'!B10:C565,2,0)</f>
        <v>2273</v>
      </c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390">
        <v>6</v>
      </c>
      <c r="B15" s="385">
        <v>44620</v>
      </c>
      <c r="C15" s="391"/>
      <c r="D15" s="392" t="s">
        <v>125</v>
      </c>
      <c r="E15" s="393" t="s">
        <v>592</v>
      </c>
      <c r="F15" s="390">
        <v>715</v>
      </c>
      <c r="G15" s="390">
        <v>675</v>
      </c>
      <c r="H15" s="393">
        <v>738.5</v>
      </c>
      <c r="I15" s="394" t="s">
        <v>879</v>
      </c>
      <c r="J15" s="395" t="s">
        <v>899</v>
      </c>
      <c r="K15" s="395">
        <f t="shared" ref="K15" si="8">H15-F15</f>
        <v>23.5</v>
      </c>
      <c r="L15" s="396">
        <f>(F15*-0.07)/100</f>
        <v>-0.50050000000000006</v>
      </c>
      <c r="M15" s="397">
        <f t="shared" ref="M15" si="9">(K15+L15)/F15</f>
        <v>3.2167132867132867E-2</v>
      </c>
      <c r="N15" s="395" t="s">
        <v>590</v>
      </c>
      <c r="O15" s="398">
        <v>44620</v>
      </c>
      <c r="P15" s="401">
        <f>VLOOKUP(D15,'MidCap Intra'!B11:C566,2,0)</f>
        <v>698.3</v>
      </c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>
        <v>7</v>
      </c>
      <c r="B16" s="248">
        <v>44620</v>
      </c>
      <c r="C16" s="377"/>
      <c r="D16" s="352" t="s">
        <v>39</v>
      </c>
      <c r="E16" s="353" t="s">
        <v>592</v>
      </c>
      <c r="F16" s="251" t="s">
        <v>880</v>
      </c>
      <c r="G16" s="251">
        <v>860</v>
      </c>
      <c r="H16" s="353"/>
      <c r="I16" s="354" t="s">
        <v>881</v>
      </c>
      <c r="J16" s="307" t="s">
        <v>593</v>
      </c>
      <c r="K16" s="307"/>
      <c r="L16" s="308"/>
      <c r="M16" s="309"/>
      <c r="N16" s="307"/>
      <c r="O16" s="344"/>
      <c r="P16" s="251">
        <f>VLOOKUP(D16,'MidCap Intra'!B12:C567,2,0)</f>
        <v>881</v>
      </c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248">
        <v>44622</v>
      </c>
      <c r="C17" s="377"/>
      <c r="D17" s="352" t="s">
        <v>75</v>
      </c>
      <c r="E17" s="353" t="s">
        <v>592</v>
      </c>
      <c r="F17" s="251" t="s">
        <v>911</v>
      </c>
      <c r="G17" s="251">
        <v>618</v>
      </c>
      <c r="H17" s="353"/>
      <c r="I17" s="354" t="s">
        <v>912</v>
      </c>
      <c r="J17" s="307" t="s">
        <v>593</v>
      </c>
      <c r="K17" s="307"/>
      <c r="L17" s="308"/>
      <c r="M17" s="309"/>
      <c r="N17" s="307"/>
      <c r="O17" s="344"/>
      <c r="P17" s="251">
        <f>VLOOKUP(D17,'MidCap Intra'!B13:C568,2,0)</f>
        <v>672.05</v>
      </c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>
        <v>9</v>
      </c>
      <c r="B18" s="248">
        <v>44623</v>
      </c>
      <c r="C18" s="377"/>
      <c r="D18" s="352" t="s">
        <v>43</v>
      </c>
      <c r="E18" s="353" t="s">
        <v>592</v>
      </c>
      <c r="F18" s="251" t="s">
        <v>941</v>
      </c>
      <c r="G18" s="251">
        <v>1870</v>
      </c>
      <c r="H18" s="353"/>
      <c r="I18" s="354" t="s">
        <v>942</v>
      </c>
      <c r="J18" s="307" t="s">
        <v>593</v>
      </c>
      <c r="K18" s="307"/>
      <c r="L18" s="308"/>
      <c r="M18" s="309"/>
      <c r="N18" s="307"/>
      <c r="O18" s="344"/>
      <c r="P18" s="251">
        <f>VLOOKUP(D18,'MidCap Intra'!B14:C569,2,0)</f>
        <v>1956</v>
      </c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ht="13.9" customHeight="1">
      <c r="A19" s="378"/>
      <c r="B19" s="379"/>
      <c r="C19" s="380"/>
      <c r="D19" s="381"/>
      <c r="E19" s="382"/>
      <c r="F19" s="378"/>
      <c r="G19" s="378"/>
      <c r="H19" s="382"/>
      <c r="I19" s="383"/>
      <c r="J19" s="384"/>
      <c r="K19" s="378"/>
      <c r="L19" s="379"/>
      <c r="M19" s="380"/>
      <c r="N19" s="381"/>
      <c r="O19" s="382"/>
      <c r="P19" s="37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07"/>
      <c r="B20" s="108"/>
      <c r="C20" s="109"/>
      <c r="D20" s="110"/>
      <c r="E20" s="111"/>
      <c r="F20" s="111"/>
      <c r="H20" s="111"/>
      <c r="I20" s="112"/>
      <c r="J20" s="113"/>
      <c r="K20" s="113"/>
      <c r="L20" s="114"/>
      <c r="M20" s="115"/>
      <c r="N20" s="116"/>
      <c r="O20" s="117"/>
      <c r="P20" s="11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107"/>
      <c r="B21" s="108"/>
      <c r="C21" s="109"/>
      <c r="D21" s="110"/>
      <c r="E21" s="111"/>
      <c r="F21" s="111"/>
      <c r="G21" s="107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594</v>
      </c>
      <c r="B22" s="120"/>
      <c r="C22" s="121"/>
      <c r="D22" s="122"/>
      <c r="E22" s="123"/>
      <c r="F22" s="123"/>
      <c r="G22" s="123"/>
      <c r="H22" s="123"/>
      <c r="I22" s="123"/>
      <c r="J22" s="124"/>
      <c r="K22" s="123"/>
      <c r="L22" s="125"/>
      <c r="M22" s="56"/>
      <c r="N22" s="124"/>
      <c r="O22" s="1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6" t="s">
        <v>595</v>
      </c>
      <c r="B23" s="119"/>
      <c r="C23" s="119"/>
      <c r="D23" s="119"/>
      <c r="E23" s="41"/>
      <c r="F23" s="127" t="s">
        <v>596</v>
      </c>
      <c r="G23" s="6"/>
      <c r="H23" s="6"/>
      <c r="I23" s="6"/>
      <c r="J23" s="128"/>
      <c r="K23" s="129"/>
      <c r="L23" s="129"/>
      <c r="M23" s="130"/>
      <c r="N23" s="1"/>
      <c r="O23" s="13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597</v>
      </c>
      <c r="B24" s="119"/>
      <c r="C24" s="119"/>
      <c r="D24" s="119" t="s">
        <v>855</v>
      </c>
      <c r="E24" s="6"/>
      <c r="F24" s="127" t="s">
        <v>598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/>
      <c r="B25" s="119"/>
      <c r="C25" s="119"/>
      <c r="D25" s="119"/>
      <c r="E25" s="6"/>
      <c r="F25" s="6"/>
      <c r="G25" s="6"/>
      <c r="H25" s="6"/>
      <c r="I25" s="6"/>
      <c r="J25" s="132"/>
      <c r="K25" s="129"/>
      <c r="L25" s="129"/>
      <c r="M25" s="6"/>
      <c r="N25" s="133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.75" customHeight="1">
      <c r="A26" s="1"/>
      <c r="B26" s="134" t="s">
        <v>599</v>
      </c>
      <c r="C26" s="134"/>
      <c r="D26" s="134"/>
      <c r="E26" s="134"/>
      <c r="F26" s="135"/>
      <c r="G26" s="6"/>
      <c r="H26" s="6"/>
      <c r="I26" s="136"/>
      <c r="J26" s="137"/>
      <c r="K26" s="138"/>
      <c r="L26" s="137"/>
      <c r="M26" s="6"/>
      <c r="N26" s="1"/>
      <c r="O26" s="1"/>
      <c r="P26" s="1"/>
      <c r="R26" s="56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5" t="s">
        <v>16</v>
      </c>
      <c r="B27" s="96" t="s">
        <v>567</v>
      </c>
      <c r="C27" s="98"/>
      <c r="D27" s="97" t="s">
        <v>578</v>
      </c>
      <c r="E27" s="96" t="s">
        <v>579</v>
      </c>
      <c r="F27" s="96" t="s">
        <v>580</v>
      </c>
      <c r="G27" s="96" t="s">
        <v>600</v>
      </c>
      <c r="H27" s="96" t="s">
        <v>582</v>
      </c>
      <c r="I27" s="96" t="s">
        <v>583</v>
      </c>
      <c r="J27" s="96" t="s">
        <v>584</v>
      </c>
      <c r="K27" s="96" t="s">
        <v>601</v>
      </c>
      <c r="L27" s="140" t="s">
        <v>586</v>
      </c>
      <c r="M27" s="98" t="s">
        <v>587</v>
      </c>
      <c r="N27" s="95" t="s">
        <v>588</v>
      </c>
      <c r="O27" s="314" t="s">
        <v>589</v>
      </c>
      <c r="P27" s="282"/>
      <c r="Q27" s="1"/>
      <c r="R27" s="311"/>
      <c r="S27" s="311"/>
      <c r="T27" s="311"/>
      <c r="U27" s="295"/>
      <c r="V27" s="295"/>
      <c r="W27" s="295"/>
      <c r="X27" s="295"/>
      <c r="Y27" s="295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s="257" customFormat="1" ht="15" customHeight="1">
      <c r="A28" s="386">
        <v>1</v>
      </c>
      <c r="B28" s="344">
        <v>44620</v>
      </c>
      <c r="C28" s="387"/>
      <c r="D28" s="388" t="s">
        <v>66</v>
      </c>
      <c r="E28" s="251" t="s">
        <v>592</v>
      </c>
      <c r="F28" s="251" t="s">
        <v>885</v>
      </c>
      <c r="G28" s="251">
        <v>1750</v>
      </c>
      <c r="H28" s="251"/>
      <c r="I28" s="251" t="s">
        <v>886</v>
      </c>
      <c r="J28" s="307" t="s">
        <v>593</v>
      </c>
      <c r="K28" s="307"/>
      <c r="L28" s="308"/>
      <c r="M28" s="309"/>
      <c r="N28" s="307"/>
      <c r="O28" s="389"/>
      <c r="P28" s="312"/>
      <c r="Q28" s="312"/>
      <c r="R28" s="313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10"/>
      <c r="AJ28" s="294"/>
      <c r="AK28" s="294"/>
      <c r="AL28" s="294"/>
    </row>
    <row r="29" spans="1:38" s="257" customFormat="1" ht="15" customHeight="1">
      <c r="A29" s="431">
        <v>2</v>
      </c>
      <c r="B29" s="405">
        <v>44622</v>
      </c>
      <c r="C29" s="432"/>
      <c r="D29" s="433" t="s">
        <v>913</v>
      </c>
      <c r="E29" s="285" t="s">
        <v>592</v>
      </c>
      <c r="F29" s="285">
        <v>642</v>
      </c>
      <c r="G29" s="285">
        <v>618</v>
      </c>
      <c r="H29" s="285">
        <v>661</v>
      </c>
      <c r="I29" s="285" t="s">
        <v>914</v>
      </c>
      <c r="J29" s="423" t="s">
        <v>966</v>
      </c>
      <c r="K29" s="423">
        <f t="shared" ref="K29" si="10">H29-F29</f>
        <v>19</v>
      </c>
      <c r="L29" s="424">
        <f>(F29*-0.7)/100</f>
        <v>-4.4939999999999998</v>
      </c>
      <c r="M29" s="425">
        <f t="shared" ref="M29" si="11">(K29+L29)/F29</f>
        <v>2.2595015576323988E-2</v>
      </c>
      <c r="N29" s="423" t="s">
        <v>590</v>
      </c>
      <c r="O29" s="426">
        <v>44620</v>
      </c>
      <c r="P29" s="312"/>
      <c r="Q29" s="312"/>
      <c r="R29" s="313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310"/>
      <c r="AJ29" s="294"/>
      <c r="AK29" s="294"/>
      <c r="AL29" s="294"/>
    </row>
    <row r="30" spans="1:38" s="257" customFormat="1" ht="15" customHeight="1">
      <c r="A30" s="386">
        <v>3</v>
      </c>
      <c r="B30" s="248">
        <v>44623</v>
      </c>
      <c r="C30" s="387"/>
      <c r="D30" s="388" t="s">
        <v>251</v>
      </c>
      <c r="E30" s="251" t="s">
        <v>592</v>
      </c>
      <c r="F30" s="251" t="s">
        <v>943</v>
      </c>
      <c r="G30" s="251">
        <v>398</v>
      </c>
      <c r="H30" s="251"/>
      <c r="I30" s="251" t="s">
        <v>944</v>
      </c>
      <c r="J30" s="307" t="s">
        <v>593</v>
      </c>
      <c r="K30" s="307"/>
      <c r="L30" s="308"/>
      <c r="M30" s="309"/>
      <c r="N30" s="307"/>
      <c r="O30" s="389"/>
      <c r="P30" s="312"/>
      <c r="Q30" s="312"/>
      <c r="R30" s="313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10"/>
      <c r="AJ30" s="294"/>
      <c r="AK30" s="294"/>
      <c r="AL30" s="294"/>
    </row>
    <row r="31" spans="1:38" s="257" customFormat="1" ht="15" customHeight="1">
      <c r="A31" s="386">
        <v>4</v>
      </c>
      <c r="B31" s="248">
        <v>44623</v>
      </c>
      <c r="C31" s="387"/>
      <c r="D31" s="388" t="s">
        <v>81</v>
      </c>
      <c r="E31" s="251" t="s">
        <v>592</v>
      </c>
      <c r="F31" s="251" t="s">
        <v>945</v>
      </c>
      <c r="G31" s="251">
        <v>3290</v>
      </c>
      <c r="H31" s="251"/>
      <c r="I31" s="251" t="s">
        <v>946</v>
      </c>
      <c r="J31" s="307" t="s">
        <v>593</v>
      </c>
      <c r="K31" s="307"/>
      <c r="L31" s="308"/>
      <c r="M31" s="309"/>
      <c r="N31" s="307"/>
      <c r="O31" s="389"/>
      <c r="P31" s="312"/>
      <c r="Q31" s="312"/>
      <c r="R31" s="313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10"/>
      <c r="AJ31" s="294"/>
      <c r="AK31" s="294"/>
      <c r="AL31" s="294"/>
    </row>
    <row r="32" spans="1:38" s="257" customFormat="1" ht="15" customHeight="1">
      <c r="A32" s="386">
        <v>5</v>
      </c>
      <c r="B32" s="248">
        <v>44623</v>
      </c>
      <c r="C32" s="387"/>
      <c r="D32" s="388" t="s">
        <v>146</v>
      </c>
      <c r="E32" s="251" t="s">
        <v>592</v>
      </c>
      <c r="F32" s="251" t="s">
        <v>947</v>
      </c>
      <c r="G32" s="251">
        <v>1730</v>
      </c>
      <c r="H32" s="251"/>
      <c r="I32" s="251" t="s">
        <v>948</v>
      </c>
      <c r="J32" s="307" t="s">
        <v>593</v>
      </c>
      <c r="K32" s="307"/>
      <c r="L32" s="308"/>
      <c r="M32" s="309"/>
      <c r="N32" s="307"/>
      <c r="O32" s="389"/>
      <c r="P32" s="312"/>
      <c r="Q32" s="312"/>
      <c r="R32" s="313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10"/>
      <c r="AJ32" s="294"/>
      <c r="AK32" s="294"/>
      <c r="AL32" s="294"/>
    </row>
    <row r="33" spans="1:38" s="257" customFormat="1" ht="15" customHeight="1">
      <c r="A33" s="386"/>
      <c r="B33" s="344"/>
      <c r="C33" s="387"/>
      <c r="D33" s="388"/>
      <c r="E33" s="251"/>
      <c r="F33" s="251"/>
      <c r="G33" s="251"/>
      <c r="H33" s="251"/>
      <c r="I33" s="251"/>
      <c r="J33" s="307"/>
      <c r="K33" s="307"/>
      <c r="L33" s="308"/>
      <c r="M33" s="309"/>
      <c r="N33" s="307"/>
      <c r="O33" s="389"/>
      <c r="P33" s="312"/>
      <c r="Q33" s="312"/>
      <c r="R33" s="313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10"/>
      <c r="AJ33" s="294"/>
      <c r="AK33" s="294"/>
      <c r="AL33" s="294"/>
    </row>
    <row r="34" spans="1:38" s="270" customFormat="1" ht="15" customHeight="1">
      <c r="K34" s="252"/>
      <c r="L34" s="283"/>
      <c r="M34" s="330"/>
      <c r="N34" s="252"/>
      <c r="O34" s="293"/>
      <c r="P34" s="1"/>
      <c r="Q34" s="1"/>
      <c r="R34" s="326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332"/>
      <c r="AJ34" s="331"/>
      <c r="AK34" s="331"/>
      <c r="AL34" s="331"/>
    </row>
    <row r="35" spans="1:38" ht="15" customHeight="1">
      <c r="A35" s="317"/>
      <c r="B35" s="318"/>
      <c r="C35" s="319"/>
      <c r="D35" s="320"/>
      <c r="E35" s="321"/>
      <c r="F35" s="321"/>
      <c r="G35" s="321"/>
      <c r="H35" s="321"/>
      <c r="I35" s="321"/>
      <c r="J35" s="322"/>
      <c r="K35" s="322"/>
      <c r="L35" s="323"/>
      <c r="M35" s="324"/>
      <c r="N35" s="322"/>
      <c r="O35" s="325"/>
      <c r="P35" s="1"/>
      <c r="Q35" s="1"/>
      <c r="R35" s="326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44.25" customHeight="1">
      <c r="A36" s="119" t="s">
        <v>594</v>
      </c>
      <c r="B36" s="142"/>
      <c r="C36" s="142"/>
      <c r="D36" s="1"/>
      <c r="E36" s="6"/>
      <c r="F36" s="6"/>
      <c r="G36" s="6"/>
      <c r="H36" s="6" t="s">
        <v>606</v>
      </c>
      <c r="I36" s="6"/>
      <c r="J36" s="6"/>
      <c r="K36" s="115"/>
      <c r="L36" s="144"/>
      <c r="M36" s="115"/>
      <c r="N36" s="116"/>
      <c r="O36" s="115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  <c r="AC36" s="297"/>
      <c r="AD36" s="297"/>
      <c r="AE36" s="297"/>
      <c r="AF36" s="297"/>
      <c r="AG36" s="297"/>
      <c r="AH36" s="297"/>
    </row>
    <row r="37" spans="1:38" ht="12.75" customHeight="1">
      <c r="A37" s="126" t="s">
        <v>595</v>
      </c>
      <c r="B37" s="119"/>
      <c r="C37" s="119"/>
      <c r="D37" s="119"/>
      <c r="E37" s="41"/>
      <c r="F37" s="127" t="s">
        <v>596</v>
      </c>
      <c r="G37" s="56"/>
      <c r="H37" s="41"/>
      <c r="I37" s="56"/>
      <c r="J37" s="6"/>
      <c r="K37" s="145"/>
      <c r="L37" s="146"/>
      <c r="M37" s="6"/>
      <c r="N37" s="109"/>
      <c r="O37" s="147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26"/>
      <c r="B38" s="119"/>
      <c r="C38" s="119"/>
      <c r="D38" s="119"/>
      <c r="E38" s="6"/>
      <c r="F38" s="127" t="s">
        <v>598</v>
      </c>
      <c r="G38" s="56"/>
      <c r="H38" s="41"/>
      <c r="I38" s="56"/>
      <c r="J38" s="6"/>
      <c r="K38" s="145"/>
      <c r="L38" s="146"/>
      <c r="M38" s="6"/>
      <c r="N38" s="109"/>
      <c r="O38" s="147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19"/>
      <c r="B39" s="119"/>
      <c r="C39" s="119"/>
      <c r="D39" s="119"/>
      <c r="E39" s="6"/>
      <c r="F39" s="6"/>
      <c r="G39" s="6"/>
      <c r="H39" s="6"/>
      <c r="I39" s="6"/>
      <c r="J39" s="132"/>
      <c r="K39" s="129"/>
      <c r="L39" s="130"/>
      <c r="M39" s="6"/>
      <c r="N39" s="133"/>
      <c r="O39" s="1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48" t="s">
        <v>607</v>
      </c>
      <c r="B40" s="148"/>
      <c r="C40" s="148"/>
      <c r="D40" s="148"/>
      <c r="E40" s="6"/>
      <c r="F40" s="6"/>
      <c r="G40" s="6"/>
      <c r="H40" s="6"/>
      <c r="I40" s="6"/>
      <c r="J40" s="6"/>
      <c r="K40" s="6"/>
      <c r="L40" s="6"/>
      <c r="M40" s="6"/>
      <c r="N40" s="6"/>
      <c r="O40" s="2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38.25" customHeight="1">
      <c r="A41" s="96" t="s">
        <v>16</v>
      </c>
      <c r="B41" s="96" t="s">
        <v>567</v>
      </c>
      <c r="C41" s="96"/>
      <c r="D41" s="97" t="s">
        <v>578</v>
      </c>
      <c r="E41" s="96" t="s">
        <v>579</v>
      </c>
      <c r="F41" s="96" t="s">
        <v>580</v>
      </c>
      <c r="G41" s="96" t="s">
        <v>600</v>
      </c>
      <c r="H41" s="96" t="s">
        <v>582</v>
      </c>
      <c r="I41" s="96" t="s">
        <v>583</v>
      </c>
      <c r="J41" s="95" t="s">
        <v>584</v>
      </c>
      <c r="K41" s="149" t="s">
        <v>608</v>
      </c>
      <c r="L41" s="98" t="s">
        <v>586</v>
      </c>
      <c r="M41" s="149" t="s">
        <v>609</v>
      </c>
      <c r="N41" s="96" t="s">
        <v>610</v>
      </c>
      <c r="O41" s="95" t="s">
        <v>588</v>
      </c>
      <c r="P41" s="97" t="s">
        <v>589</v>
      </c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s="247" customFormat="1" ht="13.5" customHeight="1">
      <c r="A42" s="315">
        <v>1</v>
      </c>
      <c r="B42" s="364">
        <v>44620</v>
      </c>
      <c r="C42" s="342"/>
      <c r="D42" s="342" t="s">
        <v>874</v>
      </c>
      <c r="E42" s="315" t="s">
        <v>592</v>
      </c>
      <c r="F42" s="315">
        <v>1436</v>
      </c>
      <c r="G42" s="315">
        <v>1414</v>
      </c>
      <c r="H42" s="316">
        <v>1414</v>
      </c>
      <c r="I42" s="316" t="s">
        <v>883</v>
      </c>
      <c r="J42" s="327" t="s">
        <v>900</v>
      </c>
      <c r="K42" s="316">
        <f t="shared" ref="K42:K43" si="12">H42-F42</f>
        <v>-22</v>
      </c>
      <c r="L42" s="338">
        <f t="shared" ref="L42:L43" si="13">(H42*N42)*0.07%</f>
        <v>544.3900000000001</v>
      </c>
      <c r="M42" s="339">
        <f t="shared" ref="M42:M43" si="14">(K42*N42)-L42</f>
        <v>-12644.39</v>
      </c>
      <c r="N42" s="316">
        <v>550</v>
      </c>
      <c r="O42" s="340" t="s">
        <v>602</v>
      </c>
      <c r="P42" s="341">
        <v>44622</v>
      </c>
      <c r="Q42" s="249"/>
      <c r="R42" s="253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321"/>
      <c r="AG42" s="318"/>
      <c r="AH42" s="249"/>
      <c r="AI42" s="249"/>
      <c r="AJ42" s="321"/>
      <c r="AK42" s="321"/>
      <c r="AL42" s="321"/>
    </row>
    <row r="43" spans="1:38" s="247" customFormat="1" ht="13.5" customHeight="1">
      <c r="A43" s="285">
        <v>2</v>
      </c>
      <c r="B43" s="363">
        <v>44620</v>
      </c>
      <c r="C43" s="361"/>
      <c r="D43" s="361" t="s">
        <v>882</v>
      </c>
      <c r="E43" s="285" t="s">
        <v>592</v>
      </c>
      <c r="F43" s="285">
        <v>2342.5</v>
      </c>
      <c r="G43" s="285">
        <v>2300</v>
      </c>
      <c r="H43" s="343">
        <v>2368</v>
      </c>
      <c r="I43" s="343" t="s">
        <v>884</v>
      </c>
      <c r="J43" s="355" t="s">
        <v>865</v>
      </c>
      <c r="K43" s="343">
        <f t="shared" si="12"/>
        <v>25.5</v>
      </c>
      <c r="L43" s="356">
        <f t="shared" si="13"/>
        <v>455.84000000000009</v>
      </c>
      <c r="M43" s="357">
        <f t="shared" si="14"/>
        <v>6556.66</v>
      </c>
      <c r="N43" s="343">
        <v>275</v>
      </c>
      <c r="O43" s="358" t="s">
        <v>590</v>
      </c>
      <c r="P43" s="359">
        <v>44257</v>
      </c>
      <c r="Q43" s="249"/>
      <c r="R43" s="253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321"/>
      <c r="AG43" s="318"/>
      <c r="AH43" s="249"/>
      <c r="AI43" s="249"/>
      <c r="AJ43" s="321"/>
      <c r="AK43" s="321"/>
      <c r="AL43" s="321"/>
    </row>
    <row r="44" spans="1:38" s="247" customFormat="1" ht="13.5" customHeight="1">
      <c r="A44" s="315">
        <v>3</v>
      </c>
      <c r="B44" s="417">
        <v>44622</v>
      </c>
      <c r="C44" s="342"/>
      <c r="D44" s="342" t="s">
        <v>873</v>
      </c>
      <c r="E44" s="315" t="s">
        <v>592</v>
      </c>
      <c r="F44" s="315">
        <v>661</v>
      </c>
      <c r="G44" s="315">
        <v>642</v>
      </c>
      <c r="H44" s="316">
        <v>644</v>
      </c>
      <c r="I44" s="316" t="s">
        <v>901</v>
      </c>
      <c r="J44" s="327" t="s">
        <v>963</v>
      </c>
      <c r="K44" s="316">
        <f t="shared" ref="K44" si="15">H44-F44</f>
        <v>-17</v>
      </c>
      <c r="L44" s="338">
        <f t="shared" ref="L44" si="16">(H44*N44)*0.07%</f>
        <v>338.1</v>
      </c>
      <c r="M44" s="339">
        <f t="shared" ref="M44" si="17">(K44*N44)-L44</f>
        <v>-13088.1</v>
      </c>
      <c r="N44" s="316">
        <v>750</v>
      </c>
      <c r="O44" s="340" t="s">
        <v>602</v>
      </c>
      <c r="P44" s="341">
        <v>44623</v>
      </c>
      <c r="Q44" s="249"/>
      <c r="R44" s="253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321"/>
      <c r="AG44" s="318"/>
      <c r="AH44" s="249"/>
      <c r="AI44" s="249"/>
      <c r="AJ44" s="321"/>
      <c r="AK44" s="321"/>
      <c r="AL44" s="321"/>
    </row>
    <row r="45" spans="1:38" s="247" customFormat="1" ht="13.5" customHeight="1">
      <c r="A45" s="285">
        <v>4</v>
      </c>
      <c r="B45" s="405">
        <v>44622</v>
      </c>
      <c r="C45" s="361"/>
      <c r="D45" s="361" t="s">
        <v>902</v>
      </c>
      <c r="E45" s="285" t="s">
        <v>592</v>
      </c>
      <c r="F45" s="285">
        <v>1702.5</v>
      </c>
      <c r="G45" s="285">
        <v>1662</v>
      </c>
      <c r="H45" s="343">
        <v>1730</v>
      </c>
      <c r="I45" s="343" t="s">
        <v>903</v>
      </c>
      <c r="J45" s="355" t="s">
        <v>962</v>
      </c>
      <c r="K45" s="343">
        <f t="shared" ref="K45:K47" si="18">H45-F45</f>
        <v>27.5</v>
      </c>
      <c r="L45" s="356">
        <f t="shared" ref="L45:L47" si="19">(H45*N45)*0.07%</f>
        <v>363.30000000000007</v>
      </c>
      <c r="M45" s="357">
        <f t="shared" ref="M45:M47" si="20">(K45*N45)-L45</f>
        <v>7886.7</v>
      </c>
      <c r="N45" s="343">
        <v>300</v>
      </c>
      <c r="O45" s="358" t="s">
        <v>590</v>
      </c>
      <c r="P45" s="359">
        <v>44258</v>
      </c>
      <c r="Q45" s="249"/>
      <c r="R45" s="253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321"/>
      <c r="AG45" s="318"/>
      <c r="AH45" s="249"/>
      <c r="AI45" s="249"/>
      <c r="AJ45" s="321"/>
      <c r="AK45" s="321"/>
      <c r="AL45" s="321"/>
    </row>
    <row r="46" spans="1:38" s="247" customFormat="1" ht="13.5" customHeight="1">
      <c r="A46" s="416">
        <v>5</v>
      </c>
      <c r="B46" s="405">
        <v>44622</v>
      </c>
      <c r="C46" s="361"/>
      <c r="D46" s="361" t="s">
        <v>907</v>
      </c>
      <c r="E46" s="285" t="s">
        <v>592</v>
      </c>
      <c r="F46" s="285">
        <v>2342.5</v>
      </c>
      <c r="G46" s="285">
        <v>2305</v>
      </c>
      <c r="H46" s="343">
        <v>2387.5</v>
      </c>
      <c r="I46" s="343" t="s">
        <v>910</v>
      </c>
      <c r="J46" s="355" t="s">
        <v>964</v>
      </c>
      <c r="K46" s="343">
        <f t="shared" si="18"/>
        <v>45</v>
      </c>
      <c r="L46" s="356">
        <f t="shared" si="19"/>
        <v>626.71875000000011</v>
      </c>
      <c r="M46" s="357">
        <f t="shared" si="20"/>
        <v>16248.28125</v>
      </c>
      <c r="N46" s="343">
        <v>375</v>
      </c>
      <c r="O46" s="358" t="s">
        <v>590</v>
      </c>
      <c r="P46" s="359">
        <v>44258</v>
      </c>
      <c r="Q46" s="249"/>
      <c r="R46" s="253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321"/>
      <c r="AG46" s="318"/>
      <c r="AH46" s="249"/>
      <c r="AI46" s="249"/>
      <c r="AJ46" s="321"/>
      <c r="AK46" s="321"/>
      <c r="AL46" s="321"/>
    </row>
    <row r="47" spans="1:38" s="247" customFormat="1" ht="13.5" customHeight="1">
      <c r="A47" s="416">
        <v>6</v>
      </c>
      <c r="B47" s="405">
        <v>44622</v>
      </c>
      <c r="C47" s="361"/>
      <c r="D47" s="361" t="s">
        <v>908</v>
      </c>
      <c r="E47" s="285" t="s">
        <v>592</v>
      </c>
      <c r="F47" s="285">
        <v>280.5</v>
      </c>
      <c r="G47" s="285">
        <v>274</v>
      </c>
      <c r="H47" s="343">
        <v>285.5</v>
      </c>
      <c r="I47" s="343" t="s">
        <v>909</v>
      </c>
      <c r="J47" s="355" t="s">
        <v>965</v>
      </c>
      <c r="K47" s="343">
        <f t="shared" si="18"/>
        <v>5</v>
      </c>
      <c r="L47" s="356">
        <f t="shared" si="19"/>
        <v>339.74500000000006</v>
      </c>
      <c r="M47" s="357">
        <f t="shared" si="20"/>
        <v>8160.2550000000001</v>
      </c>
      <c r="N47" s="343">
        <v>1700</v>
      </c>
      <c r="O47" s="358" t="s">
        <v>590</v>
      </c>
      <c r="P47" s="359">
        <v>44258</v>
      </c>
      <c r="Q47" s="249"/>
      <c r="R47" s="253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321"/>
      <c r="AG47" s="318"/>
      <c r="AH47" s="249"/>
      <c r="AI47" s="249"/>
      <c r="AJ47" s="321"/>
      <c r="AK47" s="321"/>
      <c r="AL47" s="321"/>
    </row>
    <row r="48" spans="1:38" s="247" customFormat="1" ht="13.5" customHeight="1">
      <c r="A48" s="375">
        <v>7</v>
      </c>
      <c r="B48" s="248">
        <v>44623</v>
      </c>
      <c r="C48" s="345"/>
      <c r="D48" s="345" t="s">
        <v>954</v>
      </c>
      <c r="E48" s="251" t="s">
        <v>592</v>
      </c>
      <c r="F48" s="251" t="s">
        <v>955</v>
      </c>
      <c r="G48" s="251">
        <v>2300</v>
      </c>
      <c r="H48" s="252"/>
      <c r="I48" s="252" t="s">
        <v>910</v>
      </c>
      <c r="J48" s="307" t="s">
        <v>593</v>
      </c>
      <c r="K48" s="345"/>
      <c r="L48" s="345"/>
      <c r="M48" s="251"/>
      <c r="N48" s="251"/>
      <c r="O48" s="251"/>
      <c r="P48" s="252"/>
      <c r="Q48" s="249"/>
      <c r="R48" s="253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321"/>
      <c r="AG48" s="318"/>
      <c r="AH48" s="249"/>
      <c r="AI48" s="249"/>
      <c r="AJ48" s="321"/>
      <c r="AK48" s="321"/>
      <c r="AL48" s="321"/>
    </row>
    <row r="49" spans="1:38" s="247" customFormat="1" ht="13.5" customHeight="1">
      <c r="A49" s="375">
        <v>8</v>
      </c>
      <c r="B49" s="248">
        <v>44623</v>
      </c>
      <c r="C49" s="345"/>
      <c r="D49" s="345" t="s">
        <v>908</v>
      </c>
      <c r="E49" s="251" t="s">
        <v>592</v>
      </c>
      <c r="F49" s="251" t="s">
        <v>959</v>
      </c>
      <c r="G49" s="251">
        <v>269</v>
      </c>
      <c r="H49" s="252"/>
      <c r="I49" s="252" t="s">
        <v>960</v>
      </c>
      <c r="J49" s="307" t="s">
        <v>593</v>
      </c>
      <c r="K49" s="345"/>
      <c r="L49" s="345"/>
      <c r="M49" s="251"/>
      <c r="N49" s="251"/>
      <c r="O49" s="251"/>
      <c r="P49" s="252"/>
      <c r="Q49" s="249"/>
      <c r="R49" s="253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321"/>
      <c r="AG49" s="318"/>
      <c r="AH49" s="249"/>
      <c r="AI49" s="249"/>
      <c r="AJ49" s="321"/>
      <c r="AK49" s="321"/>
      <c r="AL49" s="321"/>
    </row>
    <row r="50" spans="1:38" s="247" customFormat="1" ht="13.5" customHeight="1">
      <c r="A50" s="375"/>
      <c r="B50" s="248"/>
      <c r="C50" s="345"/>
      <c r="D50" s="345"/>
      <c r="E50" s="251"/>
      <c r="F50" s="251"/>
      <c r="G50" s="251"/>
      <c r="H50" s="252"/>
      <c r="I50" s="252"/>
      <c r="J50" s="307"/>
      <c r="K50" s="345"/>
      <c r="L50" s="345"/>
      <c r="M50" s="251"/>
      <c r="N50" s="251"/>
      <c r="O50" s="251"/>
      <c r="P50" s="252"/>
      <c r="Q50" s="249"/>
      <c r="R50" s="253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321"/>
      <c r="AG50" s="318"/>
      <c r="AH50" s="249"/>
      <c r="AI50" s="249"/>
      <c r="AJ50" s="321"/>
      <c r="AK50" s="321"/>
      <c r="AL50" s="321"/>
    </row>
    <row r="51" spans="1:38" s="247" customFormat="1" ht="13.5" customHeight="1">
      <c r="A51" s="251"/>
      <c r="B51" s="248"/>
      <c r="C51" s="345"/>
      <c r="D51" s="345"/>
      <c r="E51" s="251"/>
      <c r="F51" s="251"/>
      <c r="G51" s="251"/>
      <c r="H51" s="252"/>
      <c r="I51" s="252"/>
      <c r="J51" s="307"/>
      <c r="K51" s="252"/>
      <c r="L51" s="283"/>
      <c r="M51" s="284"/>
      <c r="N51" s="252"/>
      <c r="O51" s="292"/>
      <c r="P51" s="293"/>
      <c r="Q51" s="249"/>
      <c r="R51" s="253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321"/>
      <c r="AG51" s="318"/>
      <c r="AH51" s="249"/>
      <c r="AI51" s="249"/>
      <c r="AJ51" s="321"/>
      <c r="AK51" s="321"/>
      <c r="AL51" s="321"/>
    </row>
    <row r="52" spans="1:38" ht="13.5" customHeight="1">
      <c r="A52" s="107"/>
      <c r="B52" s="108"/>
      <c r="C52" s="142"/>
      <c r="D52" s="150"/>
      <c r="E52" s="151"/>
      <c r="F52" s="107"/>
      <c r="G52" s="107"/>
      <c r="H52" s="107"/>
      <c r="I52" s="143"/>
      <c r="J52" s="143"/>
      <c r="K52" s="143"/>
      <c r="L52" s="143"/>
      <c r="M52" s="143"/>
      <c r="N52" s="143"/>
      <c r="O52" s="143"/>
      <c r="P52" s="143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>
      <c r="A53" s="152"/>
      <c r="B53" s="108"/>
      <c r="C53" s="109"/>
      <c r="D53" s="153"/>
      <c r="E53" s="112"/>
      <c r="F53" s="112"/>
      <c r="G53" s="112"/>
      <c r="H53" s="112"/>
      <c r="I53" s="112"/>
      <c r="J53" s="6"/>
      <c r="K53" s="112"/>
      <c r="L53" s="112"/>
      <c r="M53" s="6"/>
      <c r="N53" s="1"/>
      <c r="O53" s="109"/>
      <c r="P53" s="41"/>
      <c r="Q53" s="4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1"/>
      <c r="AG53" s="41"/>
      <c r="AH53" s="41"/>
      <c r="AI53" s="41"/>
      <c r="AJ53" s="41"/>
      <c r="AK53" s="41"/>
      <c r="AL53" s="41"/>
    </row>
    <row r="54" spans="1:38" ht="12.75" customHeight="1">
      <c r="A54" s="154" t="s">
        <v>612</v>
      </c>
      <c r="B54" s="154"/>
      <c r="C54" s="154"/>
      <c r="D54" s="154"/>
      <c r="E54" s="155"/>
      <c r="F54" s="112"/>
      <c r="G54" s="112"/>
      <c r="H54" s="112"/>
      <c r="I54" s="112"/>
      <c r="J54" s="1"/>
      <c r="K54" s="6"/>
      <c r="L54" s="6"/>
      <c r="M54" s="6"/>
      <c r="N54" s="1"/>
      <c r="O54" s="1"/>
      <c r="P54" s="41"/>
      <c r="Q54" s="4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1"/>
      <c r="AG54" s="41"/>
      <c r="AH54" s="41"/>
      <c r="AI54" s="41"/>
      <c r="AJ54" s="41"/>
      <c r="AK54" s="41"/>
      <c r="AL54" s="41"/>
    </row>
    <row r="55" spans="1:38" ht="38.25" customHeight="1">
      <c r="A55" s="96" t="s">
        <v>16</v>
      </c>
      <c r="B55" s="96" t="s">
        <v>567</v>
      </c>
      <c r="C55" s="96"/>
      <c r="D55" s="97" t="s">
        <v>578</v>
      </c>
      <c r="E55" s="96" t="s">
        <v>579</v>
      </c>
      <c r="F55" s="96" t="s">
        <v>580</v>
      </c>
      <c r="G55" s="96" t="s">
        <v>600</v>
      </c>
      <c r="H55" s="96" t="s">
        <v>582</v>
      </c>
      <c r="I55" s="96" t="s">
        <v>583</v>
      </c>
      <c r="J55" s="95" t="s">
        <v>584</v>
      </c>
      <c r="K55" s="95" t="s">
        <v>613</v>
      </c>
      <c r="L55" s="98" t="s">
        <v>586</v>
      </c>
      <c r="M55" s="149" t="s">
        <v>609</v>
      </c>
      <c r="N55" s="96" t="s">
        <v>610</v>
      </c>
      <c r="O55" s="96" t="s">
        <v>588</v>
      </c>
      <c r="P55" s="97" t="s">
        <v>589</v>
      </c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s="247" customFormat="1" ht="12.75" customHeight="1">
      <c r="A56" s="285">
        <v>1</v>
      </c>
      <c r="B56" s="405">
        <v>44622</v>
      </c>
      <c r="C56" s="362"/>
      <c r="D56" s="374" t="s">
        <v>904</v>
      </c>
      <c r="E56" s="285" t="s">
        <v>592</v>
      </c>
      <c r="F56" s="285">
        <v>49.5</v>
      </c>
      <c r="G56" s="285">
        <v>30</v>
      </c>
      <c r="H56" s="343">
        <v>61</v>
      </c>
      <c r="I56" s="355" t="s">
        <v>870</v>
      </c>
      <c r="J56" s="355" t="s">
        <v>868</v>
      </c>
      <c r="K56" s="343">
        <f t="shared" ref="K56:K57" si="21">H56-F56</f>
        <v>11.5</v>
      </c>
      <c r="L56" s="356">
        <v>100</v>
      </c>
      <c r="M56" s="357">
        <f t="shared" ref="M56:M57" si="22">(K56*N56)-L56</f>
        <v>2775</v>
      </c>
      <c r="N56" s="343">
        <v>250</v>
      </c>
      <c r="O56" s="358" t="s">
        <v>590</v>
      </c>
      <c r="P56" s="359">
        <v>44257</v>
      </c>
      <c r="Q56" s="249"/>
      <c r="R56" s="250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</row>
    <row r="57" spans="1:38" s="247" customFormat="1" ht="12.75" customHeight="1">
      <c r="A57" s="406">
        <v>2</v>
      </c>
      <c r="B57" s="415">
        <v>44622</v>
      </c>
      <c r="C57" s="407"/>
      <c r="D57" s="408" t="s">
        <v>905</v>
      </c>
      <c r="E57" s="406" t="s">
        <v>592</v>
      </c>
      <c r="F57" s="406">
        <v>82.5</v>
      </c>
      <c r="G57" s="406">
        <v>35</v>
      </c>
      <c r="H57" s="409">
        <v>88.5</v>
      </c>
      <c r="I57" s="410" t="s">
        <v>906</v>
      </c>
      <c r="J57" s="410" t="s">
        <v>961</v>
      </c>
      <c r="K57" s="409">
        <f t="shared" si="21"/>
        <v>6</v>
      </c>
      <c r="L57" s="411">
        <v>100</v>
      </c>
      <c r="M57" s="412">
        <f t="shared" si="22"/>
        <v>200</v>
      </c>
      <c r="N57" s="409">
        <v>50</v>
      </c>
      <c r="O57" s="413" t="s">
        <v>712</v>
      </c>
      <c r="P57" s="414">
        <v>44258</v>
      </c>
      <c r="Q57" s="249"/>
      <c r="R57" s="250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</row>
    <row r="58" spans="1:38" s="247" customFormat="1" ht="12.75" customHeight="1">
      <c r="A58" s="315">
        <v>3</v>
      </c>
      <c r="B58" s="417">
        <v>44622</v>
      </c>
      <c r="C58" s="451"/>
      <c r="D58" s="452" t="s">
        <v>915</v>
      </c>
      <c r="E58" s="315" t="s">
        <v>592</v>
      </c>
      <c r="F58" s="315">
        <v>85</v>
      </c>
      <c r="G58" s="315">
        <v>45</v>
      </c>
      <c r="H58" s="315">
        <v>49</v>
      </c>
      <c r="I58" s="316" t="s">
        <v>863</v>
      </c>
      <c r="J58" s="327" t="s">
        <v>1093</v>
      </c>
      <c r="K58" s="316">
        <f t="shared" ref="K58" si="23">H58-F58</f>
        <v>-36</v>
      </c>
      <c r="L58" s="338">
        <v>100</v>
      </c>
      <c r="M58" s="339">
        <f t="shared" ref="M58" si="24">(K58*N58)-L58</f>
        <v>-5500</v>
      </c>
      <c r="N58" s="316">
        <v>150</v>
      </c>
      <c r="O58" s="340" t="s">
        <v>602</v>
      </c>
      <c r="P58" s="341">
        <v>44623</v>
      </c>
      <c r="Q58" s="249"/>
      <c r="R58" s="250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</row>
    <row r="59" spans="1:38" s="247" customFormat="1" ht="12.75" customHeight="1">
      <c r="A59" s="251">
        <v>4</v>
      </c>
      <c r="B59" s="248">
        <v>44623</v>
      </c>
      <c r="C59" s="387"/>
      <c r="D59" s="402" t="s">
        <v>949</v>
      </c>
      <c r="E59" s="251" t="s">
        <v>592</v>
      </c>
      <c r="F59" s="251" t="s">
        <v>950</v>
      </c>
      <c r="G59" s="251">
        <v>26</v>
      </c>
      <c r="H59" s="251"/>
      <c r="I59" s="252" t="s">
        <v>951</v>
      </c>
      <c r="J59" s="307" t="s">
        <v>593</v>
      </c>
      <c r="K59" s="252"/>
      <c r="L59" s="283"/>
      <c r="M59" s="284"/>
      <c r="N59" s="252"/>
      <c r="O59" s="373"/>
      <c r="P59" s="293"/>
      <c r="Q59" s="249"/>
      <c r="R59" s="250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</row>
    <row r="60" spans="1:38" s="247" customFormat="1" ht="12.75" customHeight="1">
      <c r="A60" s="251">
        <v>5</v>
      </c>
      <c r="B60" s="248">
        <v>44623</v>
      </c>
      <c r="C60" s="402"/>
      <c r="D60" s="403" t="s">
        <v>904</v>
      </c>
      <c r="E60" s="251" t="s">
        <v>592</v>
      </c>
      <c r="F60" s="251" t="s">
        <v>952</v>
      </c>
      <c r="G60" s="251">
        <v>35</v>
      </c>
      <c r="I60" s="252" t="s">
        <v>953</v>
      </c>
      <c r="J60" s="307" t="s">
        <v>593</v>
      </c>
      <c r="K60" s="252"/>
      <c r="L60" s="283"/>
      <c r="M60" s="284"/>
      <c r="N60" s="252"/>
      <c r="O60" s="373"/>
      <c r="P60" s="293"/>
      <c r="Q60" s="249"/>
      <c r="R60" s="250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</row>
    <row r="61" spans="1:38" s="247" customFormat="1" ht="12.75" customHeight="1">
      <c r="A61" s="285">
        <v>6</v>
      </c>
      <c r="B61" s="405">
        <v>44623</v>
      </c>
      <c r="C61" s="362"/>
      <c r="D61" s="374" t="s">
        <v>956</v>
      </c>
      <c r="E61" s="285" t="s">
        <v>592</v>
      </c>
      <c r="F61" s="285">
        <v>51.5</v>
      </c>
      <c r="G61" s="285">
        <v>17</v>
      </c>
      <c r="H61" s="343">
        <v>71</v>
      </c>
      <c r="I61" s="355" t="s">
        <v>957</v>
      </c>
      <c r="J61" s="355" t="s">
        <v>958</v>
      </c>
      <c r="K61" s="343">
        <f t="shared" ref="K61" si="25">H61-F61</f>
        <v>19.5</v>
      </c>
      <c r="L61" s="356">
        <v>100</v>
      </c>
      <c r="M61" s="357">
        <f t="shared" ref="M61" si="26">(K61*N61)-L61</f>
        <v>875</v>
      </c>
      <c r="N61" s="343">
        <v>50</v>
      </c>
      <c r="O61" s="358" t="s">
        <v>590</v>
      </c>
      <c r="P61" s="359">
        <v>44258</v>
      </c>
      <c r="Q61" s="249"/>
      <c r="R61" s="250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  <c r="AJ61" s="246"/>
      <c r="AK61" s="246"/>
      <c r="AL61" s="246"/>
    </row>
    <row r="62" spans="1:38" s="247" customFormat="1" ht="12.75" customHeight="1">
      <c r="A62" s="251"/>
      <c r="B62" s="344"/>
      <c r="C62" s="402"/>
      <c r="D62" s="403"/>
      <c r="E62" s="251"/>
      <c r="F62" s="251"/>
      <c r="G62" s="251"/>
      <c r="H62" s="252"/>
      <c r="I62" s="307"/>
      <c r="J62" s="307"/>
      <c r="K62" s="252"/>
      <c r="L62" s="283"/>
      <c r="M62" s="284"/>
      <c r="N62" s="252"/>
      <c r="O62" s="373"/>
      <c r="P62" s="293"/>
      <c r="Q62" s="249"/>
      <c r="R62" s="250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</row>
    <row r="63" spans="1:38" s="306" customFormat="1" ht="12.75" customHeight="1">
      <c r="A63" s="404"/>
      <c r="B63" s="404"/>
      <c r="C63" s="404"/>
      <c r="D63" s="404"/>
      <c r="E63" s="404"/>
      <c r="F63" s="404"/>
      <c r="G63" s="404"/>
      <c r="H63" s="404"/>
      <c r="I63" s="404"/>
      <c r="J63" s="404"/>
      <c r="K63" s="252"/>
      <c r="L63" s="283"/>
      <c r="M63" s="284"/>
      <c r="N63" s="252"/>
      <c r="O63" s="373"/>
      <c r="P63" s="293"/>
      <c r="Q63" s="303"/>
      <c r="R63" s="304"/>
      <c r="S63" s="303"/>
      <c r="T63" s="303"/>
      <c r="U63" s="303"/>
      <c r="V63" s="303"/>
      <c r="W63" s="303"/>
      <c r="X63" s="303"/>
      <c r="Y63" s="303"/>
      <c r="Z63" s="303"/>
      <c r="AA63" s="303"/>
      <c r="AB63" s="303"/>
      <c r="AC63" s="303"/>
      <c r="AD63" s="303"/>
      <c r="AE63" s="303"/>
      <c r="AF63" s="305"/>
      <c r="AG63" s="305"/>
      <c r="AH63" s="305"/>
      <c r="AI63" s="305"/>
      <c r="AJ63" s="305"/>
      <c r="AK63" s="305"/>
      <c r="AL63" s="305"/>
    </row>
    <row r="64" spans="1:38" ht="14.25" customHeight="1">
      <c r="A64" s="151"/>
      <c r="B64" s="156"/>
      <c r="C64" s="156"/>
      <c r="D64" s="157"/>
      <c r="E64" s="151"/>
      <c r="F64" s="158"/>
      <c r="G64" s="151"/>
      <c r="H64" s="151"/>
      <c r="I64" s="151"/>
      <c r="J64" s="156"/>
      <c r="K64" s="159"/>
      <c r="L64" s="151"/>
      <c r="M64" s="151"/>
      <c r="N64" s="151"/>
      <c r="O64" s="160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>
      <c r="A65" s="94" t="s">
        <v>614</v>
      </c>
      <c r="B65" s="161"/>
      <c r="C65" s="161"/>
      <c r="D65" s="162"/>
      <c r="E65" s="135"/>
      <c r="F65" s="6"/>
      <c r="G65" s="6"/>
      <c r="H65" s="136"/>
      <c r="I65" s="163"/>
      <c r="J65" s="1"/>
      <c r="K65" s="6"/>
      <c r="L65" s="6"/>
      <c r="M65" s="6"/>
      <c r="N65" s="1"/>
      <c r="O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38" ht="38.25" customHeight="1">
      <c r="A66" s="95" t="s">
        <v>16</v>
      </c>
      <c r="B66" s="96" t="s">
        <v>567</v>
      </c>
      <c r="C66" s="96"/>
      <c r="D66" s="97" t="s">
        <v>578</v>
      </c>
      <c r="E66" s="96" t="s">
        <v>579</v>
      </c>
      <c r="F66" s="96" t="s">
        <v>580</v>
      </c>
      <c r="G66" s="96" t="s">
        <v>581</v>
      </c>
      <c r="H66" s="96" t="s">
        <v>582</v>
      </c>
      <c r="I66" s="96" t="s">
        <v>583</v>
      </c>
      <c r="J66" s="95" t="s">
        <v>584</v>
      </c>
      <c r="K66" s="139" t="s">
        <v>601</v>
      </c>
      <c r="L66" s="140" t="s">
        <v>586</v>
      </c>
      <c r="M66" s="98" t="s">
        <v>587</v>
      </c>
      <c r="N66" s="96" t="s">
        <v>588</v>
      </c>
      <c r="O66" s="97" t="s">
        <v>589</v>
      </c>
      <c r="P66" s="96" t="s">
        <v>821</v>
      </c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38" s="247" customFormat="1" ht="14.25" customHeight="1">
      <c r="A67" s="271">
        <v>1</v>
      </c>
      <c r="B67" s="272">
        <v>44488</v>
      </c>
      <c r="C67" s="273"/>
      <c r="D67" s="274" t="s">
        <v>138</v>
      </c>
      <c r="E67" s="275" t="s">
        <v>592</v>
      </c>
      <c r="F67" s="276" t="s">
        <v>829</v>
      </c>
      <c r="G67" s="276">
        <v>198</v>
      </c>
      <c r="H67" s="275"/>
      <c r="I67" s="277" t="s">
        <v>826</v>
      </c>
      <c r="J67" s="278" t="s">
        <v>593</v>
      </c>
      <c r="K67" s="278"/>
      <c r="L67" s="279"/>
      <c r="M67" s="280"/>
      <c r="N67" s="278"/>
      <c r="O67" s="281"/>
      <c r="P67" s="278"/>
      <c r="Q67" s="246"/>
      <c r="R67" s="1" t="s">
        <v>591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</row>
    <row r="68" spans="1:38" s="247" customFormat="1" ht="12.75" customHeight="1">
      <c r="A68" s="390">
        <v>2</v>
      </c>
      <c r="B68" s="385">
        <v>44599</v>
      </c>
      <c r="C68" s="391"/>
      <c r="D68" s="392" t="s">
        <v>71</v>
      </c>
      <c r="E68" s="393" t="s">
        <v>592</v>
      </c>
      <c r="F68" s="390">
        <v>200</v>
      </c>
      <c r="G68" s="390">
        <v>183</v>
      </c>
      <c r="H68" s="393">
        <v>212.5</v>
      </c>
      <c r="I68" s="394" t="s">
        <v>864</v>
      </c>
      <c r="J68" s="395" t="s">
        <v>916</v>
      </c>
      <c r="K68" s="395">
        <f t="shared" ref="K68" si="27">H68-F68</f>
        <v>12.5</v>
      </c>
      <c r="L68" s="396">
        <f>(F68*-0.7)/100</f>
        <v>-1.4</v>
      </c>
      <c r="M68" s="397">
        <f t="shared" ref="M68" si="28">(K68+L68)/F68</f>
        <v>5.5500000000000001E-2</v>
      </c>
      <c r="N68" s="395" t="s">
        <v>590</v>
      </c>
      <c r="O68" s="398">
        <v>44622</v>
      </c>
      <c r="P68" s="401"/>
      <c r="Q68" s="246"/>
      <c r="R68" s="246" t="s">
        <v>591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</row>
    <row r="69" spans="1:38" ht="14.25" customHeight="1">
      <c r="A69" s="164"/>
      <c r="B69" s="141"/>
      <c r="C69" s="165"/>
      <c r="D69" s="100"/>
      <c r="E69" s="166"/>
      <c r="F69" s="166"/>
      <c r="G69" s="166"/>
      <c r="H69" s="166"/>
      <c r="I69" s="166"/>
      <c r="J69" s="166"/>
      <c r="K69" s="167"/>
      <c r="L69" s="168"/>
      <c r="M69" s="166"/>
      <c r="N69" s="169"/>
      <c r="O69" s="170"/>
      <c r="P69" s="170"/>
      <c r="R69" s="6"/>
      <c r="S69" s="41"/>
      <c r="T69" s="1"/>
      <c r="U69" s="1"/>
      <c r="V69" s="1"/>
      <c r="W69" s="1"/>
      <c r="X69" s="1"/>
      <c r="Y69" s="1"/>
      <c r="Z69" s="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2.75" customHeight="1">
      <c r="A70" s="119" t="s">
        <v>594</v>
      </c>
      <c r="B70" s="119"/>
      <c r="C70" s="119"/>
      <c r="D70" s="119"/>
      <c r="E70" s="41"/>
      <c r="F70" s="127" t="s">
        <v>596</v>
      </c>
      <c r="G70" s="56"/>
      <c r="H70" s="56"/>
      <c r="I70" s="56"/>
      <c r="J70" s="6"/>
      <c r="K70" s="145"/>
      <c r="L70" s="146"/>
      <c r="M70" s="6"/>
      <c r="N70" s="109"/>
      <c r="O70" s="171"/>
      <c r="P70" s="1"/>
      <c r="Q70" s="1"/>
      <c r="R70" s="6"/>
      <c r="S70" s="1"/>
      <c r="T70" s="1"/>
      <c r="U70" s="1"/>
      <c r="V70" s="1"/>
      <c r="W70" s="1"/>
      <c r="X70" s="1"/>
      <c r="Y70" s="1"/>
    </row>
    <row r="71" spans="1:38" ht="12.75" customHeight="1">
      <c r="A71" s="126" t="s">
        <v>595</v>
      </c>
      <c r="B71" s="119"/>
      <c r="C71" s="119"/>
      <c r="D71" s="119"/>
      <c r="E71" s="6"/>
      <c r="F71" s="127" t="s">
        <v>598</v>
      </c>
      <c r="G71" s="6"/>
      <c r="H71" s="6" t="s">
        <v>817</v>
      </c>
      <c r="I71" s="6"/>
      <c r="J71" s="1"/>
      <c r="K71" s="6"/>
      <c r="L71" s="6"/>
      <c r="M71" s="6"/>
      <c r="N71" s="1"/>
      <c r="O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26"/>
      <c r="B72" s="119"/>
      <c r="C72" s="119"/>
      <c r="D72" s="119"/>
      <c r="E72" s="6"/>
      <c r="F72" s="127"/>
      <c r="G72" s="6"/>
      <c r="H72" s="6"/>
      <c r="I72" s="6"/>
      <c r="J72" s="1"/>
      <c r="K72" s="6"/>
      <c r="L72" s="6"/>
      <c r="M72" s="6"/>
      <c r="N72" s="1"/>
      <c r="O72" s="1"/>
      <c r="Q72" s="1"/>
      <c r="R72" s="5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"/>
      <c r="B73" s="134" t="s">
        <v>615</v>
      </c>
      <c r="C73" s="134"/>
      <c r="D73" s="134"/>
      <c r="E73" s="134"/>
      <c r="F73" s="135"/>
      <c r="G73" s="6"/>
      <c r="H73" s="6"/>
      <c r="I73" s="136"/>
      <c r="J73" s="137"/>
      <c r="K73" s="138"/>
      <c r="L73" s="137"/>
      <c r="M73" s="6"/>
      <c r="N73" s="1"/>
      <c r="O73" s="1"/>
      <c r="Q73" s="1"/>
      <c r="R73" s="56"/>
      <c r="S73" s="1"/>
      <c r="T73" s="1"/>
      <c r="U73" s="1"/>
      <c r="V73" s="1"/>
      <c r="W73" s="1"/>
      <c r="X73" s="1"/>
      <c r="Y73" s="1"/>
      <c r="Z73" s="1"/>
    </row>
    <row r="74" spans="1:38" ht="38.25" customHeight="1">
      <c r="A74" s="95" t="s">
        <v>16</v>
      </c>
      <c r="B74" s="96" t="s">
        <v>567</v>
      </c>
      <c r="C74" s="96"/>
      <c r="D74" s="97" t="s">
        <v>578</v>
      </c>
      <c r="E74" s="96" t="s">
        <v>579</v>
      </c>
      <c r="F74" s="96" t="s">
        <v>580</v>
      </c>
      <c r="G74" s="96" t="s">
        <v>600</v>
      </c>
      <c r="H74" s="96" t="s">
        <v>582</v>
      </c>
      <c r="I74" s="96" t="s">
        <v>583</v>
      </c>
      <c r="J74" s="172" t="s">
        <v>584</v>
      </c>
      <c r="K74" s="139" t="s">
        <v>601</v>
      </c>
      <c r="L74" s="149" t="s">
        <v>609</v>
      </c>
      <c r="M74" s="96" t="s">
        <v>610</v>
      </c>
      <c r="N74" s="140" t="s">
        <v>586</v>
      </c>
      <c r="O74" s="98" t="s">
        <v>587</v>
      </c>
      <c r="P74" s="96" t="s">
        <v>588</v>
      </c>
      <c r="Q74" s="97" t="s">
        <v>589</v>
      </c>
      <c r="R74" s="56"/>
      <c r="S74" s="1"/>
      <c r="T74" s="1"/>
      <c r="U74" s="1"/>
      <c r="V74" s="1"/>
      <c r="W74" s="1"/>
      <c r="X74" s="1"/>
      <c r="Y74" s="1"/>
      <c r="Z74" s="1"/>
    </row>
    <row r="75" spans="1:38" ht="14.25" customHeight="1">
      <c r="A75" s="101"/>
      <c r="B75" s="102"/>
      <c r="C75" s="173"/>
      <c r="D75" s="103"/>
      <c r="E75" s="104"/>
      <c r="F75" s="174"/>
      <c r="G75" s="101"/>
      <c r="H75" s="104"/>
      <c r="I75" s="105"/>
      <c r="J75" s="175"/>
      <c r="K75" s="175"/>
      <c r="L75" s="176"/>
      <c r="M75" s="99"/>
      <c r="N75" s="176"/>
      <c r="O75" s="177"/>
      <c r="P75" s="178"/>
      <c r="Q75" s="179"/>
      <c r="R75" s="144"/>
      <c r="S75" s="113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38" ht="14.25" customHeight="1">
      <c r="A76" s="101"/>
      <c r="B76" s="102"/>
      <c r="C76" s="173"/>
      <c r="D76" s="103"/>
      <c r="E76" s="104"/>
      <c r="F76" s="174"/>
      <c r="G76" s="101"/>
      <c r="H76" s="104"/>
      <c r="I76" s="105"/>
      <c r="J76" s="175"/>
      <c r="K76" s="175"/>
      <c r="L76" s="176"/>
      <c r="M76" s="99"/>
      <c r="N76" s="176"/>
      <c r="O76" s="177"/>
      <c r="P76" s="178"/>
      <c r="Q76" s="179"/>
      <c r="R76" s="144"/>
      <c r="S76" s="113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38" ht="14.25" customHeight="1">
      <c r="A77" s="101"/>
      <c r="B77" s="102"/>
      <c r="C77" s="173"/>
      <c r="D77" s="103"/>
      <c r="E77" s="104"/>
      <c r="F77" s="174"/>
      <c r="G77" s="101"/>
      <c r="H77" s="104"/>
      <c r="I77" s="105"/>
      <c r="J77" s="175"/>
      <c r="K77" s="175"/>
      <c r="L77" s="176"/>
      <c r="M77" s="99"/>
      <c r="N77" s="176"/>
      <c r="O77" s="177"/>
      <c r="P77" s="178"/>
      <c r="Q77" s="179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4.25" customHeight="1">
      <c r="A78" s="101"/>
      <c r="B78" s="102"/>
      <c r="C78" s="173"/>
      <c r="D78" s="103"/>
      <c r="E78" s="104"/>
      <c r="F78" s="175"/>
      <c r="G78" s="101"/>
      <c r="H78" s="104"/>
      <c r="I78" s="105"/>
      <c r="J78" s="175"/>
      <c r="K78" s="175"/>
      <c r="L78" s="176"/>
      <c r="M78" s="99"/>
      <c r="N78" s="176"/>
      <c r="O78" s="177"/>
      <c r="P78" s="178"/>
      <c r="Q78" s="179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4.25" customHeight="1">
      <c r="A79" s="101"/>
      <c r="B79" s="102"/>
      <c r="C79" s="173"/>
      <c r="D79" s="103"/>
      <c r="E79" s="104"/>
      <c r="F79" s="175"/>
      <c r="G79" s="101"/>
      <c r="H79" s="104"/>
      <c r="I79" s="105"/>
      <c r="J79" s="175"/>
      <c r="K79" s="175"/>
      <c r="L79" s="176"/>
      <c r="M79" s="99"/>
      <c r="N79" s="176"/>
      <c r="O79" s="177"/>
      <c r="P79" s="178"/>
      <c r="Q79" s="179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4.25" customHeight="1">
      <c r="A80" s="101"/>
      <c r="B80" s="102"/>
      <c r="C80" s="173"/>
      <c r="D80" s="103"/>
      <c r="E80" s="104"/>
      <c r="F80" s="174"/>
      <c r="G80" s="101"/>
      <c r="H80" s="104"/>
      <c r="I80" s="105"/>
      <c r="J80" s="175"/>
      <c r="K80" s="175"/>
      <c r="L80" s="176"/>
      <c r="M80" s="99"/>
      <c r="N80" s="176"/>
      <c r="O80" s="177"/>
      <c r="P80" s="178"/>
      <c r="Q80" s="179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4.25" customHeight="1">
      <c r="A81" s="101"/>
      <c r="B81" s="102"/>
      <c r="C81" s="173"/>
      <c r="D81" s="103"/>
      <c r="E81" s="104"/>
      <c r="F81" s="174"/>
      <c r="G81" s="101"/>
      <c r="H81" s="104"/>
      <c r="I81" s="105"/>
      <c r="J81" s="175"/>
      <c r="K81" s="175"/>
      <c r="L81" s="175"/>
      <c r="M81" s="175"/>
      <c r="N81" s="176"/>
      <c r="O81" s="180"/>
      <c r="P81" s="178"/>
      <c r="Q81" s="179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01"/>
      <c r="B82" s="102"/>
      <c r="C82" s="173"/>
      <c r="D82" s="103"/>
      <c r="E82" s="104"/>
      <c r="F82" s="175"/>
      <c r="G82" s="101"/>
      <c r="H82" s="104"/>
      <c r="I82" s="105"/>
      <c r="J82" s="175"/>
      <c r="K82" s="175"/>
      <c r="L82" s="176"/>
      <c r="M82" s="99"/>
      <c r="N82" s="176"/>
      <c r="O82" s="177"/>
      <c r="P82" s="178"/>
      <c r="Q82" s="179"/>
      <c r="R82" s="144"/>
      <c r="S82" s="113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01"/>
      <c r="B83" s="102"/>
      <c r="C83" s="173"/>
      <c r="D83" s="103"/>
      <c r="E83" s="104"/>
      <c r="F83" s="174"/>
      <c r="G83" s="101"/>
      <c r="H83" s="104"/>
      <c r="I83" s="105"/>
      <c r="J83" s="181"/>
      <c r="K83" s="181"/>
      <c r="L83" s="181"/>
      <c r="M83" s="181"/>
      <c r="N83" s="182"/>
      <c r="O83" s="177"/>
      <c r="P83" s="106"/>
      <c r="Q83" s="179"/>
      <c r="R83" s="144"/>
      <c r="S83" s="113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>
      <c r="A84" s="126"/>
      <c r="B84" s="119"/>
      <c r="C84" s="119"/>
      <c r="D84" s="119"/>
      <c r="E84" s="6"/>
      <c r="F84" s="127"/>
      <c r="G84" s="6"/>
      <c r="H84" s="6"/>
      <c r="I84" s="6"/>
      <c r="J84" s="1"/>
      <c r="K84" s="6"/>
      <c r="L84" s="6"/>
      <c r="M84" s="6"/>
      <c r="N84" s="1"/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38" ht="12.75" customHeight="1">
      <c r="A85" s="126"/>
      <c r="B85" s="119"/>
      <c r="C85" s="119"/>
      <c r="D85" s="119"/>
      <c r="E85" s="6"/>
      <c r="F85" s="127"/>
      <c r="G85" s="56"/>
      <c r="H85" s="41"/>
      <c r="I85" s="56"/>
      <c r="J85" s="6"/>
      <c r="K85" s="145"/>
      <c r="L85" s="146"/>
      <c r="M85" s="6"/>
      <c r="N85" s="109"/>
      <c r="O85" s="147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56"/>
      <c r="B86" s="108"/>
      <c r="C86" s="108"/>
      <c r="D86" s="41"/>
      <c r="E86" s="56"/>
      <c r="F86" s="56"/>
      <c r="G86" s="56"/>
      <c r="H86" s="41"/>
      <c r="I86" s="56"/>
      <c r="J86" s="6"/>
      <c r="K86" s="145"/>
      <c r="L86" s="146"/>
      <c r="M86" s="6"/>
      <c r="N86" s="109"/>
      <c r="O86" s="147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41"/>
      <c r="B87" s="183" t="s">
        <v>616</v>
      </c>
      <c r="C87" s="183"/>
      <c r="D87" s="183"/>
      <c r="E87" s="183"/>
      <c r="F87" s="6"/>
      <c r="G87" s="6"/>
      <c r="H87" s="137"/>
      <c r="I87" s="6"/>
      <c r="J87" s="137"/>
      <c r="K87" s="138"/>
      <c r="L87" s="6"/>
      <c r="M87" s="6"/>
      <c r="N87" s="1"/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38.25" customHeight="1">
      <c r="A88" s="95" t="s">
        <v>16</v>
      </c>
      <c r="B88" s="96" t="s">
        <v>567</v>
      </c>
      <c r="C88" s="96"/>
      <c r="D88" s="97" t="s">
        <v>578</v>
      </c>
      <c r="E88" s="96" t="s">
        <v>579</v>
      </c>
      <c r="F88" s="96" t="s">
        <v>580</v>
      </c>
      <c r="G88" s="96" t="s">
        <v>617</v>
      </c>
      <c r="H88" s="96" t="s">
        <v>618</v>
      </c>
      <c r="I88" s="96" t="s">
        <v>583</v>
      </c>
      <c r="J88" s="184" t="s">
        <v>584</v>
      </c>
      <c r="K88" s="96" t="s">
        <v>585</v>
      </c>
      <c r="L88" s="96" t="s">
        <v>619</v>
      </c>
      <c r="M88" s="96" t="s">
        <v>588</v>
      </c>
      <c r="N88" s="97" t="s">
        <v>589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85">
        <v>1</v>
      </c>
      <c r="B89" s="186">
        <v>41579</v>
      </c>
      <c r="C89" s="186"/>
      <c r="D89" s="187" t="s">
        <v>620</v>
      </c>
      <c r="E89" s="188" t="s">
        <v>621</v>
      </c>
      <c r="F89" s="189">
        <v>82</v>
      </c>
      <c r="G89" s="188" t="s">
        <v>622</v>
      </c>
      <c r="H89" s="188">
        <v>100</v>
      </c>
      <c r="I89" s="190">
        <v>100</v>
      </c>
      <c r="J89" s="191" t="s">
        <v>623</v>
      </c>
      <c r="K89" s="192">
        <f t="shared" ref="K89:K141" si="29">H89-F89</f>
        <v>18</v>
      </c>
      <c r="L89" s="193">
        <f t="shared" ref="L89:L141" si="30">K89/F89</f>
        <v>0.21951219512195122</v>
      </c>
      <c r="M89" s="188" t="s">
        <v>590</v>
      </c>
      <c r="N89" s="194">
        <v>42657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85">
        <v>2</v>
      </c>
      <c r="B90" s="186">
        <v>41794</v>
      </c>
      <c r="C90" s="186"/>
      <c r="D90" s="187" t="s">
        <v>624</v>
      </c>
      <c r="E90" s="188" t="s">
        <v>592</v>
      </c>
      <c r="F90" s="189">
        <v>257</v>
      </c>
      <c r="G90" s="188" t="s">
        <v>622</v>
      </c>
      <c r="H90" s="188">
        <v>300</v>
      </c>
      <c r="I90" s="190">
        <v>300</v>
      </c>
      <c r="J90" s="191" t="s">
        <v>623</v>
      </c>
      <c r="K90" s="192">
        <f t="shared" si="29"/>
        <v>43</v>
      </c>
      <c r="L90" s="193">
        <f t="shared" si="30"/>
        <v>0.16731517509727625</v>
      </c>
      <c r="M90" s="188" t="s">
        <v>590</v>
      </c>
      <c r="N90" s="194">
        <v>41822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85">
        <v>3</v>
      </c>
      <c r="B91" s="186">
        <v>41828</v>
      </c>
      <c r="C91" s="186"/>
      <c r="D91" s="187" t="s">
        <v>625</v>
      </c>
      <c r="E91" s="188" t="s">
        <v>592</v>
      </c>
      <c r="F91" s="189">
        <v>393</v>
      </c>
      <c r="G91" s="188" t="s">
        <v>622</v>
      </c>
      <c r="H91" s="188">
        <v>468</v>
      </c>
      <c r="I91" s="190">
        <v>468</v>
      </c>
      <c r="J91" s="191" t="s">
        <v>623</v>
      </c>
      <c r="K91" s="192">
        <f t="shared" si="29"/>
        <v>75</v>
      </c>
      <c r="L91" s="193">
        <f t="shared" si="30"/>
        <v>0.19083969465648856</v>
      </c>
      <c r="M91" s="188" t="s">
        <v>590</v>
      </c>
      <c r="N91" s="194">
        <v>41863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85">
        <v>4</v>
      </c>
      <c r="B92" s="186">
        <v>41857</v>
      </c>
      <c r="C92" s="186"/>
      <c r="D92" s="187" t="s">
        <v>626</v>
      </c>
      <c r="E92" s="188" t="s">
        <v>592</v>
      </c>
      <c r="F92" s="189">
        <v>205</v>
      </c>
      <c r="G92" s="188" t="s">
        <v>622</v>
      </c>
      <c r="H92" s="188">
        <v>275</v>
      </c>
      <c r="I92" s="190">
        <v>250</v>
      </c>
      <c r="J92" s="191" t="s">
        <v>623</v>
      </c>
      <c r="K92" s="192">
        <f t="shared" si="29"/>
        <v>70</v>
      </c>
      <c r="L92" s="193">
        <f t="shared" si="30"/>
        <v>0.34146341463414637</v>
      </c>
      <c r="M92" s="188" t="s">
        <v>590</v>
      </c>
      <c r="N92" s="194">
        <v>41962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85">
        <v>5</v>
      </c>
      <c r="B93" s="186">
        <v>41886</v>
      </c>
      <c r="C93" s="186"/>
      <c r="D93" s="187" t="s">
        <v>627</v>
      </c>
      <c r="E93" s="188" t="s">
        <v>592</v>
      </c>
      <c r="F93" s="189">
        <v>162</v>
      </c>
      <c r="G93" s="188" t="s">
        <v>622</v>
      </c>
      <c r="H93" s="188">
        <v>190</v>
      </c>
      <c r="I93" s="190">
        <v>190</v>
      </c>
      <c r="J93" s="191" t="s">
        <v>623</v>
      </c>
      <c r="K93" s="192">
        <f t="shared" si="29"/>
        <v>28</v>
      </c>
      <c r="L93" s="193">
        <f t="shared" si="30"/>
        <v>0.1728395061728395</v>
      </c>
      <c r="M93" s="188" t="s">
        <v>590</v>
      </c>
      <c r="N93" s="194">
        <v>42006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85">
        <v>6</v>
      </c>
      <c r="B94" s="186">
        <v>41886</v>
      </c>
      <c r="C94" s="186"/>
      <c r="D94" s="187" t="s">
        <v>628</v>
      </c>
      <c r="E94" s="188" t="s">
        <v>592</v>
      </c>
      <c r="F94" s="189">
        <v>75</v>
      </c>
      <c r="G94" s="188" t="s">
        <v>622</v>
      </c>
      <c r="H94" s="188">
        <v>91.5</v>
      </c>
      <c r="I94" s="190" t="s">
        <v>629</v>
      </c>
      <c r="J94" s="191" t="s">
        <v>630</v>
      </c>
      <c r="K94" s="192">
        <f t="shared" si="29"/>
        <v>16.5</v>
      </c>
      <c r="L94" s="193">
        <f t="shared" si="30"/>
        <v>0.22</v>
      </c>
      <c r="M94" s="188" t="s">
        <v>590</v>
      </c>
      <c r="N94" s="194">
        <v>41954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85">
        <v>7</v>
      </c>
      <c r="B95" s="186">
        <v>41913</v>
      </c>
      <c r="C95" s="186"/>
      <c r="D95" s="187" t="s">
        <v>631</v>
      </c>
      <c r="E95" s="188" t="s">
        <v>592</v>
      </c>
      <c r="F95" s="189">
        <v>850</v>
      </c>
      <c r="G95" s="188" t="s">
        <v>622</v>
      </c>
      <c r="H95" s="188">
        <v>982.5</v>
      </c>
      <c r="I95" s="190">
        <v>1050</v>
      </c>
      <c r="J95" s="191" t="s">
        <v>632</v>
      </c>
      <c r="K95" s="192">
        <f t="shared" si="29"/>
        <v>132.5</v>
      </c>
      <c r="L95" s="193">
        <f t="shared" si="30"/>
        <v>0.15588235294117647</v>
      </c>
      <c r="M95" s="188" t="s">
        <v>590</v>
      </c>
      <c r="N95" s="194">
        <v>42039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85">
        <v>8</v>
      </c>
      <c r="B96" s="186">
        <v>41913</v>
      </c>
      <c r="C96" s="186"/>
      <c r="D96" s="187" t="s">
        <v>633</v>
      </c>
      <c r="E96" s="188" t="s">
        <v>592</v>
      </c>
      <c r="F96" s="189">
        <v>475</v>
      </c>
      <c r="G96" s="188" t="s">
        <v>622</v>
      </c>
      <c r="H96" s="188">
        <v>515</v>
      </c>
      <c r="I96" s="190">
        <v>600</v>
      </c>
      <c r="J96" s="191" t="s">
        <v>634</v>
      </c>
      <c r="K96" s="192">
        <f t="shared" si="29"/>
        <v>40</v>
      </c>
      <c r="L96" s="193">
        <f t="shared" si="30"/>
        <v>8.4210526315789472E-2</v>
      </c>
      <c r="M96" s="188" t="s">
        <v>590</v>
      </c>
      <c r="N96" s="194">
        <v>41939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9</v>
      </c>
      <c r="B97" s="186">
        <v>41913</v>
      </c>
      <c r="C97" s="186"/>
      <c r="D97" s="187" t="s">
        <v>635</v>
      </c>
      <c r="E97" s="188" t="s">
        <v>592</v>
      </c>
      <c r="F97" s="189">
        <v>86</v>
      </c>
      <c r="G97" s="188" t="s">
        <v>622</v>
      </c>
      <c r="H97" s="188">
        <v>99</v>
      </c>
      <c r="I97" s="190">
        <v>140</v>
      </c>
      <c r="J97" s="191" t="s">
        <v>636</v>
      </c>
      <c r="K97" s="192">
        <f t="shared" si="29"/>
        <v>13</v>
      </c>
      <c r="L97" s="193">
        <f t="shared" si="30"/>
        <v>0.15116279069767441</v>
      </c>
      <c r="M97" s="188" t="s">
        <v>590</v>
      </c>
      <c r="N97" s="194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10</v>
      </c>
      <c r="B98" s="186">
        <v>41926</v>
      </c>
      <c r="C98" s="186"/>
      <c r="D98" s="187" t="s">
        <v>637</v>
      </c>
      <c r="E98" s="188" t="s">
        <v>592</v>
      </c>
      <c r="F98" s="189">
        <v>496.6</v>
      </c>
      <c r="G98" s="188" t="s">
        <v>622</v>
      </c>
      <c r="H98" s="188">
        <v>621</v>
      </c>
      <c r="I98" s="190">
        <v>580</v>
      </c>
      <c r="J98" s="191" t="s">
        <v>623</v>
      </c>
      <c r="K98" s="192">
        <f t="shared" si="29"/>
        <v>124.39999999999998</v>
      </c>
      <c r="L98" s="193">
        <f t="shared" si="30"/>
        <v>0.25050342327829234</v>
      </c>
      <c r="M98" s="188" t="s">
        <v>590</v>
      </c>
      <c r="N98" s="194">
        <v>42605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11</v>
      </c>
      <c r="B99" s="186">
        <v>41926</v>
      </c>
      <c r="C99" s="186"/>
      <c r="D99" s="187" t="s">
        <v>638</v>
      </c>
      <c r="E99" s="188" t="s">
        <v>592</v>
      </c>
      <c r="F99" s="189">
        <v>2481.9</v>
      </c>
      <c r="G99" s="188" t="s">
        <v>622</v>
      </c>
      <c r="H99" s="188">
        <v>2840</v>
      </c>
      <c r="I99" s="190">
        <v>2870</v>
      </c>
      <c r="J99" s="191" t="s">
        <v>639</v>
      </c>
      <c r="K99" s="192">
        <f t="shared" si="29"/>
        <v>358.09999999999991</v>
      </c>
      <c r="L99" s="193">
        <f t="shared" si="30"/>
        <v>0.14428462065353154</v>
      </c>
      <c r="M99" s="188" t="s">
        <v>590</v>
      </c>
      <c r="N99" s="194">
        <v>42017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12</v>
      </c>
      <c r="B100" s="186">
        <v>41928</v>
      </c>
      <c r="C100" s="186"/>
      <c r="D100" s="187" t="s">
        <v>640</v>
      </c>
      <c r="E100" s="188" t="s">
        <v>592</v>
      </c>
      <c r="F100" s="189">
        <v>84.5</v>
      </c>
      <c r="G100" s="188" t="s">
        <v>622</v>
      </c>
      <c r="H100" s="188">
        <v>93</v>
      </c>
      <c r="I100" s="190">
        <v>110</v>
      </c>
      <c r="J100" s="191" t="s">
        <v>641</v>
      </c>
      <c r="K100" s="192">
        <f t="shared" si="29"/>
        <v>8.5</v>
      </c>
      <c r="L100" s="193">
        <f t="shared" si="30"/>
        <v>0.10059171597633136</v>
      </c>
      <c r="M100" s="188" t="s">
        <v>590</v>
      </c>
      <c r="N100" s="194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13</v>
      </c>
      <c r="B101" s="186">
        <v>41928</v>
      </c>
      <c r="C101" s="186"/>
      <c r="D101" s="187" t="s">
        <v>642</v>
      </c>
      <c r="E101" s="188" t="s">
        <v>592</v>
      </c>
      <c r="F101" s="189">
        <v>401</v>
      </c>
      <c r="G101" s="188" t="s">
        <v>622</v>
      </c>
      <c r="H101" s="188">
        <v>428</v>
      </c>
      <c r="I101" s="190">
        <v>450</v>
      </c>
      <c r="J101" s="191" t="s">
        <v>643</v>
      </c>
      <c r="K101" s="192">
        <f t="shared" si="29"/>
        <v>27</v>
      </c>
      <c r="L101" s="193">
        <f t="shared" si="30"/>
        <v>6.7331670822942641E-2</v>
      </c>
      <c r="M101" s="188" t="s">
        <v>590</v>
      </c>
      <c r="N101" s="194">
        <v>42020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14</v>
      </c>
      <c r="B102" s="186">
        <v>41928</v>
      </c>
      <c r="C102" s="186"/>
      <c r="D102" s="187" t="s">
        <v>644</v>
      </c>
      <c r="E102" s="188" t="s">
        <v>592</v>
      </c>
      <c r="F102" s="189">
        <v>101</v>
      </c>
      <c r="G102" s="188" t="s">
        <v>622</v>
      </c>
      <c r="H102" s="188">
        <v>112</v>
      </c>
      <c r="I102" s="190">
        <v>120</v>
      </c>
      <c r="J102" s="191" t="s">
        <v>645</v>
      </c>
      <c r="K102" s="192">
        <f t="shared" si="29"/>
        <v>11</v>
      </c>
      <c r="L102" s="193">
        <f t="shared" si="30"/>
        <v>0.10891089108910891</v>
      </c>
      <c r="M102" s="188" t="s">
        <v>590</v>
      </c>
      <c r="N102" s="194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15</v>
      </c>
      <c r="B103" s="186">
        <v>41954</v>
      </c>
      <c r="C103" s="186"/>
      <c r="D103" s="187" t="s">
        <v>646</v>
      </c>
      <c r="E103" s="188" t="s">
        <v>592</v>
      </c>
      <c r="F103" s="189">
        <v>59</v>
      </c>
      <c r="G103" s="188" t="s">
        <v>622</v>
      </c>
      <c r="H103" s="188">
        <v>76</v>
      </c>
      <c r="I103" s="190">
        <v>76</v>
      </c>
      <c r="J103" s="191" t="s">
        <v>623</v>
      </c>
      <c r="K103" s="192">
        <f t="shared" si="29"/>
        <v>17</v>
      </c>
      <c r="L103" s="193">
        <f t="shared" si="30"/>
        <v>0.28813559322033899</v>
      </c>
      <c r="M103" s="188" t="s">
        <v>590</v>
      </c>
      <c r="N103" s="194">
        <v>43032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16</v>
      </c>
      <c r="B104" s="186">
        <v>41954</v>
      </c>
      <c r="C104" s="186"/>
      <c r="D104" s="187" t="s">
        <v>635</v>
      </c>
      <c r="E104" s="188" t="s">
        <v>592</v>
      </c>
      <c r="F104" s="189">
        <v>99</v>
      </c>
      <c r="G104" s="188" t="s">
        <v>622</v>
      </c>
      <c r="H104" s="188">
        <v>120</v>
      </c>
      <c r="I104" s="190">
        <v>120</v>
      </c>
      <c r="J104" s="191" t="s">
        <v>603</v>
      </c>
      <c r="K104" s="192">
        <f t="shared" si="29"/>
        <v>21</v>
      </c>
      <c r="L104" s="193">
        <f t="shared" si="30"/>
        <v>0.21212121212121213</v>
      </c>
      <c r="M104" s="188" t="s">
        <v>590</v>
      </c>
      <c r="N104" s="194">
        <v>41960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17</v>
      </c>
      <c r="B105" s="186">
        <v>41956</v>
      </c>
      <c r="C105" s="186"/>
      <c r="D105" s="187" t="s">
        <v>647</v>
      </c>
      <c r="E105" s="188" t="s">
        <v>592</v>
      </c>
      <c r="F105" s="189">
        <v>22</v>
      </c>
      <c r="G105" s="188" t="s">
        <v>622</v>
      </c>
      <c r="H105" s="188">
        <v>33.549999999999997</v>
      </c>
      <c r="I105" s="190">
        <v>32</v>
      </c>
      <c r="J105" s="191" t="s">
        <v>648</v>
      </c>
      <c r="K105" s="192">
        <f t="shared" si="29"/>
        <v>11.549999999999997</v>
      </c>
      <c r="L105" s="193">
        <f t="shared" si="30"/>
        <v>0.52499999999999991</v>
      </c>
      <c r="M105" s="188" t="s">
        <v>590</v>
      </c>
      <c r="N105" s="194">
        <v>42188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18</v>
      </c>
      <c r="B106" s="186">
        <v>41976</v>
      </c>
      <c r="C106" s="186"/>
      <c r="D106" s="187" t="s">
        <v>649</v>
      </c>
      <c r="E106" s="188" t="s">
        <v>592</v>
      </c>
      <c r="F106" s="189">
        <v>440</v>
      </c>
      <c r="G106" s="188" t="s">
        <v>622</v>
      </c>
      <c r="H106" s="188">
        <v>520</v>
      </c>
      <c r="I106" s="190">
        <v>520</v>
      </c>
      <c r="J106" s="191" t="s">
        <v>650</v>
      </c>
      <c r="K106" s="192">
        <f t="shared" si="29"/>
        <v>80</v>
      </c>
      <c r="L106" s="193">
        <f t="shared" si="30"/>
        <v>0.18181818181818182</v>
      </c>
      <c r="M106" s="188" t="s">
        <v>590</v>
      </c>
      <c r="N106" s="194">
        <v>42208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19</v>
      </c>
      <c r="B107" s="186">
        <v>41976</v>
      </c>
      <c r="C107" s="186"/>
      <c r="D107" s="187" t="s">
        <v>651</v>
      </c>
      <c r="E107" s="188" t="s">
        <v>592</v>
      </c>
      <c r="F107" s="189">
        <v>360</v>
      </c>
      <c r="G107" s="188" t="s">
        <v>622</v>
      </c>
      <c r="H107" s="188">
        <v>427</v>
      </c>
      <c r="I107" s="190">
        <v>425</v>
      </c>
      <c r="J107" s="191" t="s">
        <v>652</v>
      </c>
      <c r="K107" s="192">
        <f t="shared" si="29"/>
        <v>67</v>
      </c>
      <c r="L107" s="193">
        <f t="shared" si="30"/>
        <v>0.18611111111111112</v>
      </c>
      <c r="M107" s="188" t="s">
        <v>590</v>
      </c>
      <c r="N107" s="194">
        <v>42058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20</v>
      </c>
      <c r="B108" s="186">
        <v>42012</v>
      </c>
      <c r="C108" s="186"/>
      <c r="D108" s="187" t="s">
        <v>653</v>
      </c>
      <c r="E108" s="188" t="s">
        <v>592</v>
      </c>
      <c r="F108" s="189">
        <v>360</v>
      </c>
      <c r="G108" s="188" t="s">
        <v>622</v>
      </c>
      <c r="H108" s="188">
        <v>455</v>
      </c>
      <c r="I108" s="190">
        <v>420</v>
      </c>
      <c r="J108" s="191" t="s">
        <v>654</v>
      </c>
      <c r="K108" s="192">
        <f t="shared" si="29"/>
        <v>95</v>
      </c>
      <c r="L108" s="193">
        <f t="shared" si="30"/>
        <v>0.2638888888888889</v>
      </c>
      <c r="M108" s="188" t="s">
        <v>590</v>
      </c>
      <c r="N108" s="194">
        <v>42024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21</v>
      </c>
      <c r="B109" s="186">
        <v>42012</v>
      </c>
      <c r="C109" s="186"/>
      <c r="D109" s="187" t="s">
        <v>655</v>
      </c>
      <c r="E109" s="188" t="s">
        <v>592</v>
      </c>
      <c r="F109" s="189">
        <v>130</v>
      </c>
      <c r="G109" s="188"/>
      <c r="H109" s="188">
        <v>175.5</v>
      </c>
      <c r="I109" s="190">
        <v>165</v>
      </c>
      <c r="J109" s="191" t="s">
        <v>656</v>
      </c>
      <c r="K109" s="192">
        <f t="shared" si="29"/>
        <v>45.5</v>
      </c>
      <c r="L109" s="193">
        <f t="shared" si="30"/>
        <v>0.35</v>
      </c>
      <c r="M109" s="188" t="s">
        <v>590</v>
      </c>
      <c r="N109" s="194">
        <v>43088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22</v>
      </c>
      <c r="B110" s="186">
        <v>42040</v>
      </c>
      <c r="C110" s="186"/>
      <c r="D110" s="187" t="s">
        <v>382</v>
      </c>
      <c r="E110" s="188" t="s">
        <v>621</v>
      </c>
      <c r="F110" s="189">
        <v>98</v>
      </c>
      <c r="G110" s="188"/>
      <c r="H110" s="188">
        <v>120</v>
      </c>
      <c r="I110" s="190">
        <v>120</v>
      </c>
      <c r="J110" s="191" t="s">
        <v>623</v>
      </c>
      <c r="K110" s="192">
        <f t="shared" si="29"/>
        <v>22</v>
      </c>
      <c r="L110" s="193">
        <f t="shared" si="30"/>
        <v>0.22448979591836735</v>
      </c>
      <c r="M110" s="188" t="s">
        <v>590</v>
      </c>
      <c r="N110" s="194">
        <v>42753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23</v>
      </c>
      <c r="B111" s="186">
        <v>42040</v>
      </c>
      <c r="C111" s="186"/>
      <c r="D111" s="187" t="s">
        <v>657</v>
      </c>
      <c r="E111" s="188" t="s">
        <v>621</v>
      </c>
      <c r="F111" s="189">
        <v>196</v>
      </c>
      <c r="G111" s="188"/>
      <c r="H111" s="188">
        <v>262</v>
      </c>
      <c r="I111" s="190">
        <v>255</v>
      </c>
      <c r="J111" s="191" t="s">
        <v>623</v>
      </c>
      <c r="K111" s="192">
        <f t="shared" si="29"/>
        <v>66</v>
      </c>
      <c r="L111" s="193">
        <f t="shared" si="30"/>
        <v>0.33673469387755101</v>
      </c>
      <c r="M111" s="188" t="s">
        <v>590</v>
      </c>
      <c r="N111" s="194">
        <v>42599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95">
        <v>24</v>
      </c>
      <c r="B112" s="196">
        <v>42067</v>
      </c>
      <c r="C112" s="196"/>
      <c r="D112" s="197" t="s">
        <v>381</v>
      </c>
      <c r="E112" s="198" t="s">
        <v>621</v>
      </c>
      <c r="F112" s="199">
        <v>235</v>
      </c>
      <c r="G112" s="199"/>
      <c r="H112" s="200">
        <v>77</v>
      </c>
      <c r="I112" s="200" t="s">
        <v>658</v>
      </c>
      <c r="J112" s="201" t="s">
        <v>659</v>
      </c>
      <c r="K112" s="202">
        <f t="shared" si="29"/>
        <v>-158</v>
      </c>
      <c r="L112" s="203">
        <f t="shared" si="30"/>
        <v>-0.67234042553191486</v>
      </c>
      <c r="M112" s="199" t="s">
        <v>602</v>
      </c>
      <c r="N112" s="196">
        <v>43522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25</v>
      </c>
      <c r="B113" s="186">
        <v>42067</v>
      </c>
      <c r="C113" s="186"/>
      <c r="D113" s="187" t="s">
        <v>660</v>
      </c>
      <c r="E113" s="188" t="s">
        <v>621</v>
      </c>
      <c r="F113" s="189">
        <v>185</v>
      </c>
      <c r="G113" s="188"/>
      <c r="H113" s="188">
        <v>224</v>
      </c>
      <c r="I113" s="190" t="s">
        <v>661</v>
      </c>
      <c r="J113" s="191" t="s">
        <v>623</v>
      </c>
      <c r="K113" s="192">
        <f t="shared" si="29"/>
        <v>39</v>
      </c>
      <c r="L113" s="193">
        <f t="shared" si="30"/>
        <v>0.21081081081081082</v>
      </c>
      <c r="M113" s="188" t="s">
        <v>590</v>
      </c>
      <c r="N113" s="194">
        <v>42647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95">
        <v>26</v>
      </c>
      <c r="B114" s="196">
        <v>42090</v>
      </c>
      <c r="C114" s="196"/>
      <c r="D114" s="204" t="s">
        <v>662</v>
      </c>
      <c r="E114" s="199" t="s">
        <v>621</v>
      </c>
      <c r="F114" s="199">
        <v>49.5</v>
      </c>
      <c r="G114" s="200"/>
      <c r="H114" s="200">
        <v>15.85</v>
      </c>
      <c r="I114" s="200">
        <v>67</v>
      </c>
      <c r="J114" s="201" t="s">
        <v>663</v>
      </c>
      <c r="K114" s="200">
        <f t="shared" si="29"/>
        <v>-33.65</v>
      </c>
      <c r="L114" s="205">
        <f t="shared" si="30"/>
        <v>-0.67979797979797973</v>
      </c>
      <c r="M114" s="199" t="s">
        <v>602</v>
      </c>
      <c r="N114" s="206">
        <v>43627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27</v>
      </c>
      <c r="B115" s="186">
        <v>42093</v>
      </c>
      <c r="C115" s="186"/>
      <c r="D115" s="187" t="s">
        <v>664</v>
      </c>
      <c r="E115" s="188" t="s">
        <v>621</v>
      </c>
      <c r="F115" s="189">
        <v>183.5</v>
      </c>
      <c r="G115" s="188"/>
      <c r="H115" s="188">
        <v>219</v>
      </c>
      <c r="I115" s="190">
        <v>218</v>
      </c>
      <c r="J115" s="191" t="s">
        <v>665</v>
      </c>
      <c r="K115" s="192">
        <f t="shared" si="29"/>
        <v>35.5</v>
      </c>
      <c r="L115" s="193">
        <f t="shared" si="30"/>
        <v>0.19346049046321526</v>
      </c>
      <c r="M115" s="188" t="s">
        <v>590</v>
      </c>
      <c r="N115" s="194">
        <v>42103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28</v>
      </c>
      <c r="B116" s="186">
        <v>42114</v>
      </c>
      <c r="C116" s="186"/>
      <c r="D116" s="187" t="s">
        <v>666</v>
      </c>
      <c r="E116" s="188" t="s">
        <v>621</v>
      </c>
      <c r="F116" s="189">
        <f>(227+237)/2</f>
        <v>232</v>
      </c>
      <c r="G116" s="188"/>
      <c r="H116" s="188">
        <v>298</v>
      </c>
      <c r="I116" s="190">
        <v>298</v>
      </c>
      <c r="J116" s="191" t="s">
        <v>623</v>
      </c>
      <c r="K116" s="192">
        <f t="shared" si="29"/>
        <v>66</v>
      </c>
      <c r="L116" s="193">
        <f t="shared" si="30"/>
        <v>0.28448275862068967</v>
      </c>
      <c r="M116" s="188" t="s">
        <v>590</v>
      </c>
      <c r="N116" s="194">
        <v>42823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29</v>
      </c>
      <c r="B117" s="186">
        <v>42128</v>
      </c>
      <c r="C117" s="186"/>
      <c r="D117" s="187" t="s">
        <v>667</v>
      </c>
      <c r="E117" s="188" t="s">
        <v>592</v>
      </c>
      <c r="F117" s="189">
        <v>385</v>
      </c>
      <c r="G117" s="188"/>
      <c r="H117" s="188">
        <f>212.5+331</f>
        <v>543.5</v>
      </c>
      <c r="I117" s="190">
        <v>510</v>
      </c>
      <c r="J117" s="191" t="s">
        <v>668</v>
      </c>
      <c r="K117" s="192">
        <f t="shared" si="29"/>
        <v>158.5</v>
      </c>
      <c r="L117" s="193">
        <f t="shared" si="30"/>
        <v>0.41168831168831171</v>
      </c>
      <c r="M117" s="188" t="s">
        <v>590</v>
      </c>
      <c r="N117" s="194">
        <v>42235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30</v>
      </c>
      <c r="B118" s="186">
        <v>42128</v>
      </c>
      <c r="C118" s="186"/>
      <c r="D118" s="187" t="s">
        <v>669</v>
      </c>
      <c r="E118" s="188" t="s">
        <v>592</v>
      </c>
      <c r="F118" s="189">
        <v>115.5</v>
      </c>
      <c r="G118" s="188"/>
      <c r="H118" s="188">
        <v>146</v>
      </c>
      <c r="I118" s="190">
        <v>142</v>
      </c>
      <c r="J118" s="191" t="s">
        <v>670</v>
      </c>
      <c r="K118" s="192">
        <f t="shared" si="29"/>
        <v>30.5</v>
      </c>
      <c r="L118" s="193">
        <f t="shared" si="30"/>
        <v>0.26406926406926406</v>
      </c>
      <c r="M118" s="188" t="s">
        <v>590</v>
      </c>
      <c r="N118" s="194">
        <v>42202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31</v>
      </c>
      <c r="B119" s="186">
        <v>42151</v>
      </c>
      <c r="C119" s="186"/>
      <c r="D119" s="187" t="s">
        <v>671</v>
      </c>
      <c r="E119" s="188" t="s">
        <v>592</v>
      </c>
      <c r="F119" s="189">
        <v>237.5</v>
      </c>
      <c r="G119" s="188"/>
      <c r="H119" s="188">
        <v>279.5</v>
      </c>
      <c r="I119" s="190">
        <v>278</v>
      </c>
      <c r="J119" s="191" t="s">
        <v>623</v>
      </c>
      <c r="K119" s="192">
        <f t="shared" si="29"/>
        <v>42</v>
      </c>
      <c r="L119" s="193">
        <f t="shared" si="30"/>
        <v>0.17684210526315788</v>
      </c>
      <c r="M119" s="188" t="s">
        <v>590</v>
      </c>
      <c r="N119" s="194">
        <v>42222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32</v>
      </c>
      <c r="B120" s="186">
        <v>42174</v>
      </c>
      <c r="C120" s="186"/>
      <c r="D120" s="187" t="s">
        <v>642</v>
      </c>
      <c r="E120" s="188" t="s">
        <v>621</v>
      </c>
      <c r="F120" s="189">
        <v>340</v>
      </c>
      <c r="G120" s="188"/>
      <c r="H120" s="188">
        <v>448</v>
      </c>
      <c r="I120" s="190">
        <v>448</v>
      </c>
      <c r="J120" s="191" t="s">
        <v>623</v>
      </c>
      <c r="K120" s="192">
        <f t="shared" si="29"/>
        <v>108</v>
      </c>
      <c r="L120" s="193">
        <f t="shared" si="30"/>
        <v>0.31764705882352939</v>
      </c>
      <c r="M120" s="188" t="s">
        <v>590</v>
      </c>
      <c r="N120" s="194">
        <v>43018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33</v>
      </c>
      <c r="B121" s="186">
        <v>42191</v>
      </c>
      <c r="C121" s="186"/>
      <c r="D121" s="187" t="s">
        <v>672</v>
      </c>
      <c r="E121" s="188" t="s">
        <v>621</v>
      </c>
      <c r="F121" s="189">
        <v>390</v>
      </c>
      <c r="G121" s="188"/>
      <c r="H121" s="188">
        <v>460</v>
      </c>
      <c r="I121" s="190">
        <v>460</v>
      </c>
      <c r="J121" s="191" t="s">
        <v>623</v>
      </c>
      <c r="K121" s="192">
        <f t="shared" si="29"/>
        <v>70</v>
      </c>
      <c r="L121" s="193">
        <f t="shared" si="30"/>
        <v>0.17948717948717949</v>
      </c>
      <c r="M121" s="188" t="s">
        <v>590</v>
      </c>
      <c r="N121" s="194">
        <v>42478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5">
        <v>34</v>
      </c>
      <c r="B122" s="196">
        <v>42195</v>
      </c>
      <c r="C122" s="196"/>
      <c r="D122" s="197" t="s">
        <v>673</v>
      </c>
      <c r="E122" s="198" t="s">
        <v>621</v>
      </c>
      <c r="F122" s="199">
        <v>122.5</v>
      </c>
      <c r="G122" s="199"/>
      <c r="H122" s="200">
        <v>61</v>
      </c>
      <c r="I122" s="200">
        <v>172</v>
      </c>
      <c r="J122" s="201" t="s">
        <v>674</v>
      </c>
      <c r="K122" s="202">
        <f t="shared" si="29"/>
        <v>-61.5</v>
      </c>
      <c r="L122" s="203">
        <f t="shared" si="30"/>
        <v>-0.50204081632653064</v>
      </c>
      <c r="M122" s="199" t="s">
        <v>602</v>
      </c>
      <c r="N122" s="196">
        <v>43333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35</v>
      </c>
      <c r="B123" s="186">
        <v>42219</v>
      </c>
      <c r="C123" s="186"/>
      <c r="D123" s="187" t="s">
        <v>675</v>
      </c>
      <c r="E123" s="188" t="s">
        <v>621</v>
      </c>
      <c r="F123" s="189">
        <v>297.5</v>
      </c>
      <c r="G123" s="188"/>
      <c r="H123" s="188">
        <v>350</v>
      </c>
      <c r="I123" s="190">
        <v>360</v>
      </c>
      <c r="J123" s="191" t="s">
        <v>676</v>
      </c>
      <c r="K123" s="192">
        <f t="shared" si="29"/>
        <v>52.5</v>
      </c>
      <c r="L123" s="193">
        <f t="shared" si="30"/>
        <v>0.17647058823529413</v>
      </c>
      <c r="M123" s="188" t="s">
        <v>590</v>
      </c>
      <c r="N123" s="194">
        <v>42232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36</v>
      </c>
      <c r="B124" s="186">
        <v>42219</v>
      </c>
      <c r="C124" s="186"/>
      <c r="D124" s="187" t="s">
        <v>677</v>
      </c>
      <c r="E124" s="188" t="s">
        <v>621</v>
      </c>
      <c r="F124" s="189">
        <v>115.5</v>
      </c>
      <c r="G124" s="188"/>
      <c r="H124" s="188">
        <v>149</v>
      </c>
      <c r="I124" s="190">
        <v>140</v>
      </c>
      <c r="J124" s="191" t="s">
        <v>678</v>
      </c>
      <c r="K124" s="192">
        <f t="shared" si="29"/>
        <v>33.5</v>
      </c>
      <c r="L124" s="193">
        <f t="shared" si="30"/>
        <v>0.29004329004329005</v>
      </c>
      <c r="M124" s="188" t="s">
        <v>590</v>
      </c>
      <c r="N124" s="194">
        <v>42740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37</v>
      </c>
      <c r="B125" s="186">
        <v>42251</v>
      </c>
      <c r="C125" s="186"/>
      <c r="D125" s="187" t="s">
        <v>671</v>
      </c>
      <c r="E125" s="188" t="s">
        <v>621</v>
      </c>
      <c r="F125" s="189">
        <v>226</v>
      </c>
      <c r="G125" s="188"/>
      <c r="H125" s="188">
        <v>292</v>
      </c>
      <c r="I125" s="190">
        <v>292</v>
      </c>
      <c r="J125" s="191" t="s">
        <v>679</v>
      </c>
      <c r="K125" s="192">
        <f t="shared" si="29"/>
        <v>66</v>
      </c>
      <c r="L125" s="193">
        <f t="shared" si="30"/>
        <v>0.29203539823008851</v>
      </c>
      <c r="M125" s="188" t="s">
        <v>590</v>
      </c>
      <c r="N125" s="194">
        <v>42286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38</v>
      </c>
      <c r="B126" s="186">
        <v>42254</v>
      </c>
      <c r="C126" s="186"/>
      <c r="D126" s="187" t="s">
        <v>666</v>
      </c>
      <c r="E126" s="188" t="s">
        <v>621</v>
      </c>
      <c r="F126" s="189">
        <v>232.5</v>
      </c>
      <c r="G126" s="188"/>
      <c r="H126" s="188">
        <v>312.5</v>
      </c>
      <c r="I126" s="190">
        <v>310</v>
      </c>
      <c r="J126" s="191" t="s">
        <v>623</v>
      </c>
      <c r="K126" s="192">
        <f t="shared" si="29"/>
        <v>80</v>
      </c>
      <c r="L126" s="193">
        <f t="shared" si="30"/>
        <v>0.34408602150537637</v>
      </c>
      <c r="M126" s="188" t="s">
        <v>590</v>
      </c>
      <c r="N126" s="194">
        <v>42823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39</v>
      </c>
      <c r="B127" s="186">
        <v>42268</v>
      </c>
      <c r="C127" s="186"/>
      <c r="D127" s="187" t="s">
        <v>680</v>
      </c>
      <c r="E127" s="188" t="s">
        <v>621</v>
      </c>
      <c r="F127" s="189">
        <v>196.5</v>
      </c>
      <c r="G127" s="188"/>
      <c r="H127" s="188">
        <v>238</v>
      </c>
      <c r="I127" s="190">
        <v>238</v>
      </c>
      <c r="J127" s="191" t="s">
        <v>679</v>
      </c>
      <c r="K127" s="192">
        <f t="shared" si="29"/>
        <v>41.5</v>
      </c>
      <c r="L127" s="193">
        <f t="shared" si="30"/>
        <v>0.21119592875318066</v>
      </c>
      <c r="M127" s="188" t="s">
        <v>590</v>
      </c>
      <c r="N127" s="194">
        <v>42291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40</v>
      </c>
      <c r="B128" s="186">
        <v>42271</v>
      </c>
      <c r="C128" s="186"/>
      <c r="D128" s="187" t="s">
        <v>620</v>
      </c>
      <c r="E128" s="188" t="s">
        <v>621</v>
      </c>
      <c r="F128" s="189">
        <v>65</v>
      </c>
      <c r="G128" s="188"/>
      <c r="H128" s="188">
        <v>82</v>
      </c>
      <c r="I128" s="190">
        <v>82</v>
      </c>
      <c r="J128" s="191" t="s">
        <v>679</v>
      </c>
      <c r="K128" s="192">
        <f t="shared" si="29"/>
        <v>17</v>
      </c>
      <c r="L128" s="193">
        <f t="shared" si="30"/>
        <v>0.26153846153846155</v>
      </c>
      <c r="M128" s="188" t="s">
        <v>590</v>
      </c>
      <c r="N128" s="194">
        <v>42578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41</v>
      </c>
      <c r="B129" s="186">
        <v>42291</v>
      </c>
      <c r="C129" s="186"/>
      <c r="D129" s="187" t="s">
        <v>681</v>
      </c>
      <c r="E129" s="188" t="s">
        <v>621</v>
      </c>
      <c r="F129" s="189">
        <v>144</v>
      </c>
      <c r="G129" s="188"/>
      <c r="H129" s="188">
        <v>182.5</v>
      </c>
      <c r="I129" s="190">
        <v>181</v>
      </c>
      <c r="J129" s="191" t="s">
        <v>679</v>
      </c>
      <c r="K129" s="192">
        <f t="shared" si="29"/>
        <v>38.5</v>
      </c>
      <c r="L129" s="193">
        <f t="shared" si="30"/>
        <v>0.2673611111111111</v>
      </c>
      <c r="M129" s="188" t="s">
        <v>590</v>
      </c>
      <c r="N129" s="194">
        <v>42817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42</v>
      </c>
      <c r="B130" s="186">
        <v>42291</v>
      </c>
      <c r="C130" s="186"/>
      <c r="D130" s="187" t="s">
        <v>682</v>
      </c>
      <c r="E130" s="188" t="s">
        <v>621</v>
      </c>
      <c r="F130" s="189">
        <v>264</v>
      </c>
      <c r="G130" s="188"/>
      <c r="H130" s="188">
        <v>311</v>
      </c>
      <c r="I130" s="190">
        <v>311</v>
      </c>
      <c r="J130" s="191" t="s">
        <v>679</v>
      </c>
      <c r="K130" s="192">
        <f t="shared" si="29"/>
        <v>47</v>
      </c>
      <c r="L130" s="193">
        <f t="shared" si="30"/>
        <v>0.17803030303030304</v>
      </c>
      <c r="M130" s="188" t="s">
        <v>590</v>
      </c>
      <c r="N130" s="194">
        <v>42604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43</v>
      </c>
      <c r="B131" s="186">
        <v>42318</v>
      </c>
      <c r="C131" s="186"/>
      <c r="D131" s="187" t="s">
        <v>683</v>
      </c>
      <c r="E131" s="188" t="s">
        <v>592</v>
      </c>
      <c r="F131" s="189">
        <v>549.5</v>
      </c>
      <c r="G131" s="188"/>
      <c r="H131" s="188">
        <v>630</v>
      </c>
      <c r="I131" s="190">
        <v>630</v>
      </c>
      <c r="J131" s="191" t="s">
        <v>679</v>
      </c>
      <c r="K131" s="192">
        <f t="shared" si="29"/>
        <v>80.5</v>
      </c>
      <c r="L131" s="193">
        <f t="shared" si="30"/>
        <v>0.1464968152866242</v>
      </c>
      <c r="M131" s="188" t="s">
        <v>590</v>
      </c>
      <c r="N131" s="194">
        <v>42419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44</v>
      </c>
      <c r="B132" s="186">
        <v>42342</v>
      </c>
      <c r="C132" s="186"/>
      <c r="D132" s="187" t="s">
        <v>684</v>
      </c>
      <c r="E132" s="188" t="s">
        <v>621</v>
      </c>
      <c r="F132" s="189">
        <v>1027.5</v>
      </c>
      <c r="G132" s="188"/>
      <c r="H132" s="188">
        <v>1315</v>
      </c>
      <c r="I132" s="190">
        <v>1250</v>
      </c>
      <c r="J132" s="191" t="s">
        <v>679</v>
      </c>
      <c r="K132" s="192">
        <f t="shared" si="29"/>
        <v>287.5</v>
      </c>
      <c r="L132" s="193">
        <f t="shared" si="30"/>
        <v>0.27980535279805352</v>
      </c>
      <c r="M132" s="188" t="s">
        <v>590</v>
      </c>
      <c r="N132" s="194">
        <v>43244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45</v>
      </c>
      <c r="B133" s="186">
        <v>42367</v>
      </c>
      <c r="C133" s="186"/>
      <c r="D133" s="187" t="s">
        <v>685</v>
      </c>
      <c r="E133" s="188" t="s">
        <v>621</v>
      </c>
      <c r="F133" s="189">
        <v>465</v>
      </c>
      <c r="G133" s="188"/>
      <c r="H133" s="188">
        <v>540</v>
      </c>
      <c r="I133" s="190">
        <v>540</v>
      </c>
      <c r="J133" s="191" t="s">
        <v>679</v>
      </c>
      <c r="K133" s="192">
        <f t="shared" si="29"/>
        <v>75</v>
      </c>
      <c r="L133" s="193">
        <f t="shared" si="30"/>
        <v>0.16129032258064516</v>
      </c>
      <c r="M133" s="188" t="s">
        <v>590</v>
      </c>
      <c r="N133" s="194">
        <v>42530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46</v>
      </c>
      <c r="B134" s="186">
        <v>42380</v>
      </c>
      <c r="C134" s="186"/>
      <c r="D134" s="187" t="s">
        <v>382</v>
      </c>
      <c r="E134" s="188" t="s">
        <v>592</v>
      </c>
      <c r="F134" s="189">
        <v>81</v>
      </c>
      <c r="G134" s="188"/>
      <c r="H134" s="188">
        <v>110</v>
      </c>
      <c r="I134" s="190">
        <v>110</v>
      </c>
      <c r="J134" s="191" t="s">
        <v>679</v>
      </c>
      <c r="K134" s="192">
        <f t="shared" si="29"/>
        <v>29</v>
      </c>
      <c r="L134" s="193">
        <f t="shared" si="30"/>
        <v>0.35802469135802467</v>
      </c>
      <c r="M134" s="188" t="s">
        <v>590</v>
      </c>
      <c r="N134" s="194">
        <v>42745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47</v>
      </c>
      <c r="B135" s="186">
        <v>42382</v>
      </c>
      <c r="C135" s="186"/>
      <c r="D135" s="187" t="s">
        <v>686</v>
      </c>
      <c r="E135" s="188" t="s">
        <v>592</v>
      </c>
      <c r="F135" s="189">
        <v>417.5</v>
      </c>
      <c r="G135" s="188"/>
      <c r="H135" s="188">
        <v>547</v>
      </c>
      <c r="I135" s="190">
        <v>535</v>
      </c>
      <c r="J135" s="191" t="s">
        <v>679</v>
      </c>
      <c r="K135" s="192">
        <f t="shared" si="29"/>
        <v>129.5</v>
      </c>
      <c r="L135" s="193">
        <f t="shared" si="30"/>
        <v>0.31017964071856285</v>
      </c>
      <c r="M135" s="188" t="s">
        <v>590</v>
      </c>
      <c r="N135" s="194">
        <v>42578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48</v>
      </c>
      <c r="B136" s="186">
        <v>42408</v>
      </c>
      <c r="C136" s="186"/>
      <c r="D136" s="187" t="s">
        <v>687</v>
      </c>
      <c r="E136" s="188" t="s">
        <v>621</v>
      </c>
      <c r="F136" s="189">
        <v>650</v>
      </c>
      <c r="G136" s="188"/>
      <c r="H136" s="188">
        <v>800</v>
      </c>
      <c r="I136" s="190">
        <v>800</v>
      </c>
      <c r="J136" s="191" t="s">
        <v>679</v>
      </c>
      <c r="K136" s="192">
        <f t="shared" si="29"/>
        <v>150</v>
      </c>
      <c r="L136" s="193">
        <f t="shared" si="30"/>
        <v>0.23076923076923078</v>
      </c>
      <c r="M136" s="188" t="s">
        <v>590</v>
      </c>
      <c r="N136" s="194">
        <v>43154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49</v>
      </c>
      <c r="B137" s="186">
        <v>42433</v>
      </c>
      <c r="C137" s="186"/>
      <c r="D137" s="187" t="s">
        <v>211</v>
      </c>
      <c r="E137" s="188" t="s">
        <v>621</v>
      </c>
      <c r="F137" s="189">
        <v>437.5</v>
      </c>
      <c r="G137" s="188"/>
      <c r="H137" s="188">
        <v>504.5</v>
      </c>
      <c r="I137" s="190">
        <v>522</v>
      </c>
      <c r="J137" s="191" t="s">
        <v>688</v>
      </c>
      <c r="K137" s="192">
        <f t="shared" si="29"/>
        <v>67</v>
      </c>
      <c r="L137" s="193">
        <f t="shared" si="30"/>
        <v>0.15314285714285714</v>
      </c>
      <c r="M137" s="188" t="s">
        <v>590</v>
      </c>
      <c r="N137" s="194">
        <v>42480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50</v>
      </c>
      <c r="B138" s="186">
        <v>42438</v>
      </c>
      <c r="C138" s="186"/>
      <c r="D138" s="187" t="s">
        <v>689</v>
      </c>
      <c r="E138" s="188" t="s">
        <v>621</v>
      </c>
      <c r="F138" s="189">
        <v>189.5</v>
      </c>
      <c r="G138" s="188"/>
      <c r="H138" s="188">
        <v>218</v>
      </c>
      <c r="I138" s="190">
        <v>218</v>
      </c>
      <c r="J138" s="191" t="s">
        <v>679</v>
      </c>
      <c r="K138" s="192">
        <f t="shared" si="29"/>
        <v>28.5</v>
      </c>
      <c r="L138" s="193">
        <f t="shared" si="30"/>
        <v>0.15039577836411611</v>
      </c>
      <c r="M138" s="188" t="s">
        <v>590</v>
      </c>
      <c r="N138" s="194">
        <v>43034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5">
        <v>51</v>
      </c>
      <c r="B139" s="196">
        <v>42471</v>
      </c>
      <c r="C139" s="196"/>
      <c r="D139" s="204" t="s">
        <v>690</v>
      </c>
      <c r="E139" s="199" t="s">
        <v>621</v>
      </c>
      <c r="F139" s="199">
        <v>36.5</v>
      </c>
      <c r="G139" s="200"/>
      <c r="H139" s="200">
        <v>15.85</v>
      </c>
      <c r="I139" s="200">
        <v>60</v>
      </c>
      <c r="J139" s="201" t="s">
        <v>691</v>
      </c>
      <c r="K139" s="202">
        <f t="shared" si="29"/>
        <v>-20.65</v>
      </c>
      <c r="L139" s="203">
        <f t="shared" si="30"/>
        <v>-0.5657534246575342</v>
      </c>
      <c r="M139" s="199" t="s">
        <v>602</v>
      </c>
      <c r="N139" s="207">
        <v>43627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52</v>
      </c>
      <c r="B140" s="186">
        <v>42472</v>
      </c>
      <c r="C140" s="186"/>
      <c r="D140" s="187" t="s">
        <v>692</v>
      </c>
      <c r="E140" s="188" t="s">
        <v>621</v>
      </c>
      <c r="F140" s="189">
        <v>93</v>
      </c>
      <c r="G140" s="188"/>
      <c r="H140" s="188">
        <v>149</v>
      </c>
      <c r="I140" s="190">
        <v>140</v>
      </c>
      <c r="J140" s="191" t="s">
        <v>693</v>
      </c>
      <c r="K140" s="192">
        <f t="shared" si="29"/>
        <v>56</v>
      </c>
      <c r="L140" s="193">
        <f t="shared" si="30"/>
        <v>0.60215053763440862</v>
      </c>
      <c r="M140" s="188" t="s">
        <v>590</v>
      </c>
      <c r="N140" s="194">
        <v>42740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53</v>
      </c>
      <c r="B141" s="186">
        <v>42472</v>
      </c>
      <c r="C141" s="186"/>
      <c r="D141" s="187" t="s">
        <v>694</v>
      </c>
      <c r="E141" s="188" t="s">
        <v>621</v>
      </c>
      <c r="F141" s="189">
        <v>130</v>
      </c>
      <c r="G141" s="188"/>
      <c r="H141" s="188">
        <v>150</v>
      </c>
      <c r="I141" s="190" t="s">
        <v>695</v>
      </c>
      <c r="J141" s="191" t="s">
        <v>679</v>
      </c>
      <c r="K141" s="192">
        <f t="shared" si="29"/>
        <v>20</v>
      </c>
      <c r="L141" s="193">
        <f t="shared" si="30"/>
        <v>0.15384615384615385</v>
      </c>
      <c r="M141" s="188" t="s">
        <v>590</v>
      </c>
      <c r="N141" s="194">
        <v>42564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54</v>
      </c>
      <c r="B142" s="186">
        <v>42473</v>
      </c>
      <c r="C142" s="186"/>
      <c r="D142" s="187" t="s">
        <v>696</v>
      </c>
      <c r="E142" s="188" t="s">
        <v>621</v>
      </c>
      <c r="F142" s="189">
        <v>196</v>
      </c>
      <c r="G142" s="188"/>
      <c r="H142" s="188">
        <v>299</v>
      </c>
      <c r="I142" s="190">
        <v>299</v>
      </c>
      <c r="J142" s="191" t="s">
        <v>679</v>
      </c>
      <c r="K142" s="192">
        <v>103</v>
      </c>
      <c r="L142" s="193">
        <v>0.52551020408163296</v>
      </c>
      <c r="M142" s="188" t="s">
        <v>590</v>
      </c>
      <c r="N142" s="194">
        <v>42620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55</v>
      </c>
      <c r="B143" s="186">
        <v>42473</v>
      </c>
      <c r="C143" s="186"/>
      <c r="D143" s="187" t="s">
        <v>697</v>
      </c>
      <c r="E143" s="188" t="s">
        <v>621</v>
      </c>
      <c r="F143" s="189">
        <v>88</v>
      </c>
      <c r="G143" s="188"/>
      <c r="H143" s="188">
        <v>103</v>
      </c>
      <c r="I143" s="190">
        <v>103</v>
      </c>
      <c r="J143" s="191" t="s">
        <v>679</v>
      </c>
      <c r="K143" s="192">
        <v>15</v>
      </c>
      <c r="L143" s="193">
        <v>0.170454545454545</v>
      </c>
      <c r="M143" s="188" t="s">
        <v>590</v>
      </c>
      <c r="N143" s="194">
        <v>42530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56</v>
      </c>
      <c r="B144" s="186">
        <v>42492</v>
      </c>
      <c r="C144" s="186"/>
      <c r="D144" s="187" t="s">
        <v>698</v>
      </c>
      <c r="E144" s="188" t="s">
        <v>621</v>
      </c>
      <c r="F144" s="189">
        <v>127.5</v>
      </c>
      <c r="G144" s="188"/>
      <c r="H144" s="188">
        <v>148</v>
      </c>
      <c r="I144" s="190" t="s">
        <v>699</v>
      </c>
      <c r="J144" s="191" t="s">
        <v>679</v>
      </c>
      <c r="K144" s="192">
        <f t="shared" ref="K144:K148" si="31">H144-F144</f>
        <v>20.5</v>
      </c>
      <c r="L144" s="193">
        <f t="shared" ref="L144:L148" si="32">K144/F144</f>
        <v>0.16078431372549021</v>
      </c>
      <c r="M144" s="188" t="s">
        <v>590</v>
      </c>
      <c r="N144" s="194">
        <v>42564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57</v>
      </c>
      <c r="B145" s="186">
        <v>42493</v>
      </c>
      <c r="C145" s="186"/>
      <c r="D145" s="187" t="s">
        <v>700</v>
      </c>
      <c r="E145" s="188" t="s">
        <v>621</v>
      </c>
      <c r="F145" s="189">
        <v>675</v>
      </c>
      <c r="G145" s="188"/>
      <c r="H145" s="188">
        <v>815</v>
      </c>
      <c r="I145" s="190" t="s">
        <v>701</v>
      </c>
      <c r="J145" s="191" t="s">
        <v>679</v>
      </c>
      <c r="K145" s="192">
        <f t="shared" si="31"/>
        <v>140</v>
      </c>
      <c r="L145" s="193">
        <f t="shared" si="32"/>
        <v>0.2074074074074074</v>
      </c>
      <c r="M145" s="188" t="s">
        <v>590</v>
      </c>
      <c r="N145" s="194">
        <v>43154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5">
        <v>58</v>
      </c>
      <c r="B146" s="196">
        <v>42522</v>
      </c>
      <c r="C146" s="196"/>
      <c r="D146" s="197" t="s">
        <v>702</v>
      </c>
      <c r="E146" s="198" t="s">
        <v>621</v>
      </c>
      <c r="F146" s="199">
        <v>500</v>
      </c>
      <c r="G146" s="199"/>
      <c r="H146" s="200">
        <v>232.5</v>
      </c>
      <c r="I146" s="200" t="s">
        <v>703</v>
      </c>
      <c r="J146" s="201" t="s">
        <v>704</v>
      </c>
      <c r="K146" s="202">
        <f t="shared" si="31"/>
        <v>-267.5</v>
      </c>
      <c r="L146" s="203">
        <f t="shared" si="32"/>
        <v>-0.53500000000000003</v>
      </c>
      <c r="M146" s="199" t="s">
        <v>602</v>
      </c>
      <c r="N146" s="196">
        <v>43735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59</v>
      </c>
      <c r="B147" s="186">
        <v>42527</v>
      </c>
      <c r="C147" s="186"/>
      <c r="D147" s="187" t="s">
        <v>541</v>
      </c>
      <c r="E147" s="188" t="s">
        <v>621</v>
      </c>
      <c r="F147" s="189">
        <v>110</v>
      </c>
      <c r="G147" s="188"/>
      <c r="H147" s="188">
        <v>126.5</v>
      </c>
      <c r="I147" s="190">
        <v>125</v>
      </c>
      <c r="J147" s="191" t="s">
        <v>630</v>
      </c>
      <c r="K147" s="192">
        <f t="shared" si="31"/>
        <v>16.5</v>
      </c>
      <c r="L147" s="193">
        <f t="shared" si="32"/>
        <v>0.15</v>
      </c>
      <c r="M147" s="188" t="s">
        <v>590</v>
      </c>
      <c r="N147" s="194">
        <v>42552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60</v>
      </c>
      <c r="B148" s="186">
        <v>42538</v>
      </c>
      <c r="C148" s="186"/>
      <c r="D148" s="187" t="s">
        <v>705</v>
      </c>
      <c r="E148" s="188" t="s">
        <v>621</v>
      </c>
      <c r="F148" s="189">
        <v>44</v>
      </c>
      <c r="G148" s="188"/>
      <c r="H148" s="188">
        <v>69.5</v>
      </c>
      <c r="I148" s="190">
        <v>69.5</v>
      </c>
      <c r="J148" s="191" t="s">
        <v>706</v>
      </c>
      <c r="K148" s="192">
        <f t="shared" si="31"/>
        <v>25.5</v>
      </c>
      <c r="L148" s="193">
        <f t="shared" si="32"/>
        <v>0.57954545454545459</v>
      </c>
      <c r="M148" s="188" t="s">
        <v>590</v>
      </c>
      <c r="N148" s="194">
        <v>42977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61</v>
      </c>
      <c r="B149" s="186">
        <v>42549</v>
      </c>
      <c r="C149" s="186"/>
      <c r="D149" s="187" t="s">
        <v>707</v>
      </c>
      <c r="E149" s="188" t="s">
        <v>621</v>
      </c>
      <c r="F149" s="189">
        <v>262.5</v>
      </c>
      <c r="G149" s="188"/>
      <c r="H149" s="188">
        <v>340</v>
      </c>
      <c r="I149" s="190">
        <v>333</v>
      </c>
      <c r="J149" s="191" t="s">
        <v>708</v>
      </c>
      <c r="K149" s="192">
        <v>77.5</v>
      </c>
      <c r="L149" s="193">
        <v>0.29523809523809502</v>
      </c>
      <c r="M149" s="188" t="s">
        <v>590</v>
      </c>
      <c r="N149" s="194">
        <v>43017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62</v>
      </c>
      <c r="B150" s="186">
        <v>42549</v>
      </c>
      <c r="C150" s="186"/>
      <c r="D150" s="187" t="s">
        <v>709</v>
      </c>
      <c r="E150" s="188" t="s">
        <v>621</v>
      </c>
      <c r="F150" s="189">
        <v>840</v>
      </c>
      <c r="G150" s="188"/>
      <c r="H150" s="188">
        <v>1230</v>
      </c>
      <c r="I150" s="190">
        <v>1230</v>
      </c>
      <c r="J150" s="191" t="s">
        <v>679</v>
      </c>
      <c r="K150" s="192">
        <v>390</v>
      </c>
      <c r="L150" s="193">
        <v>0.46428571428571402</v>
      </c>
      <c r="M150" s="188" t="s">
        <v>590</v>
      </c>
      <c r="N150" s="194">
        <v>42649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8">
        <v>63</v>
      </c>
      <c r="B151" s="209">
        <v>42556</v>
      </c>
      <c r="C151" s="209"/>
      <c r="D151" s="210" t="s">
        <v>710</v>
      </c>
      <c r="E151" s="211" t="s">
        <v>621</v>
      </c>
      <c r="F151" s="211">
        <v>395</v>
      </c>
      <c r="G151" s="212"/>
      <c r="H151" s="212">
        <f>(468.5+342.5)/2</f>
        <v>405.5</v>
      </c>
      <c r="I151" s="212">
        <v>510</v>
      </c>
      <c r="J151" s="213" t="s">
        <v>711</v>
      </c>
      <c r="K151" s="214">
        <f t="shared" ref="K151:K157" si="33">H151-F151</f>
        <v>10.5</v>
      </c>
      <c r="L151" s="215">
        <f t="shared" ref="L151:L157" si="34">K151/F151</f>
        <v>2.6582278481012658E-2</v>
      </c>
      <c r="M151" s="211" t="s">
        <v>712</v>
      </c>
      <c r="N151" s="209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5">
        <v>64</v>
      </c>
      <c r="B152" s="196">
        <v>42584</v>
      </c>
      <c r="C152" s="196"/>
      <c r="D152" s="197" t="s">
        <v>713</v>
      </c>
      <c r="E152" s="198" t="s">
        <v>592</v>
      </c>
      <c r="F152" s="199">
        <f>169.5-12.8</f>
        <v>156.69999999999999</v>
      </c>
      <c r="G152" s="199"/>
      <c r="H152" s="200">
        <v>77</v>
      </c>
      <c r="I152" s="200" t="s">
        <v>714</v>
      </c>
      <c r="J152" s="201" t="s">
        <v>715</v>
      </c>
      <c r="K152" s="202">
        <f t="shared" si="33"/>
        <v>-79.699999999999989</v>
      </c>
      <c r="L152" s="203">
        <f t="shared" si="34"/>
        <v>-0.50861518825781749</v>
      </c>
      <c r="M152" s="199" t="s">
        <v>602</v>
      </c>
      <c r="N152" s="196">
        <v>43522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5">
        <v>65</v>
      </c>
      <c r="B153" s="196">
        <v>42586</v>
      </c>
      <c r="C153" s="196"/>
      <c r="D153" s="197" t="s">
        <v>716</v>
      </c>
      <c r="E153" s="198" t="s">
        <v>621</v>
      </c>
      <c r="F153" s="199">
        <v>400</v>
      </c>
      <c r="G153" s="199"/>
      <c r="H153" s="200">
        <v>305</v>
      </c>
      <c r="I153" s="200">
        <v>475</v>
      </c>
      <c r="J153" s="201" t="s">
        <v>717</v>
      </c>
      <c r="K153" s="202">
        <f t="shared" si="33"/>
        <v>-95</v>
      </c>
      <c r="L153" s="203">
        <f t="shared" si="34"/>
        <v>-0.23749999999999999</v>
      </c>
      <c r="M153" s="199" t="s">
        <v>602</v>
      </c>
      <c r="N153" s="196">
        <v>43606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66</v>
      </c>
      <c r="B154" s="186">
        <v>42593</v>
      </c>
      <c r="C154" s="186"/>
      <c r="D154" s="187" t="s">
        <v>718</v>
      </c>
      <c r="E154" s="188" t="s">
        <v>621</v>
      </c>
      <c r="F154" s="189">
        <v>86.5</v>
      </c>
      <c r="G154" s="188"/>
      <c r="H154" s="188">
        <v>130</v>
      </c>
      <c r="I154" s="190">
        <v>130</v>
      </c>
      <c r="J154" s="191" t="s">
        <v>719</v>
      </c>
      <c r="K154" s="192">
        <f t="shared" si="33"/>
        <v>43.5</v>
      </c>
      <c r="L154" s="193">
        <f t="shared" si="34"/>
        <v>0.50289017341040465</v>
      </c>
      <c r="M154" s="188" t="s">
        <v>590</v>
      </c>
      <c r="N154" s="194">
        <v>43091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5">
        <v>67</v>
      </c>
      <c r="B155" s="196">
        <v>42600</v>
      </c>
      <c r="C155" s="196"/>
      <c r="D155" s="197" t="s">
        <v>110</v>
      </c>
      <c r="E155" s="198" t="s">
        <v>621</v>
      </c>
      <c r="F155" s="199">
        <v>133.5</v>
      </c>
      <c r="G155" s="199"/>
      <c r="H155" s="200">
        <v>126.5</v>
      </c>
      <c r="I155" s="200">
        <v>178</v>
      </c>
      <c r="J155" s="201" t="s">
        <v>720</v>
      </c>
      <c r="K155" s="202">
        <f t="shared" si="33"/>
        <v>-7</v>
      </c>
      <c r="L155" s="203">
        <f t="shared" si="34"/>
        <v>-5.2434456928838954E-2</v>
      </c>
      <c r="M155" s="199" t="s">
        <v>602</v>
      </c>
      <c r="N155" s="196">
        <v>42615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68</v>
      </c>
      <c r="B156" s="186">
        <v>42613</v>
      </c>
      <c r="C156" s="186"/>
      <c r="D156" s="187" t="s">
        <v>721</v>
      </c>
      <c r="E156" s="188" t="s">
        <v>621</v>
      </c>
      <c r="F156" s="189">
        <v>560</v>
      </c>
      <c r="G156" s="188"/>
      <c r="H156" s="188">
        <v>725</v>
      </c>
      <c r="I156" s="190">
        <v>725</v>
      </c>
      <c r="J156" s="191" t="s">
        <v>623</v>
      </c>
      <c r="K156" s="192">
        <f t="shared" si="33"/>
        <v>165</v>
      </c>
      <c r="L156" s="193">
        <f t="shared" si="34"/>
        <v>0.29464285714285715</v>
      </c>
      <c r="M156" s="188" t="s">
        <v>590</v>
      </c>
      <c r="N156" s="194">
        <v>42456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69</v>
      </c>
      <c r="B157" s="186">
        <v>42614</v>
      </c>
      <c r="C157" s="186"/>
      <c r="D157" s="187" t="s">
        <v>722</v>
      </c>
      <c r="E157" s="188" t="s">
        <v>621</v>
      </c>
      <c r="F157" s="189">
        <v>160.5</v>
      </c>
      <c r="G157" s="188"/>
      <c r="H157" s="188">
        <v>210</v>
      </c>
      <c r="I157" s="190">
        <v>210</v>
      </c>
      <c r="J157" s="191" t="s">
        <v>623</v>
      </c>
      <c r="K157" s="192">
        <f t="shared" si="33"/>
        <v>49.5</v>
      </c>
      <c r="L157" s="193">
        <f t="shared" si="34"/>
        <v>0.30841121495327101</v>
      </c>
      <c r="M157" s="188" t="s">
        <v>590</v>
      </c>
      <c r="N157" s="194">
        <v>42871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70</v>
      </c>
      <c r="B158" s="186">
        <v>42646</v>
      </c>
      <c r="C158" s="186"/>
      <c r="D158" s="187" t="s">
        <v>396</v>
      </c>
      <c r="E158" s="188" t="s">
        <v>621</v>
      </c>
      <c r="F158" s="189">
        <v>430</v>
      </c>
      <c r="G158" s="188"/>
      <c r="H158" s="188">
        <v>596</v>
      </c>
      <c r="I158" s="190">
        <v>575</v>
      </c>
      <c r="J158" s="191" t="s">
        <v>723</v>
      </c>
      <c r="K158" s="192">
        <v>166</v>
      </c>
      <c r="L158" s="193">
        <v>0.38604651162790699</v>
      </c>
      <c r="M158" s="188" t="s">
        <v>590</v>
      </c>
      <c r="N158" s="194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71</v>
      </c>
      <c r="B159" s="186">
        <v>42657</v>
      </c>
      <c r="C159" s="186"/>
      <c r="D159" s="187" t="s">
        <v>724</v>
      </c>
      <c r="E159" s="188" t="s">
        <v>621</v>
      </c>
      <c r="F159" s="189">
        <v>280</v>
      </c>
      <c r="G159" s="188"/>
      <c r="H159" s="188">
        <v>345</v>
      </c>
      <c r="I159" s="190">
        <v>345</v>
      </c>
      <c r="J159" s="191" t="s">
        <v>623</v>
      </c>
      <c r="K159" s="192">
        <f t="shared" ref="K159:K164" si="35">H159-F159</f>
        <v>65</v>
      </c>
      <c r="L159" s="193">
        <f t="shared" ref="L159:L160" si="36">K159/F159</f>
        <v>0.23214285714285715</v>
      </c>
      <c r="M159" s="188" t="s">
        <v>590</v>
      </c>
      <c r="N159" s="194">
        <v>42814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72</v>
      </c>
      <c r="B160" s="186">
        <v>42657</v>
      </c>
      <c r="C160" s="186"/>
      <c r="D160" s="187" t="s">
        <v>725</v>
      </c>
      <c r="E160" s="188" t="s">
        <v>621</v>
      </c>
      <c r="F160" s="189">
        <v>245</v>
      </c>
      <c r="G160" s="188"/>
      <c r="H160" s="188">
        <v>325.5</v>
      </c>
      <c r="I160" s="190">
        <v>330</v>
      </c>
      <c r="J160" s="191" t="s">
        <v>726</v>
      </c>
      <c r="K160" s="192">
        <f t="shared" si="35"/>
        <v>80.5</v>
      </c>
      <c r="L160" s="193">
        <f t="shared" si="36"/>
        <v>0.32857142857142857</v>
      </c>
      <c r="M160" s="188" t="s">
        <v>590</v>
      </c>
      <c r="N160" s="194">
        <v>42769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73</v>
      </c>
      <c r="B161" s="186">
        <v>42660</v>
      </c>
      <c r="C161" s="186"/>
      <c r="D161" s="187" t="s">
        <v>346</v>
      </c>
      <c r="E161" s="188" t="s">
        <v>621</v>
      </c>
      <c r="F161" s="189">
        <v>125</v>
      </c>
      <c r="G161" s="188"/>
      <c r="H161" s="188">
        <v>160</v>
      </c>
      <c r="I161" s="190">
        <v>160</v>
      </c>
      <c r="J161" s="191" t="s">
        <v>679</v>
      </c>
      <c r="K161" s="192">
        <f t="shared" si="35"/>
        <v>35</v>
      </c>
      <c r="L161" s="193">
        <v>0.28000000000000003</v>
      </c>
      <c r="M161" s="188" t="s">
        <v>590</v>
      </c>
      <c r="N161" s="194">
        <v>42803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74</v>
      </c>
      <c r="B162" s="186">
        <v>42660</v>
      </c>
      <c r="C162" s="186"/>
      <c r="D162" s="187" t="s">
        <v>469</v>
      </c>
      <c r="E162" s="188" t="s">
        <v>621</v>
      </c>
      <c r="F162" s="189">
        <v>114</v>
      </c>
      <c r="G162" s="188"/>
      <c r="H162" s="188">
        <v>145</v>
      </c>
      <c r="I162" s="190">
        <v>145</v>
      </c>
      <c r="J162" s="191" t="s">
        <v>679</v>
      </c>
      <c r="K162" s="192">
        <f t="shared" si="35"/>
        <v>31</v>
      </c>
      <c r="L162" s="193">
        <f t="shared" ref="L162:L164" si="37">K162/F162</f>
        <v>0.27192982456140352</v>
      </c>
      <c r="M162" s="188" t="s">
        <v>590</v>
      </c>
      <c r="N162" s="194">
        <v>42859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75</v>
      </c>
      <c r="B163" s="186">
        <v>42660</v>
      </c>
      <c r="C163" s="186"/>
      <c r="D163" s="187" t="s">
        <v>727</v>
      </c>
      <c r="E163" s="188" t="s">
        <v>621</v>
      </c>
      <c r="F163" s="189">
        <v>212</v>
      </c>
      <c r="G163" s="188"/>
      <c r="H163" s="188">
        <v>280</v>
      </c>
      <c r="I163" s="190">
        <v>276</v>
      </c>
      <c r="J163" s="191" t="s">
        <v>728</v>
      </c>
      <c r="K163" s="192">
        <f t="shared" si="35"/>
        <v>68</v>
      </c>
      <c r="L163" s="193">
        <f t="shared" si="37"/>
        <v>0.32075471698113206</v>
      </c>
      <c r="M163" s="188" t="s">
        <v>590</v>
      </c>
      <c r="N163" s="194">
        <v>42858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76</v>
      </c>
      <c r="B164" s="186">
        <v>42678</v>
      </c>
      <c r="C164" s="186"/>
      <c r="D164" s="187" t="s">
        <v>457</v>
      </c>
      <c r="E164" s="188" t="s">
        <v>621</v>
      </c>
      <c r="F164" s="189">
        <v>155</v>
      </c>
      <c r="G164" s="188"/>
      <c r="H164" s="188">
        <v>210</v>
      </c>
      <c r="I164" s="190">
        <v>210</v>
      </c>
      <c r="J164" s="191" t="s">
        <v>729</v>
      </c>
      <c r="K164" s="192">
        <f t="shared" si="35"/>
        <v>55</v>
      </c>
      <c r="L164" s="193">
        <f t="shared" si="37"/>
        <v>0.35483870967741937</v>
      </c>
      <c r="M164" s="188" t="s">
        <v>590</v>
      </c>
      <c r="N164" s="194">
        <v>42944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5">
        <v>77</v>
      </c>
      <c r="B165" s="196">
        <v>42710</v>
      </c>
      <c r="C165" s="196"/>
      <c r="D165" s="197" t="s">
        <v>730</v>
      </c>
      <c r="E165" s="198" t="s">
        <v>621</v>
      </c>
      <c r="F165" s="199">
        <v>150.5</v>
      </c>
      <c r="G165" s="199"/>
      <c r="H165" s="200">
        <v>72.5</v>
      </c>
      <c r="I165" s="200">
        <v>174</v>
      </c>
      <c r="J165" s="201" t="s">
        <v>731</v>
      </c>
      <c r="K165" s="202">
        <v>-78</v>
      </c>
      <c r="L165" s="203">
        <v>-0.51827242524916906</v>
      </c>
      <c r="M165" s="199" t="s">
        <v>602</v>
      </c>
      <c r="N165" s="196">
        <v>43333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78</v>
      </c>
      <c r="B166" s="186">
        <v>42712</v>
      </c>
      <c r="C166" s="186"/>
      <c r="D166" s="187" t="s">
        <v>732</v>
      </c>
      <c r="E166" s="188" t="s">
        <v>621</v>
      </c>
      <c r="F166" s="189">
        <v>380</v>
      </c>
      <c r="G166" s="188"/>
      <c r="H166" s="188">
        <v>478</v>
      </c>
      <c r="I166" s="190">
        <v>468</v>
      </c>
      <c r="J166" s="191" t="s">
        <v>679</v>
      </c>
      <c r="K166" s="192">
        <f t="shared" ref="K166:K168" si="38">H166-F166</f>
        <v>98</v>
      </c>
      <c r="L166" s="193">
        <f t="shared" ref="L166:L168" si="39">K166/F166</f>
        <v>0.25789473684210529</v>
      </c>
      <c r="M166" s="188" t="s">
        <v>590</v>
      </c>
      <c r="N166" s="194">
        <v>43025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79</v>
      </c>
      <c r="B167" s="186">
        <v>42734</v>
      </c>
      <c r="C167" s="186"/>
      <c r="D167" s="187" t="s">
        <v>109</v>
      </c>
      <c r="E167" s="188" t="s">
        <v>621</v>
      </c>
      <c r="F167" s="189">
        <v>305</v>
      </c>
      <c r="G167" s="188"/>
      <c r="H167" s="188">
        <v>375</v>
      </c>
      <c r="I167" s="190">
        <v>375</v>
      </c>
      <c r="J167" s="191" t="s">
        <v>679</v>
      </c>
      <c r="K167" s="192">
        <f t="shared" si="38"/>
        <v>70</v>
      </c>
      <c r="L167" s="193">
        <f t="shared" si="39"/>
        <v>0.22950819672131148</v>
      </c>
      <c r="M167" s="188" t="s">
        <v>590</v>
      </c>
      <c r="N167" s="194">
        <v>42768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80</v>
      </c>
      <c r="B168" s="186">
        <v>42739</v>
      </c>
      <c r="C168" s="186"/>
      <c r="D168" s="187" t="s">
        <v>95</v>
      </c>
      <c r="E168" s="188" t="s">
        <v>621</v>
      </c>
      <c r="F168" s="189">
        <v>99.5</v>
      </c>
      <c r="G168" s="188"/>
      <c r="H168" s="188">
        <v>158</v>
      </c>
      <c r="I168" s="190">
        <v>158</v>
      </c>
      <c r="J168" s="191" t="s">
        <v>679</v>
      </c>
      <c r="K168" s="192">
        <f t="shared" si="38"/>
        <v>58.5</v>
      </c>
      <c r="L168" s="193">
        <f t="shared" si="39"/>
        <v>0.5879396984924623</v>
      </c>
      <c r="M168" s="188" t="s">
        <v>590</v>
      </c>
      <c r="N168" s="194">
        <v>42898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81</v>
      </c>
      <c r="B169" s="186">
        <v>42739</v>
      </c>
      <c r="C169" s="186"/>
      <c r="D169" s="187" t="s">
        <v>95</v>
      </c>
      <c r="E169" s="188" t="s">
        <v>621</v>
      </c>
      <c r="F169" s="189">
        <v>99.5</v>
      </c>
      <c r="G169" s="188"/>
      <c r="H169" s="188">
        <v>158</v>
      </c>
      <c r="I169" s="190">
        <v>158</v>
      </c>
      <c r="J169" s="191" t="s">
        <v>679</v>
      </c>
      <c r="K169" s="192">
        <v>58.5</v>
      </c>
      <c r="L169" s="193">
        <v>0.58793969849246197</v>
      </c>
      <c r="M169" s="188" t="s">
        <v>590</v>
      </c>
      <c r="N169" s="194">
        <v>42898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82</v>
      </c>
      <c r="B170" s="186">
        <v>42786</v>
      </c>
      <c r="C170" s="186"/>
      <c r="D170" s="187" t="s">
        <v>186</v>
      </c>
      <c r="E170" s="188" t="s">
        <v>621</v>
      </c>
      <c r="F170" s="189">
        <v>140.5</v>
      </c>
      <c r="G170" s="188"/>
      <c r="H170" s="188">
        <v>220</v>
      </c>
      <c r="I170" s="190">
        <v>220</v>
      </c>
      <c r="J170" s="191" t="s">
        <v>679</v>
      </c>
      <c r="K170" s="192">
        <f>H170-F170</f>
        <v>79.5</v>
      </c>
      <c r="L170" s="193">
        <f>K170/F170</f>
        <v>0.5658362989323843</v>
      </c>
      <c r="M170" s="188" t="s">
        <v>590</v>
      </c>
      <c r="N170" s="194">
        <v>42864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83</v>
      </c>
      <c r="B171" s="186">
        <v>42786</v>
      </c>
      <c r="C171" s="186"/>
      <c r="D171" s="187" t="s">
        <v>733</v>
      </c>
      <c r="E171" s="188" t="s">
        <v>621</v>
      </c>
      <c r="F171" s="189">
        <v>202.5</v>
      </c>
      <c r="G171" s="188"/>
      <c r="H171" s="188">
        <v>234</v>
      </c>
      <c r="I171" s="190">
        <v>234</v>
      </c>
      <c r="J171" s="191" t="s">
        <v>679</v>
      </c>
      <c r="K171" s="192">
        <v>31.5</v>
      </c>
      <c r="L171" s="193">
        <v>0.155555555555556</v>
      </c>
      <c r="M171" s="188" t="s">
        <v>590</v>
      </c>
      <c r="N171" s="194">
        <v>42836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84</v>
      </c>
      <c r="B172" s="186">
        <v>42818</v>
      </c>
      <c r="C172" s="186"/>
      <c r="D172" s="187" t="s">
        <v>734</v>
      </c>
      <c r="E172" s="188" t="s">
        <v>621</v>
      </c>
      <c r="F172" s="189">
        <v>300.5</v>
      </c>
      <c r="G172" s="188"/>
      <c r="H172" s="188">
        <v>417.5</v>
      </c>
      <c r="I172" s="190">
        <v>420</v>
      </c>
      <c r="J172" s="191" t="s">
        <v>735</v>
      </c>
      <c r="K172" s="192">
        <f>H172-F172</f>
        <v>117</v>
      </c>
      <c r="L172" s="193">
        <f>K172/F172</f>
        <v>0.38935108153078202</v>
      </c>
      <c r="M172" s="188" t="s">
        <v>590</v>
      </c>
      <c r="N172" s="194">
        <v>43070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85</v>
      </c>
      <c r="B173" s="186">
        <v>42818</v>
      </c>
      <c r="C173" s="186"/>
      <c r="D173" s="187" t="s">
        <v>709</v>
      </c>
      <c r="E173" s="188" t="s">
        <v>621</v>
      </c>
      <c r="F173" s="189">
        <v>850</v>
      </c>
      <c r="G173" s="188"/>
      <c r="H173" s="188">
        <v>1042.5</v>
      </c>
      <c r="I173" s="190">
        <v>1023</v>
      </c>
      <c r="J173" s="191" t="s">
        <v>736</v>
      </c>
      <c r="K173" s="192">
        <v>192.5</v>
      </c>
      <c r="L173" s="193">
        <v>0.22647058823529401</v>
      </c>
      <c r="M173" s="188" t="s">
        <v>590</v>
      </c>
      <c r="N173" s="194">
        <v>42830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86</v>
      </c>
      <c r="B174" s="186">
        <v>42830</v>
      </c>
      <c r="C174" s="186"/>
      <c r="D174" s="187" t="s">
        <v>488</v>
      </c>
      <c r="E174" s="188" t="s">
        <v>621</v>
      </c>
      <c r="F174" s="189">
        <v>785</v>
      </c>
      <c r="G174" s="188"/>
      <c r="H174" s="188">
        <v>930</v>
      </c>
      <c r="I174" s="190">
        <v>920</v>
      </c>
      <c r="J174" s="191" t="s">
        <v>737</v>
      </c>
      <c r="K174" s="192">
        <f>H174-F174</f>
        <v>145</v>
      </c>
      <c r="L174" s="193">
        <f>K174/F174</f>
        <v>0.18471337579617833</v>
      </c>
      <c r="M174" s="188" t="s">
        <v>590</v>
      </c>
      <c r="N174" s="194">
        <v>42976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5">
        <v>87</v>
      </c>
      <c r="B175" s="196">
        <v>42831</v>
      </c>
      <c r="C175" s="196"/>
      <c r="D175" s="197" t="s">
        <v>738</v>
      </c>
      <c r="E175" s="198" t="s">
        <v>621</v>
      </c>
      <c r="F175" s="199">
        <v>40</v>
      </c>
      <c r="G175" s="199"/>
      <c r="H175" s="200">
        <v>13.1</v>
      </c>
      <c r="I175" s="200">
        <v>60</v>
      </c>
      <c r="J175" s="201" t="s">
        <v>739</v>
      </c>
      <c r="K175" s="202">
        <v>-26.9</v>
      </c>
      <c r="L175" s="203">
        <v>-0.67249999999999999</v>
      </c>
      <c r="M175" s="199" t="s">
        <v>602</v>
      </c>
      <c r="N175" s="196">
        <v>43138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88</v>
      </c>
      <c r="B176" s="186">
        <v>42837</v>
      </c>
      <c r="C176" s="186"/>
      <c r="D176" s="187" t="s">
        <v>94</v>
      </c>
      <c r="E176" s="188" t="s">
        <v>621</v>
      </c>
      <c r="F176" s="189">
        <v>289.5</v>
      </c>
      <c r="G176" s="188"/>
      <c r="H176" s="188">
        <v>354</v>
      </c>
      <c r="I176" s="190">
        <v>360</v>
      </c>
      <c r="J176" s="191" t="s">
        <v>740</v>
      </c>
      <c r="K176" s="192">
        <f t="shared" ref="K176:K184" si="40">H176-F176</f>
        <v>64.5</v>
      </c>
      <c r="L176" s="193">
        <f t="shared" ref="L176:L184" si="41">K176/F176</f>
        <v>0.22279792746113988</v>
      </c>
      <c r="M176" s="188" t="s">
        <v>590</v>
      </c>
      <c r="N176" s="194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89</v>
      </c>
      <c r="B177" s="186">
        <v>42845</v>
      </c>
      <c r="C177" s="186"/>
      <c r="D177" s="187" t="s">
        <v>427</v>
      </c>
      <c r="E177" s="188" t="s">
        <v>621</v>
      </c>
      <c r="F177" s="189">
        <v>700</v>
      </c>
      <c r="G177" s="188"/>
      <c r="H177" s="188">
        <v>840</v>
      </c>
      <c r="I177" s="190">
        <v>840</v>
      </c>
      <c r="J177" s="191" t="s">
        <v>741</v>
      </c>
      <c r="K177" s="192">
        <f t="shared" si="40"/>
        <v>140</v>
      </c>
      <c r="L177" s="193">
        <f t="shared" si="41"/>
        <v>0.2</v>
      </c>
      <c r="M177" s="188" t="s">
        <v>590</v>
      </c>
      <c r="N177" s="194">
        <v>42893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90</v>
      </c>
      <c r="B178" s="186">
        <v>42887</v>
      </c>
      <c r="C178" s="186"/>
      <c r="D178" s="187" t="s">
        <v>742</v>
      </c>
      <c r="E178" s="188" t="s">
        <v>621</v>
      </c>
      <c r="F178" s="189">
        <v>130</v>
      </c>
      <c r="G178" s="188"/>
      <c r="H178" s="188">
        <v>144.25</v>
      </c>
      <c r="I178" s="190">
        <v>170</v>
      </c>
      <c r="J178" s="191" t="s">
        <v>743</v>
      </c>
      <c r="K178" s="192">
        <f t="shared" si="40"/>
        <v>14.25</v>
      </c>
      <c r="L178" s="193">
        <f t="shared" si="41"/>
        <v>0.10961538461538461</v>
      </c>
      <c r="M178" s="188" t="s">
        <v>590</v>
      </c>
      <c r="N178" s="194">
        <v>43675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91</v>
      </c>
      <c r="B179" s="186">
        <v>42901</v>
      </c>
      <c r="C179" s="186"/>
      <c r="D179" s="187" t="s">
        <v>744</v>
      </c>
      <c r="E179" s="188" t="s">
        <v>621</v>
      </c>
      <c r="F179" s="189">
        <v>214.5</v>
      </c>
      <c r="G179" s="188"/>
      <c r="H179" s="188">
        <v>262</v>
      </c>
      <c r="I179" s="190">
        <v>262</v>
      </c>
      <c r="J179" s="191" t="s">
        <v>745</v>
      </c>
      <c r="K179" s="192">
        <f t="shared" si="40"/>
        <v>47.5</v>
      </c>
      <c r="L179" s="193">
        <f t="shared" si="41"/>
        <v>0.22144522144522144</v>
      </c>
      <c r="M179" s="188" t="s">
        <v>590</v>
      </c>
      <c r="N179" s="194">
        <v>42977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6">
        <v>92</v>
      </c>
      <c r="B180" s="217">
        <v>42933</v>
      </c>
      <c r="C180" s="217"/>
      <c r="D180" s="218" t="s">
        <v>746</v>
      </c>
      <c r="E180" s="219" t="s">
        <v>621</v>
      </c>
      <c r="F180" s="220">
        <v>370</v>
      </c>
      <c r="G180" s="219"/>
      <c r="H180" s="219">
        <v>447.5</v>
      </c>
      <c r="I180" s="221">
        <v>450</v>
      </c>
      <c r="J180" s="222" t="s">
        <v>679</v>
      </c>
      <c r="K180" s="192">
        <f t="shared" si="40"/>
        <v>77.5</v>
      </c>
      <c r="L180" s="223">
        <f t="shared" si="41"/>
        <v>0.20945945945945946</v>
      </c>
      <c r="M180" s="219" t="s">
        <v>590</v>
      </c>
      <c r="N180" s="224">
        <v>43035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6">
        <v>93</v>
      </c>
      <c r="B181" s="217">
        <v>42943</v>
      </c>
      <c r="C181" s="217"/>
      <c r="D181" s="218" t="s">
        <v>184</v>
      </c>
      <c r="E181" s="219" t="s">
        <v>621</v>
      </c>
      <c r="F181" s="220">
        <v>657.5</v>
      </c>
      <c r="G181" s="219"/>
      <c r="H181" s="219">
        <v>825</v>
      </c>
      <c r="I181" s="221">
        <v>820</v>
      </c>
      <c r="J181" s="222" t="s">
        <v>679</v>
      </c>
      <c r="K181" s="192">
        <f t="shared" si="40"/>
        <v>167.5</v>
      </c>
      <c r="L181" s="223">
        <f t="shared" si="41"/>
        <v>0.25475285171102663</v>
      </c>
      <c r="M181" s="219" t="s">
        <v>590</v>
      </c>
      <c r="N181" s="224">
        <v>43090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94</v>
      </c>
      <c r="B182" s="186">
        <v>42964</v>
      </c>
      <c r="C182" s="186"/>
      <c r="D182" s="187" t="s">
        <v>362</v>
      </c>
      <c r="E182" s="188" t="s">
        <v>621</v>
      </c>
      <c r="F182" s="189">
        <v>605</v>
      </c>
      <c r="G182" s="188"/>
      <c r="H182" s="188">
        <v>750</v>
      </c>
      <c r="I182" s="190">
        <v>750</v>
      </c>
      <c r="J182" s="191" t="s">
        <v>737</v>
      </c>
      <c r="K182" s="192">
        <f t="shared" si="40"/>
        <v>145</v>
      </c>
      <c r="L182" s="193">
        <f t="shared" si="41"/>
        <v>0.23966942148760331</v>
      </c>
      <c r="M182" s="188" t="s">
        <v>590</v>
      </c>
      <c r="N182" s="194">
        <v>43027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5">
        <v>95</v>
      </c>
      <c r="B183" s="196">
        <v>42979</v>
      </c>
      <c r="C183" s="196"/>
      <c r="D183" s="204" t="s">
        <v>747</v>
      </c>
      <c r="E183" s="199" t="s">
        <v>621</v>
      </c>
      <c r="F183" s="199">
        <v>255</v>
      </c>
      <c r="G183" s="200"/>
      <c r="H183" s="200">
        <v>217.25</v>
      </c>
      <c r="I183" s="200">
        <v>320</v>
      </c>
      <c r="J183" s="201" t="s">
        <v>748</v>
      </c>
      <c r="K183" s="202">
        <f t="shared" si="40"/>
        <v>-37.75</v>
      </c>
      <c r="L183" s="205">
        <f t="shared" si="41"/>
        <v>-0.14803921568627451</v>
      </c>
      <c r="M183" s="199" t="s">
        <v>602</v>
      </c>
      <c r="N183" s="196">
        <v>43661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96</v>
      </c>
      <c r="B184" s="186">
        <v>42997</v>
      </c>
      <c r="C184" s="186"/>
      <c r="D184" s="187" t="s">
        <v>749</v>
      </c>
      <c r="E184" s="188" t="s">
        <v>621</v>
      </c>
      <c r="F184" s="189">
        <v>215</v>
      </c>
      <c r="G184" s="188"/>
      <c r="H184" s="188">
        <v>258</v>
      </c>
      <c r="I184" s="190">
        <v>258</v>
      </c>
      <c r="J184" s="191" t="s">
        <v>679</v>
      </c>
      <c r="K184" s="192">
        <f t="shared" si="40"/>
        <v>43</v>
      </c>
      <c r="L184" s="193">
        <f t="shared" si="41"/>
        <v>0.2</v>
      </c>
      <c r="M184" s="188" t="s">
        <v>590</v>
      </c>
      <c r="N184" s="194">
        <v>43040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97</v>
      </c>
      <c r="B185" s="186">
        <v>42997</v>
      </c>
      <c r="C185" s="186"/>
      <c r="D185" s="187" t="s">
        <v>749</v>
      </c>
      <c r="E185" s="188" t="s">
        <v>621</v>
      </c>
      <c r="F185" s="189">
        <v>215</v>
      </c>
      <c r="G185" s="188"/>
      <c r="H185" s="188">
        <v>258</v>
      </c>
      <c r="I185" s="190">
        <v>258</v>
      </c>
      <c r="J185" s="222" t="s">
        <v>679</v>
      </c>
      <c r="K185" s="192">
        <v>43</v>
      </c>
      <c r="L185" s="193">
        <v>0.2</v>
      </c>
      <c r="M185" s="188" t="s">
        <v>590</v>
      </c>
      <c r="N185" s="194">
        <v>43040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6">
        <v>98</v>
      </c>
      <c r="B186" s="217">
        <v>42998</v>
      </c>
      <c r="C186" s="217"/>
      <c r="D186" s="218" t="s">
        <v>750</v>
      </c>
      <c r="E186" s="219" t="s">
        <v>621</v>
      </c>
      <c r="F186" s="189">
        <v>75</v>
      </c>
      <c r="G186" s="219"/>
      <c r="H186" s="219">
        <v>90</v>
      </c>
      <c r="I186" s="221">
        <v>90</v>
      </c>
      <c r="J186" s="191" t="s">
        <v>751</v>
      </c>
      <c r="K186" s="192">
        <f t="shared" ref="K186:K191" si="42">H186-F186</f>
        <v>15</v>
      </c>
      <c r="L186" s="193">
        <f t="shared" ref="L186:L191" si="43">K186/F186</f>
        <v>0.2</v>
      </c>
      <c r="M186" s="188" t="s">
        <v>590</v>
      </c>
      <c r="N186" s="194">
        <v>43019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6">
        <v>99</v>
      </c>
      <c r="B187" s="217">
        <v>43011</v>
      </c>
      <c r="C187" s="217"/>
      <c r="D187" s="218" t="s">
        <v>604</v>
      </c>
      <c r="E187" s="219" t="s">
        <v>621</v>
      </c>
      <c r="F187" s="220">
        <v>315</v>
      </c>
      <c r="G187" s="219"/>
      <c r="H187" s="219">
        <v>392</v>
      </c>
      <c r="I187" s="221">
        <v>384</v>
      </c>
      <c r="J187" s="222" t="s">
        <v>752</v>
      </c>
      <c r="K187" s="192">
        <f t="shared" si="42"/>
        <v>77</v>
      </c>
      <c r="L187" s="223">
        <f t="shared" si="43"/>
        <v>0.24444444444444444</v>
      </c>
      <c r="M187" s="219" t="s">
        <v>590</v>
      </c>
      <c r="N187" s="224">
        <v>43017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6">
        <v>100</v>
      </c>
      <c r="B188" s="217">
        <v>43013</v>
      </c>
      <c r="C188" s="217"/>
      <c r="D188" s="218" t="s">
        <v>462</v>
      </c>
      <c r="E188" s="219" t="s">
        <v>621</v>
      </c>
      <c r="F188" s="220">
        <v>145</v>
      </c>
      <c r="G188" s="219"/>
      <c r="H188" s="219">
        <v>179</v>
      </c>
      <c r="I188" s="221">
        <v>180</v>
      </c>
      <c r="J188" s="222" t="s">
        <v>753</v>
      </c>
      <c r="K188" s="192">
        <f t="shared" si="42"/>
        <v>34</v>
      </c>
      <c r="L188" s="223">
        <f t="shared" si="43"/>
        <v>0.23448275862068965</v>
      </c>
      <c r="M188" s="219" t="s">
        <v>590</v>
      </c>
      <c r="N188" s="224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6">
        <v>101</v>
      </c>
      <c r="B189" s="217">
        <v>43014</v>
      </c>
      <c r="C189" s="217"/>
      <c r="D189" s="218" t="s">
        <v>336</v>
      </c>
      <c r="E189" s="219" t="s">
        <v>621</v>
      </c>
      <c r="F189" s="220">
        <v>256</v>
      </c>
      <c r="G189" s="219"/>
      <c r="H189" s="219">
        <v>323</v>
      </c>
      <c r="I189" s="221">
        <v>320</v>
      </c>
      <c r="J189" s="222" t="s">
        <v>679</v>
      </c>
      <c r="K189" s="192">
        <f t="shared" si="42"/>
        <v>67</v>
      </c>
      <c r="L189" s="223">
        <f t="shared" si="43"/>
        <v>0.26171875</v>
      </c>
      <c r="M189" s="219" t="s">
        <v>590</v>
      </c>
      <c r="N189" s="224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6">
        <v>102</v>
      </c>
      <c r="B190" s="217">
        <v>43017</v>
      </c>
      <c r="C190" s="217"/>
      <c r="D190" s="218" t="s">
        <v>352</v>
      </c>
      <c r="E190" s="219" t="s">
        <v>621</v>
      </c>
      <c r="F190" s="220">
        <v>137.5</v>
      </c>
      <c r="G190" s="219"/>
      <c r="H190" s="219">
        <v>184</v>
      </c>
      <c r="I190" s="221">
        <v>183</v>
      </c>
      <c r="J190" s="222" t="s">
        <v>754</v>
      </c>
      <c r="K190" s="192">
        <f t="shared" si="42"/>
        <v>46.5</v>
      </c>
      <c r="L190" s="223">
        <f t="shared" si="43"/>
        <v>0.33818181818181819</v>
      </c>
      <c r="M190" s="219" t="s">
        <v>590</v>
      </c>
      <c r="N190" s="224">
        <v>43108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6">
        <v>103</v>
      </c>
      <c r="B191" s="217">
        <v>43018</v>
      </c>
      <c r="C191" s="217"/>
      <c r="D191" s="218" t="s">
        <v>755</v>
      </c>
      <c r="E191" s="219" t="s">
        <v>621</v>
      </c>
      <c r="F191" s="220">
        <v>125.5</v>
      </c>
      <c r="G191" s="219"/>
      <c r="H191" s="219">
        <v>158</v>
      </c>
      <c r="I191" s="221">
        <v>155</v>
      </c>
      <c r="J191" s="222" t="s">
        <v>756</v>
      </c>
      <c r="K191" s="192">
        <f t="shared" si="42"/>
        <v>32.5</v>
      </c>
      <c r="L191" s="223">
        <f t="shared" si="43"/>
        <v>0.25896414342629481</v>
      </c>
      <c r="M191" s="219" t="s">
        <v>590</v>
      </c>
      <c r="N191" s="224">
        <v>43067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6">
        <v>104</v>
      </c>
      <c r="B192" s="217">
        <v>43018</v>
      </c>
      <c r="C192" s="217"/>
      <c r="D192" s="218" t="s">
        <v>757</v>
      </c>
      <c r="E192" s="219" t="s">
        <v>621</v>
      </c>
      <c r="F192" s="220">
        <v>895</v>
      </c>
      <c r="G192" s="219"/>
      <c r="H192" s="219">
        <v>1122.5</v>
      </c>
      <c r="I192" s="221">
        <v>1078</v>
      </c>
      <c r="J192" s="222" t="s">
        <v>758</v>
      </c>
      <c r="K192" s="192">
        <v>227.5</v>
      </c>
      <c r="L192" s="223">
        <v>0.25418994413407803</v>
      </c>
      <c r="M192" s="219" t="s">
        <v>590</v>
      </c>
      <c r="N192" s="224">
        <v>43117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6">
        <v>105</v>
      </c>
      <c r="B193" s="217">
        <v>43020</v>
      </c>
      <c r="C193" s="217"/>
      <c r="D193" s="218" t="s">
        <v>345</v>
      </c>
      <c r="E193" s="219" t="s">
        <v>621</v>
      </c>
      <c r="F193" s="220">
        <v>525</v>
      </c>
      <c r="G193" s="219"/>
      <c r="H193" s="219">
        <v>629</v>
      </c>
      <c r="I193" s="221">
        <v>629</v>
      </c>
      <c r="J193" s="222" t="s">
        <v>679</v>
      </c>
      <c r="K193" s="192">
        <v>104</v>
      </c>
      <c r="L193" s="223">
        <v>0.19809523809523799</v>
      </c>
      <c r="M193" s="219" t="s">
        <v>590</v>
      </c>
      <c r="N193" s="224">
        <v>43119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6">
        <v>106</v>
      </c>
      <c r="B194" s="217">
        <v>43046</v>
      </c>
      <c r="C194" s="217"/>
      <c r="D194" s="218" t="s">
        <v>387</v>
      </c>
      <c r="E194" s="219" t="s">
        <v>621</v>
      </c>
      <c r="F194" s="220">
        <v>740</v>
      </c>
      <c r="G194" s="219"/>
      <c r="H194" s="219">
        <v>892.5</v>
      </c>
      <c r="I194" s="221">
        <v>900</v>
      </c>
      <c r="J194" s="222" t="s">
        <v>759</v>
      </c>
      <c r="K194" s="192">
        <f t="shared" ref="K194:K196" si="44">H194-F194</f>
        <v>152.5</v>
      </c>
      <c r="L194" s="223">
        <f t="shared" ref="L194:L196" si="45">K194/F194</f>
        <v>0.20608108108108109</v>
      </c>
      <c r="M194" s="219" t="s">
        <v>590</v>
      </c>
      <c r="N194" s="224">
        <v>43052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107</v>
      </c>
      <c r="B195" s="186">
        <v>43073</v>
      </c>
      <c r="C195" s="186"/>
      <c r="D195" s="187" t="s">
        <v>760</v>
      </c>
      <c r="E195" s="188" t="s">
        <v>621</v>
      </c>
      <c r="F195" s="189">
        <v>118.5</v>
      </c>
      <c r="G195" s="188"/>
      <c r="H195" s="188">
        <v>143.5</v>
      </c>
      <c r="I195" s="190">
        <v>145</v>
      </c>
      <c r="J195" s="191" t="s">
        <v>611</v>
      </c>
      <c r="K195" s="192">
        <f t="shared" si="44"/>
        <v>25</v>
      </c>
      <c r="L195" s="193">
        <f t="shared" si="45"/>
        <v>0.2109704641350211</v>
      </c>
      <c r="M195" s="188" t="s">
        <v>590</v>
      </c>
      <c r="N195" s="194">
        <v>43097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5">
        <v>108</v>
      </c>
      <c r="B196" s="196">
        <v>43090</v>
      </c>
      <c r="C196" s="196"/>
      <c r="D196" s="197" t="s">
        <v>433</v>
      </c>
      <c r="E196" s="198" t="s">
        <v>621</v>
      </c>
      <c r="F196" s="199">
        <v>715</v>
      </c>
      <c r="G196" s="199"/>
      <c r="H196" s="200">
        <v>500</v>
      </c>
      <c r="I196" s="200">
        <v>872</v>
      </c>
      <c r="J196" s="201" t="s">
        <v>761</v>
      </c>
      <c r="K196" s="202">
        <f t="shared" si="44"/>
        <v>-215</v>
      </c>
      <c r="L196" s="203">
        <f t="shared" si="45"/>
        <v>-0.30069930069930068</v>
      </c>
      <c r="M196" s="199" t="s">
        <v>602</v>
      </c>
      <c r="N196" s="196">
        <v>43670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109</v>
      </c>
      <c r="B197" s="186">
        <v>43098</v>
      </c>
      <c r="C197" s="186"/>
      <c r="D197" s="187" t="s">
        <v>604</v>
      </c>
      <c r="E197" s="188" t="s">
        <v>621</v>
      </c>
      <c r="F197" s="189">
        <v>435</v>
      </c>
      <c r="G197" s="188"/>
      <c r="H197" s="188">
        <v>542.5</v>
      </c>
      <c r="I197" s="190">
        <v>539</v>
      </c>
      <c r="J197" s="191" t="s">
        <v>679</v>
      </c>
      <c r="K197" s="192">
        <v>107.5</v>
      </c>
      <c r="L197" s="193">
        <v>0.247126436781609</v>
      </c>
      <c r="M197" s="188" t="s">
        <v>590</v>
      </c>
      <c r="N197" s="194">
        <v>43206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110</v>
      </c>
      <c r="B198" s="186">
        <v>43098</v>
      </c>
      <c r="C198" s="186"/>
      <c r="D198" s="187" t="s">
        <v>562</v>
      </c>
      <c r="E198" s="188" t="s">
        <v>621</v>
      </c>
      <c r="F198" s="189">
        <v>885</v>
      </c>
      <c r="G198" s="188"/>
      <c r="H198" s="188">
        <v>1090</v>
      </c>
      <c r="I198" s="190">
        <v>1084</v>
      </c>
      <c r="J198" s="191" t="s">
        <v>679</v>
      </c>
      <c r="K198" s="192">
        <v>205</v>
      </c>
      <c r="L198" s="193">
        <v>0.23163841807909599</v>
      </c>
      <c r="M198" s="188" t="s">
        <v>590</v>
      </c>
      <c r="N198" s="194">
        <v>43213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5">
        <v>111</v>
      </c>
      <c r="B199" s="226">
        <v>43192</v>
      </c>
      <c r="C199" s="226"/>
      <c r="D199" s="204" t="s">
        <v>762</v>
      </c>
      <c r="E199" s="199" t="s">
        <v>621</v>
      </c>
      <c r="F199" s="227">
        <v>478.5</v>
      </c>
      <c r="G199" s="199"/>
      <c r="H199" s="199">
        <v>442</v>
      </c>
      <c r="I199" s="200">
        <v>613</v>
      </c>
      <c r="J199" s="201" t="s">
        <v>763</v>
      </c>
      <c r="K199" s="202">
        <f t="shared" ref="K199:K202" si="46">H199-F199</f>
        <v>-36.5</v>
      </c>
      <c r="L199" s="203">
        <f t="shared" ref="L199:L202" si="47">K199/F199</f>
        <v>-7.6280041797283177E-2</v>
      </c>
      <c r="M199" s="199" t="s">
        <v>602</v>
      </c>
      <c r="N199" s="196">
        <v>43762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5">
        <v>112</v>
      </c>
      <c r="B200" s="196">
        <v>43194</v>
      </c>
      <c r="C200" s="196"/>
      <c r="D200" s="197" t="s">
        <v>764</v>
      </c>
      <c r="E200" s="198" t="s">
        <v>621</v>
      </c>
      <c r="F200" s="199">
        <f>141.5-7.3</f>
        <v>134.19999999999999</v>
      </c>
      <c r="G200" s="199"/>
      <c r="H200" s="200">
        <v>77</v>
      </c>
      <c r="I200" s="200">
        <v>180</v>
      </c>
      <c r="J200" s="201" t="s">
        <v>765</v>
      </c>
      <c r="K200" s="202">
        <f t="shared" si="46"/>
        <v>-57.199999999999989</v>
      </c>
      <c r="L200" s="203">
        <f t="shared" si="47"/>
        <v>-0.42622950819672129</v>
      </c>
      <c r="M200" s="199" t="s">
        <v>602</v>
      </c>
      <c r="N200" s="196">
        <v>43522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5">
        <v>113</v>
      </c>
      <c r="B201" s="196">
        <v>43209</v>
      </c>
      <c r="C201" s="196"/>
      <c r="D201" s="197" t="s">
        <v>766</v>
      </c>
      <c r="E201" s="198" t="s">
        <v>621</v>
      </c>
      <c r="F201" s="199">
        <v>430</v>
      </c>
      <c r="G201" s="199"/>
      <c r="H201" s="200">
        <v>220</v>
      </c>
      <c r="I201" s="200">
        <v>537</v>
      </c>
      <c r="J201" s="201" t="s">
        <v>767</v>
      </c>
      <c r="K201" s="202">
        <f t="shared" si="46"/>
        <v>-210</v>
      </c>
      <c r="L201" s="203">
        <f t="shared" si="47"/>
        <v>-0.48837209302325579</v>
      </c>
      <c r="M201" s="199" t="s">
        <v>602</v>
      </c>
      <c r="N201" s="196">
        <v>43252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114</v>
      </c>
      <c r="B202" s="217">
        <v>43220</v>
      </c>
      <c r="C202" s="217"/>
      <c r="D202" s="218" t="s">
        <v>388</v>
      </c>
      <c r="E202" s="219" t="s">
        <v>621</v>
      </c>
      <c r="F202" s="219">
        <v>153.5</v>
      </c>
      <c r="G202" s="219"/>
      <c r="H202" s="219">
        <v>196</v>
      </c>
      <c r="I202" s="221">
        <v>196</v>
      </c>
      <c r="J202" s="191" t="s">
        <v>768</v>
      </c>
      <c r="K202" s="192">
        <f t="shared" si="46"/>
        <v>42.5</v>
      </c>
      <c r="L202" s="193">
        <f t="shared" si="47"/>
        <v>0.27687296416938112</v>
      </c>
      <c r="M202" s="188" t="s">
        <v>590</v>
      </c>
      <c r="N202" s="194">
        <v>43605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5">
        <v>115</v>
      </c>
      <c r="B203" s="196">
        <v>43306</v>
      </c>
      <c r="C203" s="196"/>
      <c r="D203" s="197" t="s">
        <v>738</v>
      </c>
      <c r="E203" s="198" t="s">
        <v>621</v>
      </c>
      <c r="F203" s="199">
        <v>27.5</v>
      </c>
      <c r="G203" s="199"/>
      <c r="H203" s="200">
        <v>13.1</v>
      </c>
      <c r="I203" s="200">
        <v>60</v>
      </c>
      <c r="J203" s="201" t="s">
        <v>769</v>
      </c>
      <c r="K203" s="202">
        <v>-14.4</v>
      </c>
      <c r="L203" s="203">
        <v>-0.52363636363636401</v>
      </c>
      <c r="M203" s="199" t="s">
        <v>602</v>
      </c>
      <c r="N203" s="196">
        <v>43138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5">
        <v>116</v>
      </c>
      <c r="B204" s="226">
        <v>43318</v>
      </c>
      <c r="C204" s="226"/>
      <c r="D204" s="204" t="s">
        <v>770</v>
      </c>
      <c r="E204" s="199" t="s">
        <v>621</v>
      </c>
      <c r="F204" s="199">
        <v>148.5</v>
      </c>
      <c r="G204" s="199"/>
      <c r="H204" s="199">
        <v>102</v>
      </c>
      <c r="I204" s="200">
        <v>182</v>
      </c>
      <c r="J204" s="201" t="s">
        <v>771</v>
      </c>
      <c r="K204" s="202">
        <f>H204-F204</f>
        <v>-46.5</v>
      </c>
      <c r="L204" s="203">
        <f>K204/F204</f>
        <v>-0.31313131313131315</v>
      </c>
      <c r="M204" s="199" t="s">
        <v>602</v>
      </c>
      <c r="N204" s="196">
        <v>43661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117</v>
      </c>
      <c r="B205" s="186">
        <v>43335</v>
      </c>
      <c r="C205" s="186"/>
      <c r="D205" s="187" t="s">
        <v>772</v>
      </c>
      <c r="E205" s="188" t="s">
        <v>621</v>
      </c>
      <c r="F205" s="219">
        <v>285</v>
      </c>
      <c r="G205" s="188"/>
      <c r="H205" s="188">
        <v>355</v>
      </c>
      <c r="I205" s="190">
        <v>364</v>
      </c>
      <c r="J205" s="191" t="s">
        <v>773</v>
      </c>
      <c r="K205" s="192">
        <v>70</v>
      </c>
      <c r="L205" s="193">
        <v>0.24561403508771901</v>
      </c>
      <c r="M205" s="188" t="s">
        <v>590</v>
      </c>
      <c r="N205" s="194">
        <v>43455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118</v>
      </c>
      <c r="B206" s="186">
        <v>43341</v>
      </c>
      <c r="C206" s="186"/>
      <c r="D206" s="187" t="s">
        <v>376</v>
      </c>
      <c r="E206" s="188" t="s">
        <v>621</v>
      </c>
      <c r="F206" s="219">
        <v>525</v>
      </c>
      <c r="G206" s="188"/>
      <c r="H206" s="188">
        <v>585</v>
      </c>
      <c r="I206" s="190">
        <v>635</v>
      </c>
      <c r="J206" s="191" t="s">
        <v>774</v>
      </c>
      <c r="K206" s="192">
        <f t="shared" ref="K206:K223" si="48">H206-F206</f>
        <v>60</v>
      </c>
      <c r="L206" s="193">
        <f t="shared" ref="L206:L223" si="49">K206/F206</f>
        <v>0.11428571428571428</v>
      </c>
      <c r="M206" s="188" t="s">
        <v>590</v>
      </c>
      <c r="N206" s="194">
        <v>43662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119</v>
      </c>
      <c r="B207" s="186">
        <v>43395</v>
      </c>
      <c r="C207" s="186"/>
      <c r="D207" s="187" t="s">
        <v>362</v>
      </c>
      <c r="E207" s="188" t="s">
        <v>621</v>
      </c>
      <c r="F207" s="219">
        <v>475</v>
      </c>
      <c r="G207" s="188"/>
      <c r="H207" s="188">
        <v>574</v>
      </c>
      <c r="I207" s="190">
        <v>570</v>
      </c>
      <c r="J207" s="191" t="s">
        <v>679</v>
      </c>
      <c r="K207" s="192">
        <f t="shared" si="48"/>
        <v>99</v>
      </c>
      <c r="L207" s="193">
        <f t="shared" si="49"/>
        <v>0.20842105263157895</v>
      </c>
      <c r="M207" s="188" t="s">
        <v>590</v>
      </c>
      <c r="N207" s="194">
        <v>43403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120</v>
      </c>
      <c r="B208" s="217">
        <v>43397</v>
      </c>
      <c r="C208" s="217"/>
      <c r="D208" s="218" t="s">
        <v>383</v>
      </c>
      <c r="E208" s="219" t="s">
        <v>621</v>
      </c>
      <c r="F208" s="219">
        <v>707.5</v>
      </c>
      <c r="G208" s="219"/>
      <c r="H208" s="219">
        <v>872</v>
      </c>
      <c r="I208" s="221">
        <v>872</v>
      </c>
      <c r="J208" s="222" t="s">
        <v>679</v>
      </c>
      <c r="K208" s="192">
        <f t="shared" si="48"/>
        <v>164.5</v>
      </c>
      <c r="L208" s="223">
        <f t="shared" si="49"/>
        <v>0.23250883392226149</v>
      </c>
      <c r="M208" s="219" t="s">
        <v>590</v>
      </c>
      <c r="N208" s="224">
        <v>43482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121</v>
      </c>
      <c r="B209" s="217">
        <v>43398</v>
      </c>
      <c r="C209" s="217"/>
      <c r="D209" s="218" t="s">
        <v>775</v>
      </c>
      <c r="E209" s="219" t="s">
        <v>621</v>
      </c>
      <c r="F209" s="219">
        <v>162</v>
      </c>
      <c r="G209" s="219"/>
      <c r="H209" s="219">
        <v>204</v>
      </c>
      <c r="I209" s="221">
        <v>209</v>
      </c>
      <c r="J209" s="222" t="s">
        <v>776</v>
      </c>
      <c r="K209" s="192">
        <f t="shared" si="48"/>
        <v>42</v>
      </c>
      <c r="L209" s="223">
        <f t="shared" si="49"/>
        <v>0.25925925925925924</v>
      </c>
      <c r="M209" s="219" t="s">
        <v>590</v>
      </c>
      <c r="N209" s="224">
        <v>43539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122</v>
      </c>
      <c r="B210" s="217">
        <v>43399</v>
      </c>
      <c r="C210" s="217"/>
      <c r="D210" s="218" t="s">
        <v>481</v>
      </c>
      <c r="E210" s="219" t="s">
        <v>621</v>
      </c>
      <c r="F210" s="219">
        <v>240</v>
      </c>
      <c r="G210" s="219"/>
      <c r="H210" s="219">
        <v>297</v>
      </c>
      <c r="I210" s="221">
        <v>297</v>
      </c>
      <c r="J210" s="222" t="s">
        <v>679</v>
      </c>
      <c r="K210" s="228">
        <f t="shared" si="48"/>
        <v>57</v>
      </c>
      <c r="L210" s="223">
        <f t="shared" si="49"/>
        <v>0.23749999999999999</v>
      </c>
      <c r="M210" s="219" t="s">
        <v>590</v>
      </c>
      <c r="N210" s="224">
        <v>43417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123</v>
      </c>
      <c r="B211" s="186">
        <v>43439</v>
      </c>
      <c r="C211" s="186"/>
      <c r="D211" s="187" t="s">
        <v>777</v>
      </c>
      <c r="E211" s="188" t="s">
        <v>621</v>
      </c>
      <c r="F211" s="188">
        <v>202.5</v>
      </c>
      <c r="G211" s="188"/>
      <c r="H211" s="188">
        <v>255</v>
      </c>
      <c r="I211" s="190">
        <v>252</v>
      </c>
      <c r="J211" s="191" t="s">
        <v>679</v>
      </c>
      <c r="K211" s="192">
        <f t="shared" si="48"/>
        <v>52.5</v>
      </c>
      <c r="L211" s="193">
        <f t="shared" si="49"/>
        <v>0.25925925925925924</v>
      </c>
      <c r="M211" s="188" t="s">
        <v>590</v>
      </c>
      <c r="N211" s="194">
        <v>43542</v>
      </c>
      <c r="O211" s="1"/>
      <c r="P211" s="1"/>
      <c r="Q211" s="1"/>
      <c r="R211" s="6" t="s">
        <v>778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124</v>
      </c>
      <c r="B212" s="217">
        <v>43465</v>
      </c>
      <c r="C212" s="186"/>
      <c r="D212" s="218" t="s">
        <v>415</v>
      </c>
      <c r="E212" s="219" t="s">
        <v>621</v>
      </c>
      <c r="F212" s="219">
        <v>710</v>
      </c>
      <c r="G212" s="219"/>
      <c r="H212" s="219">
        <v>866</v>
      </c>
      <c r="I212" s="221">
        <v>866</v>
      </c>
      <c r="J212" s="222" t="s">
        <v>679</v>
      </c>
      <c r="K212" s="192">
        <f t="shared" si="48"/>
        <v>156</v>
      </c>
      <c r="L212" s="193">
        <f t="shared" si="49"/>
        <v>0.21971830985915494</v>
      </c>
      <c r="M212" s="188" t="s">
        <v>590</v>
      </c>
      <c r="N212" s="194">
        <v>43553</v>
      </c>
      <c r="O212" s="1"/>
      <c r="P212" s="1"/>
      <c r="Q212" s="1"/>
      <c r="R212" s="6" t="s">
        <v>778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125</v>
      </c>
      <c r="B213" s="217">
        <v>43522</v>
      </c>
      <c r="C213" s="217"/>
      <c r="D213" s="218" t="s">
        <v>153</v>
      </c>
      <c r="E213" s="219" t="s">
        <v>621</v>
      </c>
      <c r="F213" s="219">
        <v>337.25</v>
      </c>
      <c r="G213" s="219"/>
      <c r="H213" s="219">
        <v>398.5</v>
      </c>
      <c r="I213" s="221">
        <v>411</v>
      </c>
      <c r="J213" s="191" t="s">
        <v>779</v>
      </c>
      <c r="K213" s="192">
        <f t="shared" si="48"/>
        <v>61.25</v>
      </c>
      <c r="L213" s="193">
        <f t="shared" si="49"/>
        <v>0.1816160118606375</v>
      </c>
      <c r="M213" s="188" t="s">
        <v>590</v>
      </c>
      <c r="N213" s="194">
        <v>43760</v>
      </c>
      <c r="O213" s="1"/>
      <c r="P213" s="1"/>
      <c r="Q213" s="1"/>
      <c r="R213" s="6" t="s">
        <v>778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9">
        <v>126</v>
      </c>
      <c r="B214" s="230">
        <v>43559</v>
      </c>
      <c r="C214" s="230"/>
      <c r="D214" s="231" t="s">
        <v>780</v>
      </c>
      <c r="E214" s="232" t="s">
        <v>621</v>
      </c>
      <c r="F214" s="232">
        <v>130</v>
      </c>
      <c r="G214" s="232"/>
      <c r="H214" s="232">
        <v>65</v>
      </c>
      <c r="I214" s="233">
        <v>158</v>
      </c>
      <c r="J214" s="201" t="s">
        <v>781</v>
      </c>
      <c r="K214" s="202">
        <f t="shared" si="48"/>
        <v>-65</v>
      </c>
      <c r="L214" s="203">
        <f t="shared" si="49"/>
        <v>-0.5</v>
      </c>
      <c r="M214" s="199" t="s">
        <v>602</v>
      </c>
      <c r="N214" s="196">
        <v>43726</v>
      </c>
      <c r="O214" s="1"/>
      <c r="P214" s="1"/>
      <c r="Q214" s="1"/>
      <c r="R214" s="6" t="s">
        <v>782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127</v>
      </c>
      <c r="B215" s="217">
        <v>43017</v>
      </c>
      <c r="C215" s="217"/>
      <c r="D215" s="218" t="s">
        <v>186</v>
      </c>
      <c r="E215" s="219" t="s">
        <v>621</v>
      </c>
      <c r="F215" s="219">
        <v>141.5</v>
      </c>
      <c r="G215" s="219"/>
      <c r="H215" s="219">
        <v>183.5</v>
      </c>
      <c r="I215" s="221">
        <v>210</v>
      </c>
      <c r="J215" s="191" t="s">
        <v>776</v>
      </c>
      <c r="K215" s="192">
        <f t="shared" si="48"/>
        <v>42</v>
      </c>
      <c r="L215" s="193">
        <f t="shared" si="49"/>
        <v>0.29681978798586572</v>
      </c>
      <c r="M215" s="188" t="s">
        <v>590</v>
      </c>
      <c r="N215" s="194">
        <v>43042</v>
      </c>
      <c r="O215" s="1"/>
      <c r="P215" s="1"/>
      <c r="Q215" s="1"/>
      <c r="R215" s="6" t="s">
        <v>782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128</v>
      </c>
      <c r="B216" s="230">
        <v>43074</v>
      </c>
      <c r="C216" s="230"/>
      <c r="D216" s="231" t="s">
        <v>783</v>
      </c>
      <c r="E216" s="232" t="s">
        <v>621</v>
      </c>
      <c r="F216" s="227">
        <v>172</v>
      </c>
      <c r="G216" s="232"/>
      <c r="H216" s="232">
        <v>155.25</v>
      </c>
      <c r="I216" s="233">
        <v>230</v>
      </c>
      <c r="J216" s="201" t="s">
        <v>784</v>
      </c>
      <c r="K216" s="202">
        <f t="shared" si="48"/>
        <v>-16.75</v>
      </c>
      <c r="L216" s="203">
        <f t="shared" si="49"/>
        <v>-9.7383720930232565E-2</v>
      </c>
      <c r="M216" s="199" t="s">
        <v>602</v>
      </c>
      <c r="N216" s="196">
        <v>43787</v>
      </c>
      <c r="O216" s="1"/>
      <c r="P216" s="1"/>
      <c r="Q216" s="1"/>
      <c r="R216" s="6" t="s">
        <v>782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129</v>
      </c>
      <c r="B217" s="217">
        <v>43398</v>
      </c>
      <c r="C217" s="217"/>
      <c r="D217" s="218" t="s">
        <v>108</v>
      </c>
      <c r="E217" s="219" t="s">
        <v>621</v>
      </c>
      <c r="F217" s="219">
        <v>698.5</v>
      </c>
      <c r="G217" s="219"/>
      <c r="H217" s="219">
        <v>890</v>
      </c>
      <c r="I217" s="221">
        <v>890</v>
      </c>
      <c r="J217" s="191" t="s">
        <v>854</v>
      </c>
      <c r="K217" s="192">
        <f t="shared" si="48"/>
        <v>191.5</v>
      </c>
      <c r="L217" s="193">
        <f t="shared" si="49"/>
        <v>0.27415891195418757</v>
      </c>
      <c r="M217" s="188" t="s">
        <v>590</v>
      </c>
      <c r="N217" s="194">
        <v>44328</v>
      </c>
      <c r="O217" s="1"/>
      <c r="P217" s="1"/>
      <c r="Q217" s="1"/>
      <c r="R217" s="6" t="s">
        <v>778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130</v>
      </c>
      <c r="B218" s="217">
        <v>42877</v>
      </c>
      <c r="C218" s="217"/>
      <c r="D218" s="218" t="s">
        <v>375</v>
      </c>
      <c r="E218" s="219" t="s">
        <v>621</v>
      </c>
      <c r="F218" s="219">
        <v>127.6</v>
      </c>
      <c r="G218" s="219"/>
      <c r="H218" s="219">
        <v>138</v>
      </c>
      <c r="I218" s="221">
        <v>190</v>
      </c>
      <c r="J218" s="191" t="s">
        <v>785</v>
      </c>
      <c r="K218" s="192">
        <f t="shared" si="48"/>
        <v>10.400000000000006</v>
      </c>
      <c r="L218" s="193">
        <f t="shared" si="49"/>
        <v>8.1504702194357417E-2</v>
      </c>
      <c r="M218" s="188" t="s">
        <v>590</v>
      </c>
      <c r="N218" s="194">
        <v>43774</v>
      </c>
      <c r="O218" s="1"/>
      <c r="P218" s="1"/>
      <c r="Q218" s="1"/>
      <c r="R218" s="6" t="s">
        <v>782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131</v>
      </c>
      <c r="B219" s="217">
        <v>43158</v>
      </c>
      <c r="C219" s="217"/>
      <c r="D219" s="218" t="s">
        <v>786</v>
      </c>
      <c r="E219" s="219" t="s">
        <v>621</v>
      </c>
      <c r="F219" s="219">
        <v>317</v>
      </c>
      <c r="G219" s="219"/>
      <c r="H219" s="219">
        <v>382.5</v>
      </c>
      <c r="I219" s="221">
        <v>398</v>
      </c>
      <c r="J219" s="191" t="s">
        <v>787</v>
      </c>
      <c r="K219" s="192">
        <f t="shared" si="48"/>
        <v>65.5</v>
      </c>
      <c r="L219" s="193">
        <f t="shared" si="49"/>
        <v>0.20662460567823343</v>
      </c>
      <c r="M219" s="188" t="s">
        <v>590</v>
      </c>
      <c r="N219" s="194">
        <v>44238</v>
      </c>
      <c r="O219" s="1"/>
      <c r="P219" s="1"/>
      <c r="Q219" s="1"/>
      <c r="R219" s="6" t="s">
        <v>782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132</v>
      </c>
      <c r="B220" s="230">
        <v>43164</v>
      </c>
      <c r="C220" s="230"/>
      <c r="D220" s="231" t="s">
        <v>145</v>
      </c>
      <c r="E220" s="232" t="s">
        <v>621</v>
      </c>
      <c r="F220" s="227">
        <f>510-14.4</f>
        <v>495.6</v>
      </c>
      <c r="G220" s="232"/>
      <c r="H220" s="232">
        <v>350</v>
      </c>
      <c r="I220" s="233">
        <v>672</v>
      </c>
      <c r="J220" s="201" t="s">
        <v>788</v>
      </c>
      <c r="K220" s="202">
        <f t="shared" si="48"/>
        <v>-145.60000000000002</v>
      </c>
      <c r="L220" s="203">
        <f t="shared" si="49"/>
        <v>-0.29378531073446329</v>
      </c>
      <c r="M220" s="199" t="s">
        <v>602</v>
      </c>
      <c r="N220" s="196">
        <v>43887</v>
      </c>
      <c r="O220" s="1"/>
      <c r="P220" s="1"/>
      <c r="Q220" s="1"/>
      <c r="R220" s="6" t="s">
        <v>778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133</v>
      </c>
      <c r="B221" s="230">
        <v>43237</v>
      </c>
      <c r="C221" s="230"/>
      <c r="D221" s="231" t="s">
        <v>473</v>
      </c>
      <c r="E221" s="232" t="s">
        <v>621</v>
      </c>
      <c r="F221" s="227">
        <v>230.3</v>
      </c>
      <c r="G221" s="232"/>
      <c r="H221" s="232">
        <v>102.5</v>
      </c>
      <c r="I221" s="233">
        <v>348</v>
      </c>
      <c r="J221" s="201" t="s">
        <v>789</v>
      </c>
      <c r="K221" s="202">
        <f t="shared" si="48"/>
        <v>-127.80000000000001</v>
      </c>
      <c r="L221" s="203">
        <f t="shared" si="49"/>
        <v>-0.55492835432045162</v>
      </c>
      <c r="M221" s="199" t="s">
        <v>602</v>
      </c>
      <c r="N221" s="196">
        <v>43896</v>
      </c>
      <c r="O221" s="1"/>
      <c r="P221" s="1"/>
      <c r="Q221" s="1"/>
      <c r="R221" s="6" t="s">
        <v>778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134</v>
      </c>
      <c r="B222" s="217">
        <v>43258</v>
      </c>
      <c r="C222" s="217"/>
      <c r="D222" s="218" t="s">
        <v>438</v>
      </c>
      <c r="E222" s="219" t="s">
        <v>621</v>
      </c>
      <c r="F222" s="219">
        <f>342.5-5.1</f>
        <v>337.4</v>
      </c>
      <c r="G222" s="219"/>
      <c r="H222" s="219">
        <v>412.5</v>
      </c>
      <c r="I222" s="221">
        <v>439</v>
      </c>
      <c r="J222" s="191" t="s">
        <v>790</v>
      </c>
      <c r="K222" s="192">
        <f t="shared" si="48"/>
        <v>75.100000000000023</v>
      </c>
      <c r="L222" s="193">
        <f t="shared" si="49"/>
        <v>0.22258446947243635</v>
      </c>
      <c r="M222" s="188" t="s">
        <v>590</v>
      </c>
      <c r="N222" s="194">
        <v>44230</v>
      </c>
      <c r="O222" s="1"/>
      <c r="P222" s="1"/>
      <c r="Q222" s="1"/>
      <c r="R222" s="6" t="s">
        <v>782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0">
        <v>135</v>
      </c>
      <c r="B223" s="209">
        <v>43285</v>
      </c>
      <c r="C223" s="209"/>
      <c r="D223" s="210" t="s">
        <v>55</v>
      </c>
      <c r="E223" s="211" t="s">
        <v>621</v>
      </c>
      <c r="F223" s="211">
        <f>127.5-5.53</f>
        <v>121.97</v>
      </c>
      <c r="G223" s="212"/>
      <c r="H223" s="212">
        <v>122.5</v>
      </c>
      <c r="I223" s="212">
        <v>170</v>
      </c>
      <c r="J223" s="213" t="s">
        <v>819</v>
      </c>
      <c r="K223" s="214">
        <f t="shared" si="48"/>
        <v>0.53000000000000114</v>
      </c>
      <c r="L223" s="215">
        <f t="shared" si="49"/>
        <v>4.3453308190538747E-3</v>
      </c>
      <c r="M223" s="211" t="s">
        <v>712</v>
      </c>
      <c r="N223" s="209">
        <v>44431</v>
      </c>
      <c r="O223" s="1"/>
      <c r="P223" s="1"/>
      <c r="Q223" s="1"/>
      <c r="R223" s="6" t="s">
        <v>778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136</v>
      </c>
      <c r="B224" s="230">
        <v>43294</v>
      </c>
      <c r="C224" s="230"/>
      <c r="D224" s="231" t="s">
        <v>364</v>
      </c>
      <c r="E224" s="232" t="s">
        <v>621</v>
      </c>
      <c r="F224" s="227">
        <v>46.5</v>
      </c>
      <c r="G224" s="232"/>
      <c r="H224" s="232">
        <v>17</v>
      </c>
      <c r="I224" s="233">
        <v>59</v>
      </c>
      <c r="J224" s="201" t="s">
        <v>791</v>
      </c>
      <c r="K224" s="202">
        <f t="shared" ref="K224:K232" si="50">H224-F224</f>
        <v>-29.5</v>
      </c>
      <c r="L224" s="203">
        <f t="shared" ref="L224:L232" si="51">K224/F224</f>
        <v>-0.63440860215053763</v>
      </c>
      <c r="M224" s="199" t="s">
        <v>602</v>
      </c>
      <c r="N224" s="196">
        <v>43887</v>
      </c>
      <c r="O224" s="1"/>
      <c r="P224" s="1"/>
      <c r="Q224" s="1"/>
      <c r="R224" s="6" t="s">
        <v>778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137</v>
      </c>
      <c r="B225" s="217">
        <v>43396</v>
      </c>
      <c r="C225" s="217"/>
      <c r="D225" s="218" t="s">
        <v>417</v>
      </c>
      <c r="E225" s="219" t="s">
        <v>621</v>
      </c>
      <c r="F225" s="219">
        <v>156.5</v>
      </c>
      <c r="G225" s="219"/>
      <c r="H225" s="219">
        <v>207.5</v>
      </c>
      <c r="I225" s="221">
        <v>191</v>
      </c>
      <c r="J225" s="191" t="s">
        <v>679</v>
      </c>
      <c r="K225" s="192">
        <f t="shared" si="50"/>
        <v>51</v>
      </c>
      <c r="L225" s="193">
        <f t="shared" si="51"/>
        <v>0.32587859424920129</v>
      </c>
      <c r="M225" s="188" t="s">
        <v>590</v>
      </c>
      <c r="N225" s="194">
        <v>44369</v>
      </c>
      <c r="O225" s="1"/>
      <c r="P225" s="1"/>
      <c r="Q225" s="1"/>
      <c r="R225" s="6" t="s">
        <v>778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138</v>
      </c>
      <c r="B226" s="217">
        <v>43439</v>
      </c>
      <c r="C226" s="217"/>
      <c r="D226" s="218" t="s">
        <v>326</v>
      </c>
      <c r="E226" s="219" t="s">
        <v>621</v>
      </c>
      <c r="F226" s="219">
        <v>259.5</v>
      </c>
      <c r="G226" s="219"/>
      <c r="H226" s="219">
        <v>320</v>
      </c>
      <c r="I226" s="221">
        <v>320</v>
      </c>
      <c r="J226" s="191" t="s">
        <v>679</v>
      </c>
      <c r="K226" s="192">
        <f t="shared" si="50"/>
        <v>60.5</v>
      </c>
      <c r="L226" s="193">
        <f t="shared" si="51"/>
        <v>0.23314065510597304</v>
      </c>
      <c r="M226" s="188" t="s">
        <v>590</v>
      </c>
      <c r="N226" s="194">
        <v>44323</v>
      </c>
      <c r="O226" s="1"/>
      <c r="P226" s="1"/>
      <c r="Q226" s="1"/>
      <c r="R226" s="6" t="s">
        <v>778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9">
        <v>139</v>
      </c>
      <c r="B227" s="230">
        <v>43439</v>
      </c>
      <c r="C227" s="230"/>
      <c r="D227" s="231" t="s">
        <v>792</v>
      </c>
      <c r="E227" s="232" t="s">
        <v>621</v>
      </c>
      <c r="F227" s="232">
        <v>715</v>
      </c>
      <c r="G227" s="232"/>
      <c r="H227" s="232">
        <v>445</v>
      </c>
      <c r="I227" s="233">
        <v>840</v>
      </c>
      <c r="J227" s="201" t="s">
        <v>793</v>
      </c>
      <c r="K227" s="202">
        <f t="shared" si="50"/>
        <v>-270</v>
      </c>
      <c r="L227" s="203">
        <f t="shared" si="51"/>
        <v>-0.3776223776223776</v>
      </c>
      <c r="M227" s="199" t="s">
        <v>602</v>
      </c>
      <c r="N227" s="196">
        <v>43800</v>
      </c>
      <c r="O227" s="1"/>
      <c r="P227" s="1"/>
      <c r="Q227" s="1"/>
      <c r="R227" s="6" t="s">
        <v>778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140</v>
      </c>
      <c r="B228" s="217">
        <v>43469</v>
      </c>
      <c r="C228" s="217"/>
      <c r="D228" s="218" t="s">
        <v>158</v>
      </c>
      <c r="E228" s="219" t="s">
        <v>621</v>
      </c>
      <c r="F228" s="219">
        <v>875</v>
      </c>
      <c r="G228" s="219"/>
      <c r="H228" s="219">
        <v>1165</v>
      </c>
      <c r="I228" s="221">
        <v>1185</v>
      </c>
      <c r="J228" s="191" t="s">
        <v>794</v>
      </c>
      <c r="K228" s="192">
        <f t="shared" si="50"/>
        <v>290</v>
      </c>
      <c r="L228" s="193">
        <f t="shared" si="51"/>
        <v>0.33142857142857141</v>
      </c>
      <c r="M228" s="188" t="s">
        <v>590</v>
      </c>
      <c r="N228" s="194">
        <v>43847</v>
      </c>
      <c r="O228" s="1"/>
      <c r="P228" s="1"/>
      <c r="Q228" s="1"/>
      <c r="R228" s="6" t="s">
        <v>778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141</v>
      </c>
      <c r="B229" s="217">
        <v>43559</v>
      </c>
      <c r="C229" s="217"/>
      <c r="D229" s="218" t="s">
        <v>342</v>
      </c>
      <c r="E229" s="219" t="s">
        <v>621</v>
      </c>
      <c r="F229" s="219">
        <f>387-14.63</f>
        <v>372.37</v>
      </c>
      <c r="G229" s="219"/>
      <c r="H229" s="219">
        <v>490</v>
      </c>
      <c r="I229" s="221">
        <v>490</v>
      </c>
      <c r="J229" s="191" t="s">
        <v>679</v>
      </c>
      <c r="K229" s="192">
        <f t="shared" si="50"/>
        <v>117.63</v>
      </c>
      <c r="L229" s="193">
        <f t="shared" si="51"/>
        <v>0.31589548030185027</v>
      </c>
      <c r="M229" s="188" t="s">
        <v>590</v>
      </c>
      <c r="N229" s="194">
        <v>43850</v>
      </c>
      <c r="O229" s="1"/>
      <c r="P229" s="1"/>
      <c r="Q229" s="1"/>
      <c r="R229" s="6" t="s">
        <v>778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9">
        <v>142</v>
      </c>
      <c r="B230" s="230">
        <v>43578</v>
      </c>
      <c r="C230" s="230"/>
      <c r="D230" s="231" t="s">
        <v>795</v>
      </c>
      <c r="E230" s="232" t="s">
        <v>592</v>
      </c>
      <c r="F230" s="232">
        <v>220</v>
      </c>
      <c r="G230" s="232"/>
      <c r="H230" s="232">
        <v>127.5</v>
      </c>
      <c r="I230" s="233">
        <v>284</v>
      </c>
      <c r="J230" s="201" t="s">
        <v>796</v>
      </c>
      <c r="K230" s="202">
        <f t="shared" si="50"/>
        <v>-92.5</v>
      </c>
      <c r="L230" s="203">
        <f t="shared" si="51"/>
        <v>-0.42045454545454547</v>
      </c>
      <c r="M230" s="199" t="s">
        <v>602</v>
      </c>
      <c r="N230" s="196">
        <v>43896</v>
      </c>
      <c r="O230" s="1"/>
      <c r="P230" s="1"/>
      <c r="Q230" s="1"/>
      <c r="R230" s="6" t="s">
        <v>778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143</v>
      </c>
      <c r="B231" s="217">
        <v>43622</v>
      </c>
      <c r="C231" s="217"/>
      <c r="D231" s="218" t="s">
        <v>482</v>
      </c>
      <c r="E231" s="219" t="s">
        <v>592</v>
      </c>
      <c r="F231" s="219">
        <v>332.8</v>
      </c>
      <c r="G231" s="219"/>
      <c r="H231" s="219">
        <v>405</v>
      </c>
      <c r="I231" s="221">
        <v>419</v>
      </c>
      <c r="J231" s="191" t="s">
        <v>797</v>
      </c>
      <c r="K231" s="192">
        <f t="shared" si="50"/>
        <v>72.199999999999989</v>
      </c>
      <c r="L231" s="193">
        <f t="shared" si="51"/>
        <v>0.21694711538461534</v>
      </c>
      <c r="M231" s="188" t="s">
        <v>590</v>
      </c>
      <c r="N231" s="194">
        <v>43860</v>
      </c>
      <c r="O231" s="1"/>
      <c r="P231" s="1"/>
      <c r="Q231" s="1"/>
      <c r="R231" s="6" t="s">
        <v>782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0">
        <v>144</v>
      </c>
      <c r="B232" s="209">
        <v>43641</v>
      </c>
      <c r="C232" s="209"/>
      <c r="D232" s="210" t="s">
        <v>151</v>
      </c>
      <c r="E232" s="211" t="s">
        <v>621</v>
      </c>
      <c r="F232" s="211">
        <v>386</v>
      </c>
      <c r="G232" s="212"/>
      <c r="H232" s="212">
        <v>395</v>
      </c>
      <c r="I232" s="212">
        <v>452</v>
      </c>
      <c r="J232" s="213" t="s">
        <v>798</v>
      </c>
      <c r="K232" s="214">
        <f t="shared" si="50"/>
        <v>9</v>
      </c>
      <c r="L232" s="215">
        <f t="shared" si="51"/>
        <v>2.3316062176165803E-2</v>
      </c>
      <c r="M232" s="211" t="s">
        <v>712</v>
      </c>
      <c r="N232" s="209">
        <v>43868</v>
      </c>
      <c r="O232" s="1"/>
      <c r="P232" s="1"/>
      <c r="Q232" s="1"/>
      <c r="R232" s="6" t="s">
        <v>782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0">
        <v>145</v>
      </c>
      <c r="B233" s="209">
        <v>43707</v>
      </c>
      <c r="C233" s="209"/>
      <c r="D233" s="210" t="s">
        <v>131</v>
      </c>
      <c r="E233" s="211" t="s">
        <v>621</v>
      </c>
      <c r="F233" s="211">
        <v>137.5</v>
      </c>
      <c r="G233" s="212"/>
      <c r="H233" s="212">
        <v>138.5</v>
      </c>
      <c r="I233" s="212">
        <v>190</v>
      </c>
      <c r="J233" s="213" t="s">
        <v>818</v>
      </c>
      <c r="K233" s="214">
        <f t="shared" ref="K233" si="52">H233-F233</f>
        <v>1</v>
      </c>
      <c r="L233" s="215">
        <f t="shared" ref="L233" si="53">K233/F233</f>
        <v>7.2727272727272727E-3</v>
      </c>
      <c r="M233" s="211" t="s">
        <v>712</v>
      </c>
      <c r="N233" s="209">
        <v>44432</v>
      </c>
      <c r="O233" s="1"/>
      <c r="P233" s="1"/>
      <c r="Q233" s="1"/>
      <c r="R233" s="6" t="s">
        <v>778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146</v>
      </c>
      <c r="B234" s="217">
        <v>43731</v>
      </c>
      <c r="C234" s="217"/>
      <c r="D234" s="218" t="s">
        <v>429</v>
      </c>
      <c r="E234" s="219" t="s">
        <v>621</v>
      </c>
      <c r="F234" s="219">
        <v>235</v>
      </c>
      <c r="G234" s="219"/>
      <c r="H234" s="219">
        <v>295</v>
      </c>
      <c r="I234" s="221">
        <v>296</v>
      </c>
      <c r="J234" s="191" t="s">
        <v>799</v>
      </c>
      <c r="K234" s="192">
        <f t="shared" ref="K234:K240" si="54">H234-F234</f>
        <v>60</v>
      </c>
      <c r="L234" s="193">
        <f t="shared" ref="L234:L240" si="55">K234/F234</f>
        <v>0.25531914893617019</v>
      </c>
      <c r="M234" s="188" t="s">
        <v>590</v>
      </c>
      <c r="N234" s="194">
        <v>43844</v>
      </c>
      <c r="O234" s="1"/>
      <c r="P234" s="1"/>
      <c r="Q234" s="1"/>
      <c r="R234" s="6" t="s">
        <v>782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147</v>
      </c>
      <c r="B235" s="217">
        <v>43752</v>
      </c>
      <c r="C235" s="217"/>
      <c r="D235" s="218" t="s">
        <v>800</v>
      </c>
      <c r="E235" s="219" t="s">
        <v>621</v>
      </c>
      <c r="F235" s="219">
        <v>277.5</v>
      </c>
      <c r="G235" s="219"/>
      <c r="H235" s="219">
        <v>333</v>
      </c>
      <c r="I235" s="221">
        <v>333</v>
      </c>
      <c r="J235" s="191" t="s">
        <v>801</v>
      </c>
      <c r="K235" s="192">
        <f t="shared" si="54"/>
        <v>55.5</v>
      </c>
      <c r="L235" s="193">
        <f t="shared" si="55"/>
        <v>0.2</v>
      </c>
      <c r="M235" s="188" t="s">
        <v>590</v>
      </c>
      <c r="N235" s="194">
        <v>43846</v>
      </c>
      <c r="O235" s="1"/>
      <c r="P235" s="1"/>
      <c r="Q235" s="1"/>
      <c r="R235" s="6" t="s">
        <v>778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148</v>
      </c>
      <c r="B236" s="217">
        <v>43752</v>
      </c>
      <c r="C236" s="217"/>
      <c r="D236" s="218" t="s">
        <v>802</v>
      </c>
      <c r="E236" s="219" t="s">
        <v>621</v>
      </c>
      <c r="F236" s="219">
        <v>930</v>
      </c>
      <c r="G236" s="219"/>
      <c r="H236" s="219">
        <v>1165</v>
      </c>
      <c r="I236" s="221">
        <v>1200</v>
      </c>
      <c r="J236" s="191" t="s">
        <v>803</v>
      </c>
      <c r="K236" s="192">
        <f t="shared" si="54"/>
        <v>235</v>
      </c>
      <c r="L236" s="193">
        <f t="shared" si="55"/>
        <v>0.25268817204301075</v>
      </c>
      <c r="M236" s="188" t="s">
        <v>590</v>
      </c>
      <c r="N236" s="194">
        <v>43847</v>
      </c>
      <c r="O236" s="1"/>
      <c r="P236" s="1"/>
      <c r="Q236" s="1"/>
      <c r="R236" s="6" t="s">
        <v>782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149</v>
      </c>
      <c r="B237" s="217">
        <v>43753</v>
      </c>
      <c r="C237" s="217"/>
      <c r="D237" s="218" t="s">
        <v>804</v>
      </c>
      <c r="E237" s="219" t="s">
        <v>621</v>
      </c>
      <c r="F237" s="189">
        <v>111</v>
      </c>
      <c r="G237" s="219"/>
      <c r="H237" s="219">
        <v>141</v>
      </c>
      <c r="I237" s="221">
        <v>141</v>
      </c>
      <c r="J237" s="191" t="s">
        <v>605</v>
      </c>
      <c r="K237" s="192">
        <f t="shared" si="54"/>
        <v>30</v>
      </c>
      <c r="L237" s="193">
        <f t="shared" si="55"/>
        <v>0.27027027027027029</v>
      </c>
      <c r="M237" s="188" t="s">
        <v>590</v>
      </c>
      <c r="N237" s="194">
        <v>44328</v>
      </c>
      <c r="O237" s="1"/>
      <c r="P237" s="1"/>
      <c r="Q237" s="1"/>
      <c r="R237" s="6" t="s">
        <v>782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150</v>
      </c>
      <c r="B238" s="217">
        <v>43753</v>
      </c>
      <c r="C238" s="217"/>
      <c r="D238" s="218" t="s">
        <v>805</v>
      </c>
      <c r="E238" s="219" t="s">
        <v>621</v>
      </c>
      <c r="F238" s="189">
        <v>296</v>
      </c>
      <c r="G238" s="219"/>
      <c r="H238" s="219">
        <v>370</v>
      </c>
      <c r="I238" s="221">
        <v>370</v>
      </c>
      <c r="J238" s="191" t="s">
        <v>679</v>
      </c>
      <c r="K238" s="192">
        <f t="shared" si="54"/>
        <v>74</v>
      </c>
      <c r="L238" s="193">
        <f t="shared" si="55"/>
        <v>0.25</v>
      </c>
      <c r="M238" s="188" t="s">
        <v>590</v>
      </c>
      <c r="N238" s="194">
        <v>43853</v>
      </c>
      <c r="O238" s="1"/>
      <c r="P238" s="1"/>
      <c r="Q238" s="1"/>
      <c r="R238" s="6" t="s">
        <v>782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151</v>
      </c>
      <c r="B239" s="217">
        <v>43754</v>
      </c>
      <c r="C239" s="217"/>
      <c r="D239" s="218" t="s">
        <v>806</v>
      </c>
      <c r="E239" s="219" t="s">
        <v>621</v>
      </c>
      <c r="F239" s="189">
        <v>300</v>
      </c>
      <c r="G239" s="219"/>
      <c r="H239" s="219">
        <v>382.5</v>
      </c>
      <c r="I239" s="221">
        <v>344</v>
      </c>
      <c r="J239" s="191" t="s">
        <v>861</v>
      </c>
      <c r="K239" s="192">
        <f t="shared" si="54"/>
        <v>82.5</v>
      </c>
      <c r="L239" s="193">
        <f t="shared" si="55"/>
        <v>0.27500000000000002</v>
      </c>
      <c r="M239" s="188" t="s">
        <v>590</v>
      </c>
      <c r="N239" s="194">
        <v>44238</v>
      </c>
      <c r="O239" s="1"/>
      <c r="P239" s="1"/>
      <c r="Q239" s="1"/>
      <c r="R239" s="6" t="s">
        <v>782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152</v>
      </c>
      <c r="B240" s="217">
        <v>43832</v>
      </c>
      <c r="C240" s="217"/>
      <c r="D240" s="218" t="s">
        <v>807</v>
      </c>
      <c r="E240" s="219" t="s">
        <v>621</v>
      </c>
      <c r="F240" s="189">
        <v>495</v>
      </c>
      <c r="G240" s="219"/>
      <c r="H240" s="219">
        <v>595</v>
      </c>
      <c r="I240" s="221">
        <v>590</v>
      </c>
      <c r="J240" s="191" t="s">
        <v>860</v>
      </c>
      <c r="K240" s="192">
        <f t="shared" si="54"/>
        <v>100</v>
      </c>
      <c r="L240" s="193">
        <f t="shared" si="55"/>
        <v>0.20202020202020202</v>
      </c>
      <c r="M240" s="188" t="s">
        <v>590</v>
      </c>
      <c r="N240" s="194">
        <v>44589</v>
      </c>
      <c r="O240" s="1"/>
      <c r="P240" s="1"/>
      <c r="Q240" s="1"/>
      <c r="R240" s="6" t="s">
        <v>782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153</v>
      </c>
      <c r="B241" s="217">
        <v>43966</v>
      </c>
      <c r="C241" s="217"/>
      <c r="D241" s="218" t="s">
        <v>71</v>
      </c>
      <c r="E241" s="219" t="s">
        <v>621</v>
      </c>
      <c r="F241" s="189">
        <v>67.5</v>
      </c>
      <c r="G241" s="219"/>
      <c r="H241" s="219">
        <v>86</v>
      </c>
      <c r="I241" s="221">
        <v>86</v>
      </c>
      <c r="J241" s="191" t="s">
        <v>808</v>
      </c>
      <c r="K241" s="192">
        <f t="shared" ref="K241:K248" si="56">H241-F241</f>
        <v>18.5</v>
      </c>
      <c r="L241" s="193">
        <f t="shared" ref="L241:L248" si="57">K241/F241</f>
        <v>0.27407407407407408</v>
      </c>
      <c r="M241" s="188" t="s">
        <v>590</v>
      </c>
      <c r="N241" s="194">
        <v>44008</v>
      </c>
      <c r="O241" s="1"/>
      <c r="P241" s="1"/>
      <c r="Q241" s="1"/>
      <c r="R241" s="6" t="s">
        <v>782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154</v>
      </c>
      <c r="B242" s="217">
        <v>44035</v>
      </c>
      <c r="C242" s="217"/>
      <c r="D242" s="218" t="s">
        <v>481</v>
      </c>
      <c r="E242" s="219" t="s">
        <v>621</v>
      </c>
      <c r="F242" s="189">
        <v>231</v>
      </c>
      <c r="G242" s="219"/>
      <c r="H242" s="219">
        <v>281</v>
      </c>
      <c r="I242" s="221">
        <v>281</v>
      </c>
      <c r="J242" s="191" t="s">
        <v>679</v>
      </c>
      <c r="K242" s="192">
        <f t="shared" si="56"/>
        <v>50</v>
      </c>
      <c r="L242" s="193">
        <f t="shared" si="57"/>
        <v>0.21645021645021645</v>
      </c>
      <c r="M242" s="188" t="s">
        <v>590</v>
      </c>
      <c r="N242" s="194">
        <v>44358</v>
      </c>
      <c r="O242" s="1"/>
      <c r="P242" s="1"/>
      <c r="Q242" s="1"/>
      <c r="R242" s="6" t="s">
        <v>782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155</v>
      </c>
      <c r="B243" s="217">
        <v>44092</v>
      </c>
      <c r="C243" s="217"/>
      <c r="D243" s="218" t="s">
        <v>406</v>
      </c>
      <c r="E243" s="219" t="s">
        <v>621</v>
      </c>
      <c r="F243" s="219">
        <v>206</v>
      </c>
      <c r="G243" s="219"/>
      <c r="H243" s="219">
        <v>248</v>
      </c>
      <c r="I243" s="221">
        <v>248</v>
      </c>
      <c r="J243" s="191" t="s">
        <v>679</v>
      </c>
      <c r="K243" s="192">
        <f t="shared" si="56"/>
        <v>42</v>
      </c>
      <c r="L243" s="193">
        <f t="shared" si="57"/>
        <v>0.20388349514563106</v>
      </c>
      <c r="M243" s="188" t="s">
        <v>590</v>
      </c>
      <c r="N243" s="194">
        <v>44214</v>
      </c>
      <c r="O243" s="1"/>
      <c r="P243" s="1"/>
      <c r="Q243" s="1"/>
      <c r="R243" s="6" t="s">
        <v>782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156</v>
      </c>
      <c r="B244" s="217">
        <v>44140</v>
      </c>
      <c r="C244" s="217"/>
      <c r="D244" s="218" t="s">
        <v>406</v>
      </c>
      <c r="E244" s="219" t="s">
        <v>621</v>
      </c>
      <c r="F244" s="219">
        <v>182.5</v>
      </c>
      <c r="G244" s="219"/>
      <c r="H244" s="219">
        <v>248</v>
      </c>
      <c r="I244" s="221">
        <v>248</v>
      </c>
      <c r="J244" s="191" t="s">
        <v>679</v>
      </c>
      <c r="K244" s="192">
        <f t="shared" si="56"/>
        <v>65.5</v>
      </c>
      <c r="L244" s="193">
        <f t="shared" si="57"/>
        <v>0.35890410958904112</v>
      </c>
      <c r="M244" s="188" t="s">
        <v>590</v>
      </c>
      <c r="N244" s="194">
        <v>44214</v>
      </c>
      <c r="O244" s="1"/>
      <c r="P244" s="1"/>
      <c r="Q244" s="1"/>
      <c r="R244" s="6" t="s">
        <v>782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157</v>
      </c>
      <c r="B245" s="217">
        <v>44140</v>
      </c>
      <c r="C245" s="217"/>
      <c r="D245" s="218" t="s">
        <v>326</v>
      </c>
      <c r="E245" s="219" t="s">
        <v>621</v>
      </c>
      <c r="F245" s="219">
        <v>247.5</v>
      </c>
      <c r="G245" s="219"/>
      <c r="H245" s="219">
        <v>320</v>
      </c>
      <c r="I245" s="221">
        <v>320</v>
      </c>
      <c r="J245" s="191" t="s">
        <v>679</v>
      </c>
      <c r="K245" s="192">
        <f t="shared" si="56"/>
        <v>72.5</v>
      </c>
      <c r="L245" s="193">
        <f t="shared" si="57"/>
        <v>0.29292929292929293</v>
      </c>
      <c r="M245" s="188" t="s">
        <v>590</v>
      </c>
      <c r="N245" s="194">
        <v>44323</v>
      </c>
      <c r="O245" s="1"/>
      <c r="P245" s="1"/>
      <c r="Q245" s="1"/>
      <c r="R245" s="6" t="s">
        <v>782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158</v>
      </c>
      <c r="B246" s="217">
        <v>44140</v>
      </c>
      <c r="C246" s="217"/>
      <c r="D246" s="218" t="s">
        <v>272</v>
      </c>
      <c r="E246" s="219" t="s">
        <v>621</v>
      </c>
      <c r="F246" s="189">
        <v>925</v>
      </c>
      <c r="G246" s="219"/>
      <c r="H246" s="219">
        <v>1095</v>
      </c>
      <c r="I246" s="221">
        <v>1093</v>
      </c>
      <c r="J246" s="191" t="s">
        <v>809</v>
      </c>
      <c r="K246" s="192">
        <f t="shared" si="56"/>
        <v>170</v>
      </c>
      <c r="L246" s="193">
        <f t="shared" si="57"/>
        <v>0.18378378378378379</v>
      </c>
      <c r="M246" s="188" t="s">
        <v>590</v>
      </c>
      <c r="N246" s="194">
        <v>44201</v>
      </c>
      <c r="O246" s="1"/>
      <c r="P246" s="1"/>
      <c r="Q246" s="1"/>
      <c r="R246" s="6" t="s">
        <v>782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159</v>
      </c>
      <c r="B247" s="217">
        <v>44140</v>
      </c>
      <c r="C247" s="217"/>
      <c r="D247" s="218" t="s">
        <v>342</v>
      </c>
      <c r="E247" s="219" t="s">
        <v>621</v>
      </c>
      <c r="F247" s="189">
        <v>332.5</v>
      </c>
      <c r="G247" s="219"/>
      <c r="H247" s="219">
        <v>393</v>
      </c>
      <c r="I247" s="221">
        <v>406</v>
      </c>
      <c r="J247" s="191" t="s">
        <v>810</v>
      </c>
      <c r="K247" s="192">
        <f t="shared" si="56"/>
        <v>60.5</v>
      </c>
      <c r="L247" s="193">
        <f t="shared" si="57"/>
        <v>0.18195488721804512</v>
      </c>
      <c r="M247" s="188" t="s">
        <v>590</v>
      </c>
      <c r="N247" s="194">
        <v>44256</v>
      </c>
      <c r="O247" s="1"/>
      <c r="P247" s="1"/>
      <c r="Q247" s="1"/>
      <c r="R247" s="6" t="s">
        <v>782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160</v>
      </c>
      <c r="B248" s="217">
        <v>44141</v>
      </c>
      <c r="C248" s="217"/>
      <c r="D248" s="218" t="s">
        <v>481</v>
      </c>
      <c r="E248" s="219" t="s">
        <v>621</v>
      </c>
      <c r="F248" s="189">
        <v>231</v>
      </c>
      <c r="G248" s="219"/>
      <c r="H248" s="219">
        <v>281</v>
      </c>
      <c r="I248" s="221">
        <v>281</v>
      </c>
      <c r="J248" s="191" t="s">
        <v>679</v>
      </c>
      <c r="K248" s="192">
        <f t="shared" si="56"/>
        <v>50</v>
      </c>
      <c r="L248" s="193">
        <f t="shared" si="57"/>
        <v>0.21645021645021645</v>
      </c>
      <c r="M248" s="188" t="s">
        <v>590</v>
      </c>
      <c r="N248" s="194">
        <v>44358</v>
      </c>
      <c r="O248" s="1"/>
      <c r="P248" s="1"/>
      <c r="Q248" s="1"/>
      <c r="R248" s="6" t="s">
        <v>782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2">
        <v>161</v>
      </c>
      <c r="B249" s="235">
        <v>44187</v>
      </c>
      <c r="C249" s="235"/>
      <c r="D249" s="236" t="s">
        <v>454</v>
      </c>
      <c r="E249" s="53" t="s">
        <v>621</v>
      </c>
      <c r="F249" s="237" t="s">
        <v>811</v>
      </c>
      <c r="G249" s="53"/>
      <c r="H249" s="53"/>
      <c r="I249" s="238">
        <v>239</v>
      </c>
      <c r="J249" s="234" t="s">
        <v>593</v>
      </c>
      <c r="K249" s="234"/>
      <c r="L249" s="239"/>
      <c r="M249" s="240"/>
      <c r="N249" s="241"/>
      <c r="O249" s="1"/>
      <c r="P249" s="1"/>
      <c r="Q249" s="1"/>
      <c r="R249" s="6" t="s">
        <v>782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162</v>
      </c>
      <c r="B250" s="217">
        <v>44258</v>
      </c>
      <c r="C250" s="217"/>
      <c r="D250" s="218" t="s">
        <v>807</v>
      </c>
      <c r="E250" s="219" t="s">
        <v>621</v>
      </c>
      <c r="F250" s="189">
        <v>495</v>
      </c>
      <c r="G250" s="219"/>
      <c r="H250" s="219">
        <v>595</v>
      </c>
      <c r="I250" s="221">
        <v>590</v>
      </c>
      <c r="J250" s="191" t="s">
        <v>860</v>
      </c>
      <c r="K250" s="192">
        <f t="shared" ref="K250" si="58">H250-F250</f>
        <v>100</v>
      </c>
      <c r="L250" s="193">
        <f t="shared" ref="L250" si="59">K250/F250</f>
        <v>0.20202020202020202</v>
      </c>
      <c r="M250" s="188" t="s">
        <v>590</v>
      </c>
      <c r="N250" s="194">
        <v>44589</v>
      </c>
      <c r="O250" s="1"/>
      <c r="P250" s="1"/>
      <c r="R250" s="6" t="s">
        <v>782</v>
      </c>
    </row>
    <row r="251" spans="1:26" ht="12.75" customHeight="1">
      <c r="A251" s="216">
        <v>163</v>
      </c>
      <c r="B251" s="217">
        <v>44274</v>
      </c>
      <c r="C251" s="217"/>
      <c r="D251" s="218" t="s">
        <v>342</v>
      </c>
      <c r="E251" s="219" t="s">
        <v>621</v>
      </c>
      <c r="F251" s="189">
        <v>355</v>
      </c>
      <c r="G251" s="219"/>
      <c r="H251" s="219">
        <v>422.5</v>
      </c>
      <c r="I251" s="221">
        <v>420</v>
      </c>
      <c r="J251" s="191" t="s">
        <v>812</v>
      </c>
      <c r="K251" s="192">
        <f t="shared" ref="K251:K254" si="60">H251-F251</f>
        <v>67.5</v>
      </c>
      <c r="L251" s="193">
        <f t="shared" ref="L251:L254" si="61">K251/F251</f>
        <v>0.19014084507042253</v>
      </c>
      <c r="M251" s="188" t="s">
        <v>590</v>
      </c>
      <c r="N251" s="194">
        <v>44361</v>
      </c>
      <c r="O251" s="1"/>
      <c r="R251" s="243" t="s">
        <v>782</v>
      </c>
    </row>
    <row r="252" spans="1:26" ht="12.75" customHeight="1">
      <c r="A252" s="216">
        <v>164</v>
      </c>
      <c r="B252" s="217">
        <v>44295</v>
      </c>
      <c r="C252" s="217"/>
      <c r="D252" s="218" t="s">
        <v>813</v>
      </c>
      <c r="E252" s="219" t="s">
        <v>621</v>
      </c>
      <c r="F252" s="189">
        <v>555</v>
      </c>
      <c r="G252" s="219"/>
      <c r="H252" s="219">
        <v>663</v>
      </c>
      <c r="I252" s="221">
        <v>663</v>
      </c>
      <c r="J252" s="191" t="s">
        <v>814</v>
      </c>
      <c r="K252" s="192">
        <f t="shared" si="60"/>
        <v>108</v>
      </c>
      <c r="L252" s="193">
        <f t="shared" si="61"/>
        <v>0.19459459459459461</v>
      </c>
      <c r="M252" s="188" t="s">
        <v>590</v>
      </c>
      <c r="N252" s="194">
        <v>44321</v>
      </c>
      <c r="O252" s="1"/>
      <c r="P252" s="1"/>
      <c r="Q252" s="1"/>
      <c r="R252" s="243" t="s">
        <v>782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165</v>
      </c>
      <c r="B253" s="217">
        <v>44308</v>
      </c>
      <c r="C253" s="217"/>
      <c r="D253" s="218" t="s">
        <v>375</v>
      </c>
      <c r="E253" s="219" t="s">
        <v>621</v>
      </c>
      <c r="F253" s="189">
        <v>126.5</v>
      </c>
      <c r="G253" s="219"/>
      <c r="H253" s="219">
        <v>155</v>
      </c>
      <c r="I253" s="221">
        <v>155</v>
      </c>
      <c r="J253" s="191" t="s">
        <v>679</v>
      </c>
      <c r="K253" s="192">
        <f t="shared" si="60"/>
        <v>28.5</v>
      </c>
      <c r="L253" s="193">
        <f t="shared" si="61"/>
        <v>0.22529644268774704</v>
      </c>
      <c r="M253" s="188" t="s">
        <v>590</v>
      </c>
      <c r="N253" s="194">
        <v>44362</v>
      </c>
      <c r="O253" s="1"/>
      <c r="R253" s="243" t="s">
        <v>782</v>
      </c>
    </row>
    <row r="254" spans="1:26" ht="12.75" customHeight="1">
      <c r="A254" s="286">
        <v>166</v>
      </c>
      <c r="B254" s="287">
        <v>44368</v>
      </c>
      <c r="C254" s="287"/>
      <c r="D254" s="288" t="s">
        <v>393</v>
      </c>
      <c r="E254" s="289" t="s">
        <v>621</v>
      </c>
      <c r="F254" s="290">
        <v>287.5</v>
      </c>
      <c r="G254" s="289"/>
      <c r="H254" s="289">
        <v>245</v>
      </c>
      <c r="I254" s="291">
        <v>344</v>
      </c>
      <c r="J254" s="201" t="s">
        <v>851</v>
      </c>
      <c r="K254" s="202">
        <f t="shared" si="60"/>
        <v>-42.5</v>
      </c>
      <c r="L254" s="203">
        <f t="shared" si="61"/>
        <v>-0.14782608695652175</v>
      </c>
      <c r="M254" s="199" t="s">
        <v>602</v>
      </c>
      <c r="N254" s="196">
        <v>44508</v>
      </c>
      <c r="O254" s="1"/>
      <c r="R254" s="243" t="s">
        <v>782</v>
      </c>
    </row>
    <row r="255" spans="1:26" ht="12.75" customHeight="1">
      <c r="A255" s="242">
        <v>167</v>
      </c>
      <c r="B255" s="235">
        <v>44368</v>
      </c>
      <c r="C255" s="235"/>
      <c r="D255" s="236" t="s">
        <v>481</v>
      </c>
      <c r="E255" s="53" t="s">
        <v>621</v>
      </c>
      <c r="F255" s="237" t="s">
        <v>815</v>
      </c>
      <c r="G255" s="53"/>
      <c r="H255" s="53"/>
      <c r="I255" s="238">
        <v>320</v>
      </c>
      <c r="J255" s="234" t="s">
        <v>593</v>
      </c>
      <c r="K255" s="242"/>
      <c r="L255" s="235"/>
      <c r="M255" s="235"/>
      <c r="N255" s="236"/>
      <c r="O255" s="41"/>
      <c r="R255" s="243" t="s">
        <v>782</v>
      </c>
    </row>
    <row r="256" spans="1:26" ht="12.75" customHeight="1">
      <c r="A256" s="216">
        <v>168</v>
      </c>
      <c r="B256" s="217">
        <v>44406</v>
      </c>
      <c r="C256" s="217"/>
      <c r="D256" s="218" t="s">
        <v>375</v>
      </c>
      <c r="E256" s="219" t="s">
        <v>621</v>
      </c>
      <c r="F256" s="189">
        <v>162.5</v>
      </c>
      <c r="G256" s="219"/>
      <c r="H256" s="219">
        <v>200</v>
      </c>
      <c r="I256" s="221">
        <v>200</v>
      </c>
      <c r="J256" s="191" t="s">
        <v>679</v>
      </c>
      <c r="K256" s="192">
        <f t="shared" ref="K256" si="62">H256-F256</f>
        <v>37.5</v>
      </c>
      <c r="L256" s="193">
        <f t="shared" ref="L256" si="63">K256/F256</f>
        <v>0.23076923076923078</v>
      </c>
      <c r="M256" s="188" t="s">
        <v>590</v>
      </c>
      <c r="N256" s="194">
        <v>44571</v>
      </c>
      <c r="O256" s="1"/>
      <c r="R256" s="243" t="s">
        <v>782</v>
      </c>
    </row>
    <row r="257" spans="1:18" ht="12.75" customHeight="1">
      <c r="A257" s="216">
        <v>169</v>
      </c>
      <c r="B257" s="217">
        <v>44462</v>
      </c>
      <c r="C257" s="217"/>
      <c r="D257" s="218" t="s">
        <v>820</v>
      </c>
      <c r="E257" s="219" t="s">
        <v>621</v>
      </c>
      <c r="F257" s="189">
        <v>1235</v>
      </c>
      <c r="G257" s="219"/>
      <c r="H257" s="219">
        <v>1505</v>
      </c>
      <c r="I257" s="221">
        <v>1500</v>
      </c>
      <c r="J257" s="191" t="s">
        <v>679</v>
      </c>
      <c r="K257" s="192">
        <f t="shared" ref="K257" si="64">H257-F257</f>
        <v>270</v>
      </c>
      <c r="L257" s="193">
        <f t="shared" ref="L257" si="65">K257/F257</f>
        <v>0.21862348178137653</v>
      </c>
      <c r="M257" s="188" t="s">
        <v>590</v>
      </c>
      <c r="N257" s="194">
        <v>44564</v>
      </c>
      <c r="O257" s="1"/>
      <c r="R257" s="243" t="s">
        <v>782</v>
      </c>
    </row>
    <row r="258" spans="1:18" ht="12.75" customHeight="1">
      <c r="A258" s="258">
        <v>170</v>
      </c>
      <c r="B258" s="259">
        <v>44480</v>
      </c>
      <c r="C258" s="259"/>
      <c r="D258" s="260" t="s">
        <v>822</v>
      </c>
      <c r="E258" s="261" t="s">
        <v>621</v>
      </c>
      <c r="F258" s="262" t="s">
        <v>827</v>
      </c>
      <c r="G258" s="261"/>
      <c r="H258" s="261"/>
      <c r="I258" s="261">
        <v>145</v>
      </c>
      <c r="J258" s="263" t="s">
        <v>593</v>
      </c>
      <c r="K258" s="258"/>
      <c r="L258" s="259"/>
      <c r="M258" s="259"/>
      <c r="N258" s="260"/>
      <c r="O258" s="41"/>
      <c r="R258" s="243" t="s">
        <v>782</v>
      </c>
    </row>
    <row r="259" spans="1:18" ht="12.75" customHeight="1">
      <c r="A259" s="264">
        <v>171</v>
      </c>
      <c r="B259" s="265">
        <v>44481</v>
      </c>
      <c r="C259" s="265"/>
      <c r="D259" s="266" t="s">
        <v>261</v>
      </c>
      <c r="E259" s="267" t="s">
        <v>621</v>
      </c>
      <c r="F259" s="268" t="s">
        <v>824</v>
      </c>
      <c r="G259" s="267"/>
      <c r="H259" s="267"/>
      <c r="I259" s="267">
        <v>380</v>
      </c>
      <c r="J259" s="269" t="s">
        <v>593</v>
      </c>
      <c r="K259" s="264"/>
      <c r="L259" s="265"/>
      <c r="M259" s="265"/>
      <c r="N259" s="266"/>
      <c r="O259" s="41"/>
      <c r="R259" s="243" t="s">
        <v>782</v>
      </c>
    </row>
    <row r="260" spans="1:18" ht="12.75" customHeight="1">
      <c r="A260" s="264">
        <v>172</v>
      </c>
      <c r="B260" s="265">
        <v>44481</v>
      </c>
      <c r="C260" s="265"/>
      <c r="D260" s="266" t="s">
        <v>401</v>
      </c>
      <c r="E260" s="267" t="s">
        <v>621</v>
      </c>
      <c r="F260" s="268" t="s">
        <v>825</v>
      </c>
      <c r="G260" s="267"/>
      <c r="H260" s="267"/>
      <c r="I260" s="267">
        <v>56</v>
      </c>
      <c r="J260" s="269" t="s">
        <v>593</v>
      </c>
      <c r="K260" s="264"/>
      <c r="L260" s="265"/>
      <c r="M260" s="265"/>
      <c r="N260" s="266"/>
      <c r="O260" s="41"/>
      <c r="R260" s="243"/>
    </row>
    <row r="261" spans="1:18" ht="12.75" customHeight="1">
      <c r="A261" s="365">
        <v>173</v>
      </c>
      <c r="B261" s="366">
        <v>44551</v>
      </c>
      <c r="C261" s="365"/>
      <c r="D261" s="365" t="s">
        <v>119</v>
      </c>
      <c r="E261" s="367" t="s">
        <v>621</v>
      </c>
      <c r="F261" s="367">
        <v>2360</v>
      </c>
      <c r="G261" s="367"/>
      <c r="H261" s="367">
        <v>2820</v>
      </c>
      <c r="I261" s="367">
        <v>3000</v>
      </c>
      <c r="J261" s="368" t="s">
        <v>869</v>
      </c>
      <c r="K261" s="369">
        <f t="shared" ref="K261" si="66">H261-F261</f>
        <v>460</v>
      </c>
      <c r="L261" s="370">
        <f t="shared" ref="L261" si="67">K261/F261</f>
        <v>0.19491525423728814</v>
      </c>
      <c r="M261" s="371" t="s">
        <v>590</v>
      </c>
      <c r="N261" s="372">
        <v>44608</v>
      </c>
      <c r="O261" s="41"/>
      <c r="R261" s="243"/>
    </row>
    <row r="262" spans="1:18" ht="12.75" customHeight="1">
      <c r="A262" s="270">
        <v>174</v>
      </c>
      <c r="B262" s="265">
        <v>44606</v>
      </c>
      <c r="C262" s="270"/>
      <c r="D262" s="270" t="s">
        <v>427</v>
      </c>
      <c r="E262" s="267" t="s">
        <v>621</v>
      </c>
      <c r="F262" s="267" t="s">
        <v>867</v>
      </c>
      <c r="G262" s="267"/>
      <c r="H262" s="267"/>
      <c r="I262" s="267">
        <v>764</v>
      </c>
      <c r="J262" s="267" t="s">
        <v>593</v>
      </c>
      <c r="K262" s="267"/>
      <c r="L262" s="267"/>
      <c r="M262" s="267"/>
      <c r="N262" s="270"/>
      <c r="O262" s="41"/>
      <c r="R262" s="243"/>
    </row>
    <row r="263" spans="1:18" ht="12.75" customHeight="1">
      <c r="A263" s="270">
        <v>175</v>
      </c>
      <c r="B263" s="265">
        <v>44613</v>
      </c>
      <c r="C263" s="270"/>
      <c r="D263" s="270" t="s">
        <v>820</v>
      </c>
      <c r="E263" s="267" t="s">
        <v>621</v>
      </c>
      <c r="F263" s="267" t="s">
        <v>872</v>
      </c>
      <c r="G263" s="267"/>
      <c r="H263" s="267"/>
      <c r="I263" s="267">
        <v>1510</v>
      </c>
      <c r="J263" s="267" t="s">
        <v>593</v>
      </c>
      <c r="K263" s="267"/>
      <c r="L263" s="267"/>
      <c r="M263" s="267"/>
      <c r="N263" s="270"/>
      <c r="O263" s="41"/>
      <c r="R263" s="243"/>
    </row>
    <row r="264" spans="1:18" ht="12.75" customHeight="1">
      <c r="F264" s="56"/>
      <c r="G264" s="56"/>
      <c r="H264" s="56"/>
      <c r="I264" s="56"/>
      <c r="J264" s="41"/>
      <c r="K264" s="56"/>
      <c r="L264" s="56"/>
      <c r="M264" s="56"/>
      <c r="O264" s="41"/>
      <c r="R264" s="243"/>
    </row>
    <row r="265" spans="1:18" ht="12.75" customHeight="1">
      <c r="A265" s="242"/>
      <c r="B265" s="244" t="s">
        <v>816</v>
      </c>
      <c r="F265" s="56"/>
      <c r="G265" s="56"/>
      <c r="H265" s="56"/>
      <c r="I265" s="56"/>
      <c r="J265" s="41"/>
      <c r="K265" s="56"/>
      <c r="L265" s="56"/>
      <c r="M265" s="56"/>
      <c r="O265" s="41"/>
      <c r="R265" s="243"/>
    </row>
    <row r="266" spans="1:18" ht="12.75" customHeight="1"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1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1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1:18" ht="12.75" customHeight="1">
      <c r="A275" s="245"/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A276" s="245"/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A277" s="53"/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</sheetData>
  <autoFilter ref="R1:R273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2022-03-04T02:31:41Z</dcterms:modified>
</cp:coreProperties>
</file>