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F&amp;O)'!$R$1:$R$264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44" i="6"/>
  <c r="K44"/>
  <c r="L42"/>
  <c r="K42"/>
  <c r="M42" s="1"/>
  <c r="M29"/>
  <c r="L29"/>
  <c r="K29"/>
  <c r="L28"/>
  <c r="K28"/>
  <c r="P16"/>
  <c r="P17"/>
  <c r="L43"/>
  <c r="K43"/>
  <c r="L41"/>
  <c r="K41"/>
  <c r="P10"/>
  <c r="P15"/>
  <c r="L30"/>
  <c r="K30"/>
  <c r="L13"/>
  <c r="K13"/>
  <c r="L14"/>
  <c r="K14"/>
  <c r="L11"/>
  <c r="K11"/>
  <c r="L59"/>
  <c r="K59"/>
  <c r="M28" l="1"/>
  <c r="M44"/>
  <c r="M43"/>
  <c r="M41"/>
  <c r="M30"/>
  <c r="M14"/>
  <c r="M11"/>
  <c r="M13"/>
  <c r="M59"/>
  <c r="L58" l="1"/>
  <c r="K58"/>
  <c r="M58" l="1"/>
  <c r="H252"/>
  <c r="K252" l="1"/>
  <c r="L252" s="1"/>
  <c r="K241"/>
  <c r="L241" s="1"/>
  <c r="K231"/>
  <c r="L231" s="1"/>
  <c r="K247" l="1"/>
  <c r="L247" s="1"/>
  <c r="K248" l="1"/>
  <c r="L248" s="1"/>
  <c r="K245" l="1"/>
  <c r="L245" s="1"/>
  <c r="K224"/>
  <c r="L224" s="1"/>
  <c r="K244"/>
  <c r="L244" s="1"/>
  <c r="K243"/>
  <c r="L243" s="1"/>
  <c r="K242"/>
  <c r="L242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F220"/>
  <c r="K220" s="1"/>
  <c r="L220" s="1"/>
  <c r="K219"/>
  <c r="L219" s="1"/>
  <c r="K218"/>
  <c r="L218" s="1"/>
  <c r="K217"/>
  <c r="L217" s="1"/>
  <c r="K216"/>
  <c r="L216" s="1"/>
  <c r="K215"/>
  <c r="L215" s="1"/>
  <c r="F214"/>
  <c r="K214" s="1"/>
  <c r="L214" s="1"/>
  <c r="F213"/>
  <c r="K213" s="1"/>
  <c r="L213" s="1"/>
  <c r="K212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2"/>
  <c r="L192" s="1"/>
  <c r="F191"/>
  <c r="K191" s="1"/>
  <c r="L191" s="1"/>
  <c r="K190"/>
  <c r="L190" s="1"/>
  <c r="K187"/>
  <c r="L187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5"/>
  <c r="L165" s="1"/>
  <c r="K163"/>
  <c r="L163" s="1"/>
  <c r="K161"/>
  <c r="L161" s="1"/>
  <c r="K159"/>
  <c r="L159" s="1"/>
  <c r="K158"/>
  <c r="L158" s="1"/>
  <c r="K157"/>
  <c r="L157" s="1"/>
  <c r="K155"/>
  <c r="L155" s="1"/>
  <c r="K154"/>
  <c r="L154" s="1"/>
  <c r="K153"/>
  <c r="L153" s="1"/>
  <c r="K152"/>
  <c r="K151"/>
  <c r="L151" s="1"/>
  <c r="K150"/>
  <c r="L150" s="1"/>
  <c r="K148"/>
  <c r="L148" s="1"/>
  <c r="K147"/>
  <c r="L147" s="1"/>
  <c r="K146"/>
  <c r="L146" s="1"/>
  <c r="K145"/>
  <c r="L145" s="1"/>
  <c r="K144"/>
  <c r="L144" s="1"/>
  <c r="F143"/>
  <c r="K143" s="1"/>
  <c r="L143" s="1"/>
  <c r="H142"/>
  <c r="K142" s="1"/>
  <c r="L142" s="1"/>
  <c r="K139"/>
  <c r="L139" s="1"/>
  <c r="K138"/>
  <c r="L138" s="1"/>
  <c r="K137"/>
  <c r="L137" s="1"/>
  <c r="K136"/>
  <c r="L136" s="1"/>
  <c r="K135"/>
  <c r="L135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H108"/>
  <c r="K108" s="1"/>
  <c r="L108" s="1"/>
  <c r="F107"/>
  <c r="K107" s="1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M7"/>
  <c r="D7" i="5"/>
  <c r="K6" i="4"/>
  <c r="K6" i="3"/>
  <c r="L6" i="2"/>
</calcChain>
</file>

<file path=xl/sharedStrings.xml><?xml version="1.0" encoding="utf-8"?>
<sst xmlns="http://schemas.openxmlformats.org/spreadsheetml/2006/main" count="2555" uniqueCount="1002">
  <si>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</si>
  <si>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</si>
  <si>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</si>
  <si>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</si>
  <si>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</si>
  <si>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</si>
  <si>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</si>
  <si>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</si>
  <si>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</si>
  <si>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</si>
  <si>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</si>
  <si>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</si>
  <si>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</si>
  <si>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</si>
  <si>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</si>
  <si>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</si>
  <si>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</si>
  <si>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</si>
  <si>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</si>
  <si>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</si>
  <si>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</si>
  <si>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</si>
  <si>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</si>
  <si>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</si>
  <si>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</si>
  <si>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</si>
  <si>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</si>
  <si>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</si>
  <si>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</si>
  <si>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</si>
  <si>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</si>
  <si>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</si>
  <si>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</si>
  <si>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</si>
  <si>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</si>
  <si>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</si>
  <si>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</si>
  <si>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</si>
  <si>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</si>
  <si>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</si>
  <si>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</si>
  <si>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</si>
  <si>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</si>
  <si>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</si>
  <si>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</si>
  <si>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</si>
  <si>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</si>
  <si>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</si>
  <si>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</si>
  <si>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</si>
  <si>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</si>
  <si>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</si>
  <si>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</si>
  <si>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</si>
  <si>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</si>
  <si>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</si>
  <si>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</si>
  <si>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</si>
  <si>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</si>
  <si>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</si>
  <si>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</si>
  <si>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</si>
  <si>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</si>
  <si>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</si>
  <si>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</si>
  <si>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</si>
  <si>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</si>
  <si>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</si>
  <si>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</si>
  <si>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</si>
  <si>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</si>
  <si>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</si>
  <si>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</si>
  <si>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</si>
  <si>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</si>
  <si>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</si>
  <si>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</si>
  <si>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</si>
  <si>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</si>
  <si>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</si>
  <si>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</si>
  <si>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</si>
  <si>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</si>
  <si>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</si>
  <si>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</si>
  <si>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</si>
  <si>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</si>
  <si>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</si>
  <si>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</si>
  <si>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</si>
  <si>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</si>
  <si>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</si>
  <si>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</si>
  <si>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</si>
  <si>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</si>
  <si>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</si>
  <si>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</si>
  <si>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</si>
  <si>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</si>
  <si>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</si>
  <si>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</si>
  <si>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</si>
  <si>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</si>
  <si>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</si>
  <si>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</si>
  <si>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</si>
  <si>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</si>
  <si>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</si>
  <si>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</si>
  <si>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</si>
  <si>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</si>
  <si>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</si>
  <si>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</si>
  <si>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</si>
  <si>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</si>
  <si>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</si>
  <si>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</si>
  <si>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</si>
  <si>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</si>
  <si>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</si>
  <si>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</si>
  <si>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</si>
  <si>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</si>
  <si>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</si>
  <si>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</si>
  <si>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</si>
  <si>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</si>
  <si>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</si>
  <si>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</si>
  <si>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</si>
  <si>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</si>
  <si>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</si>
  <si>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</si>
  <si>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</si>
  <si>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</si>
  <si>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</si>
  <si>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</si>
  <si>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</si>
  <si>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</si>
  <si>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</si>
  <si>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</si>
  <si>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</si>
  <si>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</si>
  <si>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</si>
  <si>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</si>
  <si>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</si>
  <si>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</si>
  <si>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</si>
  <si>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</si>
  <si>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</si>
  <si>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</si>
  <si>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</si>
  <si>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</si>
  <si>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</si>
  <si>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</si>
  <si>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</si>
  <si>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</si>
  <si>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</si>
  <si>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</si>
  <si>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</si>
  <si>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</si>
  <si>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</si>
  <si>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</si>
  <si>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</si>
  <si>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</si>
  <si>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</si>
  <si>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</si>
  <si>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</si>
  <si>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</si>
  <si>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</si>
  <si>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</si>
  <si>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</si>
  <si>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</si>
  <si>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</si>
  <si>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</si>
  <si>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</si>
  <si>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</si>
  <si>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</si>
  <si>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</si>
  <si>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</si>
  <si>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</si>
  <si>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</si>
  <si>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</si>
  <si>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</si>
  <si>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</si>
  <si>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</si>
  <si>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</si>
  <si>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</si>
  <si>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</si>
  <si>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</si>
  <si>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</si>
  <si>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</si>
  <si>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</si>
  <si>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</si>
  <si>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</si>
  <si>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</si>
  <si>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</si>
  <si>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</si>
  <si>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</si>
  <si>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</si>
  <si>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</si>
  <si>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</si>
  <si>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</si>
  <si>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</si>
  <si>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</si>
  <si>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</si>
  <si>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</si>
  <si>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</si>
  <si>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</si>
  <si>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</si>
  <si>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</si>
  <si>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</si>
  <si>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</si>
  <si>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</si>
  <si>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</si>
  <si>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</si>
  <si>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</si>
  <si>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</si>
  <si>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</si>
  <si>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</si>
  <si>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</si>
  <si>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</si>
  <si>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</si>
  <si>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</si>
  <si>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</si>
  <si>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</si>
  <si>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</si>
  <si>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</si>
  <si>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</si>
  <si>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</si>
  <si>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</si>
  <si>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</si>
  <si>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</si>
  <si>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</si>
  <si>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</si>
  <si>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</si>
  <si>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</si>
  <si>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</si>
  <si>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</si>
  <si>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</si>
  <si>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</si>
  <si>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</si>
  <si>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</si>
  <si>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</si>
  <si>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</si>
  <si>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</si>
  <si>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</si>
  <si>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</si>
  <si>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</si>
  <si>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</si>
  <si>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</si>
  <si>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</si>
  <si>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</si>
  <si>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</si>
  <si>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</si>
  <si>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</si>
  <si>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</si>
  <si>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</si>
  <si>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</si>
  <si>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</si>
  <si>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</si>
  <si>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</si>
  <si>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</si>
  <si>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</si>
  <si>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</si>
  <si>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</si>
  <si>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</si>
  <si>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</si>
  <si>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</si>
  <si>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</si>
  <si>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</si>
  <si>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</si>
  <si>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</si>
  <si>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</si>
  <si>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</si>
  <si>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</si>
  <si>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</si>
  <si>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</si>
  <si>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</si>
  <si>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</si>
  <si>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</si>
  <si>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</si>
  <si>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</si>
  <si>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</si>
  <si>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</si>
  <si>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</si>
  <si>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</si>
  <si>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</si>
  <si>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</si>
  <si>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</si>
  <si>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</si>
  <si>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</si>
  <si>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</si>
  <si>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</si>
  <si>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</si>
  <si>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</si>
  <si>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</si>
  <si>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</si>
  <si>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ALOKINDS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</si>
  <si>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</si>
  <si>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</si>
  <si>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</si>
  <si>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</si>
  <si>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</si>
  <si>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</si>
  <si>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</si>
  <si>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</si>
  <si>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</si>
  <si>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</si>
  <si>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</si>
  <si>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</si>
  <si>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</si>
  <si>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</si>
  <si>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</si>
  <si>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</si>
  <si>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</si>
  <si>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</si>
  <si>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</si>
  <si>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</si>
  <si>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</si>
  <si>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</si>
  <si>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</si>
  <si>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</si>
  <si>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</si>
  <si>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</si>
  <si>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</si>
  <si>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</si>
  <si>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</si>
  <si>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</si>
  <si>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</si>
  <si>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</si>
  <si>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</si>
  <si>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</si>
  <si>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</si>
  <si>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</si>
  <si>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</si>
  <si>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</si>
  <si>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</si>
  <si>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</si>
  <si>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</si>
  <si>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</si>
  <si>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</si>
  <si>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</si>
  <si>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</si>
  <si>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</si>
  <si>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</si>
  <si>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</si>
  <si>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</si>
  <si>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</si>
  <si>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</si>
  <si>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</si>
  <si>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</si>
  <si>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</si>
  <si>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</si>
  <si>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</si>
  <si>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</si>
  <si>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</si>
  <si>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</si>
  <si>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</si>
  <si>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</si>
  <si>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</si>
  <si>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</si>
  <si>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</si>
  <si>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</si>
  <si>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</si>
  <si>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</si>
  <si>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</si>
  <si>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</si>
  <si>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</si>
  <si>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</si>
  <si>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</si>
  <si>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</si>
  <si>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</si>
  <si>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</si>
  <si>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</si>
  <si>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</si>
  <si>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</si>
  <si>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</si>
  <si>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</si>
  <si>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</si>
  <si>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</si>
  <si>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</si>
  <si>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</si>
  <si>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</si>
  <si>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</si>
  <si>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</si>
  <si>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</si>
  <si>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</si>
  <si>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</si>
  <si>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</si>
  <si>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</si>
  <si>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</si>
  <si>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</si>
  <si>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</si>
  <si>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</si>
  <si>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</si>
  <si>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</si>
  <si>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</si>
  <si>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</si>
  <si>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</si>
  <si>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</si>
  <si>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</si>
  <si>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</si>
  <si>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</si>
  <si>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</si>
  <si>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</si>
  <si>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</si>
  <si>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</si>
  <si>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</si>
  <si>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</si>
  <si>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</si>
  <si>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</si>
  <si>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</si>
  <si>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</si>
  <si>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</si>
  <si>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</si>
  <si>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</si>
  <si>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</si>
  <si>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</si>
  <si>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</si>
  <si>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</si>
  <si>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</si>
  <si>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</si>
  <si>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</si>
  <si>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</si>
  <si>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</si>
  <si>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</si>
  <si>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</si>
  <si>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</si>
  <si>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</si>
  <si>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</si>
  <si>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</si>
  <si>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</si>
  <si>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</si>
  <si>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</si>
  <si>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</si>
  <si>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</si>
  <si>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</si>
  <si>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</si>
  <si>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</si>
  <si>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</si>
  <si>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</si>
  <si>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</si>
  <si>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</si>
  <si>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</si>
  <si>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</si>
  <si>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</si>
  <si>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</si>
  <si>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</si>
  <si>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</si>
  <si>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</si>
  <si>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</si>
  <si>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</si>
  <si>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</si>
  <si>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</si>
  <si>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</si>
  <si>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</si>
  <si>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</si>
  <si>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</si>
  <si>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</si>
  <si>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</si>
  <si>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</si>
  <si>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</si>
  <si>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</si>
  <si>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</si>
  <si>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</si>
  <si>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</si>
  <si>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</si>
  <si>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</si>
  <si>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</si>
  <si>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</si>
  <si>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</si>
  <si>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</si>
  <si>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</si>
  <si>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</si>
  <si>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</si>
  <si>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</si>
  <si>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</si>
  <si>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</si>
  <si>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</si>
  <si>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</si>
  <si>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</si>
  <si>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</si>
  <si>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</si>
  <si>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</si>
  <si>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</si>
  <si>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</si>
  <si>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</si>
  <si>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</si>
  <si>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</si>
  <si>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</si>
  <si>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</si>
  <si>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</si>
  <si>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</si>
  <si>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</si>
  <si>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</si>
  <si>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</si>
  <si>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</si>
  <si>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</si>
  <si>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</si>
  <si>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</si>
  <si>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</si>
  <si>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</si>
  <si>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</si>
  <si>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</si>
  <si>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</si>
  <si>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</si>
  <si>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</si>
  <si>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</si>
  <si>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</si>
  <si>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</si>
  <si>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</si>
  <si>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</si>
  <si>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</si>
  <si>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</si>
  <si>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</si>
  <si>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</si>
  <si>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</si>
  <si>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</si>
  <si>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</si>
  <si>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</si>
  <si>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</si>
  <si>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</si>
  <si>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</si>
  <si>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</si>
  <si>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</si>
  <si>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</si>
  <si>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</si>
  <si>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</si>
  <si>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</si>
  <si>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</si>
  <si>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</si>
  <si>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</si>
  <si>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</si>
  <si>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</si>
  <si>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</si>
  <si>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</si>
  <si>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</si>
  <si>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</si>
  <si>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</si>
  <si>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</si>
  <si>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</si>
  <si>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</si>
  <si>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</si>
  <si>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</si>
  <si>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</si>
  <si>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</si>
  <si>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</si>
  <si>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</si>
  <si>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</si>
  <si>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</si>
  <si>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</si>
  <si>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</si>
  <si>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</si>
  <si>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</si>
  <si>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</si>
  <si>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</si>
  <si>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</si>
  <si>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</si>
  <si>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</si>
  <si>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</si>
  <si>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</si>
  <si>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</si>
  <si>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</si>
  <si>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</si>
  <si>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</si>
  <si>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</si>
  <si>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</si>
  <si>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</si>
  <si>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</si>
  <si>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</si>
  <si>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</si>
  <si>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</si>
  <si>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</si>
  <si>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</si>
  <si>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</si>
  <si>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</si>
  <si>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</si>
  <si>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</si>
  <si>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</si>
  <si>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</si>
  <si>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</si>
  <si>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</si>
  <si>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</si>
  <si>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</si>
  <si>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</si>
  <si>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</si>
  <si>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</si>
  <si>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</si>
  <si>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</si>
  <si>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</si>
  <si>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</si>
  <si>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</si>
  <si>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</si>
  <si>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</si>
  <si>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</si>
  <si>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</si>
  <si>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</si>
  <si>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</si>
  <si>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</si>
  <si>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</si>
  <si>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</si>
  <si>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</si>
  <si>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</si>
  <si>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</si>
  <si>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</si>
  <si>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</si>
  <si>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</si>
  <si>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</si>
  <si>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</si>
  <si>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</si>
  <si>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</si>
  <si>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</si>
  <si>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</si>
  <si>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</si>
  <si>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</si>
  <si>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</si>
  <si>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</si>
  <si>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</si>
  <si>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</si>
  <si>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</si>
  <si>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</si>
  <si>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</si>
  <si>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</si>
  <si>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</si>
  <si>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</si>
  <si>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</si>
  <si>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</si>
  <si>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</si>
  <si>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</si>
  <si>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</si>
  <si>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</si>
  <si>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</si>
  <si>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</si>
  <si>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</si>
  <si>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</si>
  <si>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</si>
  <si>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</si>
  <si>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</si>
  <si>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</si>
  <si>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</si>
  <si>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</si>
  <si>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</si>
  <si>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</si>
  <si>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</si>
  <si>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</si>
  <si>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</si>
  <si>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</si>
  <si>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</si>
  <si>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</si>
  <si>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</si>
  <si>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</si>
  <si>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</si>
  <si>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</si>
  <si>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</si>
  <si>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</si>
  <si>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</si>
  <si>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</si>
  <si>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</si>
  <si>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</si>
  <si>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</si>
  <si>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</si>
  <si>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</si>
  <si>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</si>
  <si>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</si>
  <si>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</si>
  <si>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</si>
  <si>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</si>
  <si>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</si>
  <si>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</si>
  <si>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</si>
  <si>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</si>
  <si>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</si>
  <si>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</si>
  <si>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</si>
  <si>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</si>
  <si>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</si>
  <si>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</si>
  <si>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</si>
  <si>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</si>
  <si>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</si>
  <si>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</si>
  <si>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</si>
  <si>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</si>
  <si>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</si>
  <si>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</si>
  <si>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</si>
  <si>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</si>
  <si>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</si>
  <si>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</si>
  <si>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</si>
  <si>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</si>
  <si>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</si>
  <si>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</si>
  <si>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</si>
  <si>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</si>
  <si>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</si>
  <si>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</si>
  <si>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</si>
  <si>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</si>
  <si>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</si>
  <si>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</si>
  <si>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</si>
  <si>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</si>
  <si>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</si>
  <si>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</si>
  <si>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</si>
  <si>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</si>
  <si>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</si>
  <si>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</si>
  <si>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</si>
  <si>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</si>
  <si>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</si>
  <si>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</si>
  <si>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</si>
  <si>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</si>
  <si>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</si>
  <si>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</si>
  <si>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</si>
  <si>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</si>
  <si>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</si>
  <si>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</si>
  <si>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</si>
  <si>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</si>
  <si>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</si>
  <si>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</si>
  <si>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</si>
  <si>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</si>
  <si>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</si>
  <si>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</si>
  <si>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</si>
  <si>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</si>
  <si>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</si>
  <si>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</si>
  <si>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</si>
  <si>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</si>
  <si>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</si>
  <si>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</si>
  <si>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</si>
  <si>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</si>
  <si>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</si>
  <si>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</si>
  <si>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</si>
  <si>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</si>
  <si>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</si>
  <si>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</si>
  <si>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</si>
  <si>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</si>
  <si>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</si>
  <si>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</si>
  <si>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</si>
  <si>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</si>
  <si>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</si>
  <si>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</si>
  <si>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</si>
  <si>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</si>
  <si>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</si>
  <si>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</si>
  <si>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</si>
  <si>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</si>
  <si>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</si>
  <si>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</si>
  <si>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</si>
  <si>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</si>
  <si>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</si>
  <si>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</si>
  <si>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</si>
  <si>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</si>
  <si>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</si>
  <si>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</si>
  <si>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</si>
  <si>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</si>
  <si>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</si>
  <si>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</si>
  <si>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</si>
  <si>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</si>
  <si>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</si>
  <si>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</si>
  <si>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</si>
  <si>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</si>
  <si>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</si>
  <si>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</si>
  <si>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</si>
  <si>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</si>
  <si>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</si>
  <si>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</si>
  <si>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</si>
  <si>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</si>
  <si>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</si>
  <si>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</si>
  <si>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</si>
  <si>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</si>
  <si>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</si>
  <si>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</si>
  <si>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</si>
  <si>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</si>
  <si>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</si>
  <si>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</si>
  <si>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</si>
  <si>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</si>
  <si>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</si>
  <si>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</si>
  <si>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</si>
  <si>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</si>
  <si>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</si>
  <si>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</si>
  <si>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</si>
  <si>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</si>
  <si>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</si>
  <si>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</si>
  <si>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</si>
  <si>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</si>
  <si>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</si>
  <si>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</si>
  <si>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</si>
  <si>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</si>
  <si>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</si>
  <si>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</si>
  <si>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</si>
  <si>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</si>
  <si>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</si>
  <si>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</si>
  <si>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</si>
  <si>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</si>
  <si>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</si>
  <si>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</si>
  <si>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</si>
  <si>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</si>
  <si>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</si>
  <si>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</si>
  <si>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</si>
  <si>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</si>
  <si>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</si>
  <si>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</si>
  <si>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</si>
  <si>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</si>
  <si>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677-685</t>
  </si>
  <si>
    <t>ITC&lt;&gt;</t>
  </si>
  <si>
    <t>1160-1180</t>
  </si>
  <si>
    <t>2350-2450</t>
  </si>
  <si>
    <t>Profit of Rs.20/-</t>
  </si>
  <si>
    <t>MOTHERSON</t>
  </si>
  <si>
    <t>700-710</t>
  </si>
  <si>
    <t>SCANDENT</t>
  </si>
  <si>
    <t>655-675</t>
  </si>
  <si>
    <t>1150-1200</t>
  </si>
  <si>
    <t>COLPAL JULY FUT</t>
  </si>
  <si>
    <t>2200-2300</t>
  </si>
  <si>
    <t>AMBIKCO</t>
  </si>
  <si>
    <t>1700-1800</t>
  </si>
  <si>
    <t>Part profit of Rs.175/-</t>
  </si>
  <si>
    <t>SHAIBAL GHOSH</t>
  </si>
  <si>
    <t>PIDILITIND JULY FUT</t>
  </si>
  <si>
    <t>2200-2240</t>
  </si>
  <si>
    <t>Part profit of Rs.40/-</t>
  </si>
  <si>
    <t>JETMALL</t>
  </si>
  <si>
    <t>TAAZAINT</t>
  </si>
  <si>
    <t>980-990</t>
  </si>
  <si>
    <t>1100-1150</t>
  </si>
  <si>
    <t>MOONGIPASEC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</si>
  <si>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</si>
  <si>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</si>
  <si>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</si>
  <si>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</si>
  <si>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</si>
  <si>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</si>
  <si>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</si>
  <si>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</si>
  <si>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</si>
  <si>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</si>
  <si>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</si>
  <si>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</si>
  <si>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</si>
  <si>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</si>
  <si>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</si>
  <si>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</si>
  <si>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</si>
  <si>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</si>
  <si>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</si>
  <si>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</si>
  <si>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</si>
  <si>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</si>
  <si>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</si>
  <si>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</si>
  <si>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</si>
  <si>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</si>
  <si>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</si>
  <si>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</si>
  <si>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</si>
  <si>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</si>
  <si>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</si>
  <si>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</si>
  <si>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</si>
  <si>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MANISH MISHRA</t>
  </si>
  <si>
    <t>IFL</t>
  </si>
  <si>
    <t>PANTH</t>
  </si>
  <si>
    <t>RIIL</t>
  </si>
  <si>
    <t>Reliance Indl Infra Ltd</t>
  </si>
  <si>
    <t>XTX MARKETS LLP</t>
  </si>
  <si>
    <t>HRTI PRIVATE LIMITED</t>
  </si>
  <si>
    <t>GRAVITON RESEARCH CAPITAL LLP</t>
  </si>
  <si>
    <t>BCLENTERPR</t>
  </si>
  <si>
    <t>NAKSHATRA GARMENTS PRIVATE LIMITED</t>
  </si>
  <si>
    <t>APOLLOHOSP JULY FUT</t>
  </si>
  <si>
    <t>3850-3900</t>
  </si>
  <si>
    <t>1530-1560</t>
  </si>
  <si>
    <t xml:space="preserve">CARBORUNIV </t>
  </si>
  <si>
    <t>730-750</t>
  </si>
  <si>
    <t>770-780</t>
  </si>
  <si>
    <t>830-850</t>
  </si>
  <si>
    <t>11200-11300</t>
  </si>
  <si>
    <t>12000-12500</t>
  </si>
  <si>
    <t>2450-2470</t>
  </si>
  <si>
    <t>INFY 1480 CE JUL</t>
  </si>
  <si>
    <t>42-44</t>
  </si>
  <si>
    <t>60-70</t>
  </si>
  <si>
    <t>Profit of Rs.24/-</t>
  </si>
  <si>
    <t>Retail Research Technical Calls &amp; Fundamental Performance Report for the month of July-2022</t>
  </si>
  <si>
    <t>KAMALL AHUJA</t>
  </si>
  <si>
    <t>AMARBHAI PANCHAL</t>
  </si>
  <si>
    <t>PARI SINGHAL</t>
  </si>
  <si>
    <t>JATIN MANUBHAI SHAH</t>
  </si>
  <si>
    <t>PROFINC</t>
  </si>
  <si>
    <t>PABBATHI VENKATA MOHAN RAO</t>
  </si>
  <si>
    <t>KBCGLOBAL</t>
  </si>
  <si>
    <t>KBC Global Limited</t>
  </si>
  <si>
    <t>ANKITA VISHAL SHAH</t>
  </si>
  <si>
    <t>Profit of Rs.125/-</t>
  </si>
  <si>
    <t>Profit of Rs.131/-</t>
  </si>
  <si>
    <t>Profit of Rs.37/-</t>
  </si>
  <si>
    <t>228-230</t>
  </si>
  <si>
    <t>240-245</t>
  </si>
  <si>
    <t>193-194</t>
  </si>
  <si>
    <t>205-210</t>
  </si>
  <si>
    <t>Profit of Rs.52.25/-</t>
  </si>
  <si>
    <t>ACE</t>
  </si>
  <si>
    <t>Profit of Rs.17/-</t>
  </si>
  <si>
    <t>ABVL</t>
  </si>
  <si>
    <t>ASCENSIVE</t>
  </si>
  <si>
    <t>PAWAN SHARMA</t>
  </si>
  <si>
    <t>AVANCE</t>
  </si>
  <si>
    <t>PRASANT TIBRAWALLA</t>
  </si>
  <si>
    <t>R APPALARAJU</t>
  </si>
  <si>
    <t>VANRAJ DADBHAI KAHOR</t>
  </si>
  <si>
    <t>ARPNA CAPITAL SERVICES PVT LTD</t>
  </si>
  <si>
    <t>BFLAFL</t>
  </si>
  <si>
    <t>ALPHA LEON ENTERPRISES LLP</t>
  </si>
  <si>
    <t>GIANLIFE</t>
  </si>
  <si>
    <t>ARUN KUMAR GUPTA</t>
  </si>
  <si>
    <t>GKP</t>
  </si>
  <si>
    <t>YACOOBALI VENTURE COMMODITY BROKING PVT. LTD.</t>
  </si>
  <si>
    <t>HIRWANI JAYANTIBHAI VAGHELA</t>
  </si>
  <si>
    <t>RADHIKA AJAY MARUDA</t>
  </si>
  <si>
    <t>INDOGLOBAL</t>
  </si>
  <si>
    <t>SHAKTISINH D VAGHELA</t>
  </si>
  <si>
    <t>PARESH BABULAL BHALAKIA</t>
  </si>
  <si>
    <t>KRUTI KEVIN KAPADIA</t>
  </si>
  <si>
    <t>RATANCHAND LODHA *</t>
  </si>
  <si>
    <t>MAYUKH</t>
  </si>
  <si>
    <t>DEEPAKKUMARAGRAWAL</t>
  </si>
  <si>
    <t>MABLE RAJESH</t>
  </si>
  <si>
    <t>HARSHITA SINGHAL</t>
  </si>
  <si>
    <t>OSIAJEE</t>
  </si>
  <si>
    <t>SWAPAN KARMAKAR</t>
  </si>
  <si>
    <t>MEENA SAROYA</t>
  </si>
  <si>
    <t>PRADIP HANUMANT KADAM</t>
  </si>
  <si>
    <t>PREETI BHAUKA</t>
  </si>
  <si>
    <t>POLYMAC</t>
  </si>
  <si>
    <t>VIRENDRA DUGAR</t>
  </si>
  <si>
    <t>SHUBHAM RAMESHCHANDRA SHARMA</t>
  </si>
  <si>
    <t>BHAVYA DHIMAN</t>
  </si>
  <si>
    <t>RCAN</t>
  </si>
  <si>
    <t>SANGHAVI COMPUTER CENTER PRIVATE LIMITED</t>
  </si>
  <si>
    <t>RASILABEN R SHETH</t>
  </si>
  <si>
    <t>VIJAY VINODCHANDRA SHAH</t>
  </si>
  <si>
    <t>ROSEMER</t>
  </si>
  <si>
    <t>BP COMTRADE PRIVATE LIMITED</t>
  </si>
  <si>
    <t>CHAKRAVARTHY GAREPALLI</t>
  </si>
  <si>
    <t>XCESS SECURITIES PRIVATE LIMITED</t>
  </si>
  <si>
    <t>DIVYA KANDA</t>
  </si>
  <si>
    <t>PARESH DHIRAJLAL SHAH</t>
  </si>
  <si>
    <t>RAJKUMAR BASUDEV AGARWAL</t>
  </si>
  <si>
    <t>PAWANKUMAR BASUDEV AGARWAL</t>
  </si>
  <si>
    <t>SHRGLTR</t>
  </si>
  <si>
    <t>FIRSTINDIA INFRASTRUCTURE PVT LTD</t>
  </si>
  <si>
    <t>SHUBHAM</t>
  </si>
  <si>
    <t>MALTI DIPAKKUMAR CONTRACTOR</t>
  </si>
  <si>
    <t>PABBATHI BADARI NARAYANA MURTHY</t>
  </si>
  <si>
    <t>VCU</t>
  </si>
  <si>
    <t>ORIGIN DATA SOLUTIONS PRIVATE LIMITED</t>
  </si>
  <si>
    <t>HIMANSHU MEENA</t>
  </si>
  <si>
    <t>VITESSE</t>
  </si>
  <si>
    <t>SANDIP KANTILAL KHATRI</t>
  </si>
  <si>
    <t>ATALREAL</t>
  </si>
  <si>
    <t>Atal Realtech Limited</t>
  </si>
  <si>
    <t>BHAVESH KIRTI MATHURIA</t>
  </si>
  <si>
    <t>GSTL</t>
  </si>
  <si>
    <t>Globesecure Techno Ltd</t>
  </si>
  <si>
    <t>PANKAJ DHANJI CHHEDA HUF</t>
  </si>
  <si>
    <t>NIRAJ RAJNIKANT SHAH</t>
  </si>
  <si>
    <t>SURESH SARAF</t>
  </si>
  <si>
    <t>SIEMENS JULY FUT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</si>
</sst>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2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1" fillId="0" borderId="22" xfId="0" applyFont="1" applyBorder="1"/>
    <xf numFmtId="0" fontId="0" fillId="0" borderId="22" xfId="0" applyFont="1" applyBorder="1" applyAlignment="1"/>
    <xf numFmtId="0" fontId="1" fillId="0" borderId="23" xfId="0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0" fillId="19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1" fillId="0" borderId="5" xfId="0" applyFont="1" applyBorder="1"/>
    <xf numFmtId="1" fontId="31" fillId="12" borderId="24" xfId="0" applyNumberFormat="1" applyFont="1" applyFill="1" applyBorder="1" applyAlignment="1">
      <alignment horizontal="center" vertical="center"/>
    </xf>
    <xf numFmtId="165" fontId="31" fillId="12" borderId="24" xfId="0" applyNumberFormat="1" applyFont="1" applyFill="1" applyBorder="1" applyAlignment="1">
      <alignment horizontal="center" vertical="center"/>
    </xf>
    <xf numFmtId="16" fontId="31" fillId="12" borderId="24" xfId="0" applyNumberFormat="1" applyFont="1" applyFill="1" applyBorder="1" applyAlignment="1">
      <alignment horizontal="center" vertical="center"/>
    </xf>
    <xf numFmtId="0" fontId="31" fillId="12" borderId="24" xfId="0" applyFont="1" applyFill="1" applyBorder="1" applyAlignment="1">
      <alignment horizontal="left"/>
    </xf>
    <xf numFmtId="0" fontId="31" fillId="12" borderId="24" xfId="0" applyFont="1" applyFill="1" applyBorder="1" applyAlignment="1">
      <alignment horizontal="center" vertical="center"/>
    </xf>
    <xf numFmtId="0" fontId="32" fillId="14" borderId="24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10" fontId="32" fillId="14" borderId="24" xfId="0" applyNumberFormat="1" applyFont="1" applyFill="1" applyBorder="1" applyAlignment="1">
      <alignment horizontal="center" vertical="center" wrapText="1"/>
    </xf>
    <xf numFmtId="16" fontId="32" fillId="14" borderId="24" xfId="0" applyNumberFormat="1" applyFont="1" applyFill="1" applyBorder="1" applyAlignment="1">
      <alignment horizontal="center" vertical="center"/>
    </xf>
    <xf numFmtId="0" fontId="1" fillId="12" borderId="25" xfId="0" applyFont="1" applyFill="1" applyBorder="1"/>
    <xf numFmtId="0" fontId="1" fillId="12" borderId="24" xfId="0" applyFont="1" applyFill="1" applyBorder="1"/>
    <xf numFmtId="0" fontId="0" fillId="13" borderId="24" xfId="0" applyFont="1" applyFill="1" applyBorder="1" applyAlignment="1"/>
    <xf numFmtId="15" fontId="31" fillId="12" borderId="24" xfId="0" applyNumberFormat="1" applyFont="1" applyFill="1" applyBorder="1" applyAlignment="1">
      <alignment horizontal="center" vertical="center"/>
    </xf>
    <xf numFmtId="0" fontId="32" fillId="12" borderId="24" xfId="0" applyFont="1" applyFill="1" applyBorder="1"/>
    <xf numFmtId="43" fontId="31" fillId="12" borderId="24" xfId="0" applyNumberFormat="1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165" fontId="41" fillId="12" borderId="21" xfId="0" applyNumberFormat="1" applyFont="1" applyFill="1" applyBorder="1" applyAlignment="1">
      <alignment horizontal="center" vertical="center"/>
    </xf>
    <xf numFmtId="1" fontId="31" fillId="11" borderId="24" xfId="0" applyNumberFormat="1" applyFont="1" applyFill="1" applyBorder="1" applyAlignment="1">
      <alignment horizontal="center" vertical="center"/>
    </xf>
    <xf numFmtId="16" fontId="31" fillId="11" borderId="24" xfId="0" applyNumberFormat="1" applyFont="1" applyFill="1" applyBorder="1" applyAlignment="1">
      <alignment horizontal="center" vertical="center"/>
    </xf>
    <xf numFmtId="0" fontId="31" fillId="11" borderId="24" xfId="0" applyFont="1" applyFill="1" applyBorder="1" applyAlignment="1">
      <alignment horizontal="left"/>
    </xf>
    <xf numFmtId="0" fontId="31" fillId="11" borderId="24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4" xfId="0" applyNumberFormat="1" applyFont="1" applyFill="1" applyBorder="1" applyAlignment="1">
      <alignment horizontal="center" vertical="center"/>
    </xf>
    <xf numFmtId="0" fontId="1" fillId="20" borderId="0" xfId="0" applyFont="1" applyFill="1" applyBorder="1"/>
    <xf numFmtId="0" fontId="1" fillId="20" borderId="25" xfId="0" applyFont="1" applyFill="1" applyBorder="1"/>
    <xf numFmtId="0" fontId="1" fillId="20" borderId="24" xfId="0" applyFont="1" applyFill="1" applyBorder="1"/>
    <xf numFmtId="0" fontId="0" fillId="21" borderId="24" xfId="0" applyFont="1" applyFill="1" applyBorder="1" applyAlignment="1"/>
    <xf numFmtId="165" fontId="41" fillId="11" borderId="24" xfId="0" applyNumberFormat="1" applyFont="1" applyFill="1" applyBorder="1" applyAlignment="1">
      <alignment horizontal="center" vertical="center"/>
    </xf>
    <xf numFmtId="0" fontId="41" fillId="12" borderId="21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10" fontId="32" fillId="18" borderId="3" xfId="0" applyNumberFormat="1" applyFont="1" applyFill="1" applyBorder="1" applyAlignment="1">
      <alignment horizontal="center" vertical="center" wrapText="1"/>
    </xf>
    <xf numFmtId="16" fontId="32" fillId="18" borderId="21" xfId="0" applyNumberFormat="1" applyFont="1" applyFill="1" applyBorder="1" applyAlignment="1">
      <alignment horizontal="center" vertical="center"/>
    </xf>
    <xf numFmtId="0" fontId="41" fillId="12" borderId="21" xfId="0" applyFont="1" applyFill="1" applyBorder="1"/>
    <xf numFmtId="0" fontId="41" fillId="14" borderId="21" xfId="0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31" fillId="11" borderId="21" xfId="0" applyFont="1" applyFill="1" applyBorder="1" applyAlignment="1">
      <alignment horizont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4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216</xdr:row>
      <xdr:rowOff>0</xdr:rowOff>
    </xdr:from>
    <xdr:to>
      <xdr:col>11</xdr:col>
      <xdr:colOff>123825</xdr:colOff>
      <xdr:row>230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468405</xdr:colOff>
      <xdr:row>511</xdr:row>
      <xdr:rowOff>89647</xdr:rowOff>
    </xdr:from>
    <xdr:to>
      <xdr:col>12</xdr:col>
      <xdr:colOff>298077</xdr:colOff>
      <xdr:row>516</xdr:row>
      <xdr:rowOff>11205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34317" y="80828029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44747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09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09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0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09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09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H16" sqref="H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2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44747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9" t="s">
        <v>16</v>
      </c>
      <c r="B9" s="411" t="s">
        <v>17</v>
      </c>
      <c r="C9" s="411" t="s">
        <v>18</v>
      </c>
      <c r="D9" s="411" t="s">
        <v>19</v>
      </c>
      <c r="E9" s="23" t="s">
        <v>20</v>
      </c>
      <c r="F9" s="23" t="s">
        <v>21</v>
      </c>
      <c r="G9" s="406" t="s">
        <v>22</v>
      </c>
      <c r="H9" s="407"/>
      <c r="I9" s="408"/>
      <c r="J9" s="406" t="s">
        <v>23</v>
      </c>
      <c r="K9" s="407"/>
      <c r="L9" s="408"/>
      <c r="M9" s="23"/>
      <c r="N9" s="24"/>
      <c r="O9" s="24"/>
      <c r="P9" s="24"/>
    </row>
    <row r="10" spans="1:16" ht="59.25" customHeight="1">
      <c r="A10" s="410"/>
      <c r="B10" s="412"/>
      <c r="C10" s="412"/>
      <c r="D10" s="41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44770</v>
      </c>
      <c r="E11" s="32">
        <v>15836.95</v>
      </c>
      <c r="F11" s="32">
        <v>15780.766666666668</v>
      </c>
      <c r="G11" s="33">
        <v>15708.083333333336</v>
      </c>
      <c r="H11" s="33">
        <v>15579.216666666667</v>
      </c>
      <c r="I11" s="33">
        <v>15506.533333333335</v>
      </c>
      <c r="J11" s="33">
        <v>15909.633333333337</v>
      </c>
      <c r="K11" s="33">
        <v>15982.316666666668</v>
      </c>
      <c r="L11" s="33">
        <v>16111.183333333338</v>
      </c>
      <c r="M11" s="34">
        <v>15853.45</v>
      </c>
      <c r="N11" s="34">
        <v>15651.9</v>
      </c>
      <c r="O11" s="35">
        <v>13822900</v>
      </c>
      <c r="P11" s="36">
        <v>2.8780458760661497E-2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44770</v>
      </c>
      <c r="E12" s="37">
        <v>34012.6</v>
      </c>
      <c r="F12" s="37">
        <v>33889.75</v>
      </c>
      <c r="G12" s="38">
        <v>33724.5</v>
      </c>
      <c r="H12" s="38">
        <v>33436.400000000001</v>
      </c>
      <c r="I12" s="38">
        <v>33271.15</v>
      </c>
      <c r="J12" s="38">
        <v>34177.85</v>
      </c>
      <c r="K12" s="38">
        <v>34343.1</v>
      </c>
      <c r="L12" s="38">
        <v>34631.199999999997</v>
      </c>
      <c r="M12" s="28">
        <v>34055</v>
      </c>
      <c r="N12" s="28">
        <v>33601.65</v>
      </c>
      <c r="O12" s="39">
        <v>2779425</v>
      </c>
      <c r="P12" s="40">
        <v>2.6849542809642562E-2</v>
      </c>
    </row>
    <row r="13" spans="1:16" ht="12.75" customHeight="1">
      <c r="A13" s="28">
        <v>3</v>
      </c>
      <c r="B13" s="29" t="s">
        <v>35</v>
      </c>
      <c r="C13" s="30" t="s">
        <v>795</v>
      </c>
      <c r="D13" s="31">
        <v>44768</v>
      </c>
      <c r="E13" s="37">
        <v>15792.55</v>
      </c>
      <c r="F13" s="37">
        <v>15729.183333333334</v>
      </c>
      <c r="G13" s="38">
        <v>15663.366666666669</v>
      </c>
      <c r="H13" s="38">
        <v>15534.183333333334</v>
      </c>
      <c r="I13" s="38">
        <v>15468.366666666669</v>
      </c>
      <c r="J13" s="38">
        <v>15858.366666666669</v>
      </c>
      <c r="K13" s="38">
        <v>15924.183333333334</v>
      </c>
      <c r="L13" s="38">
        <v>16053.366666666669</v>
      </c>
      <c r="M13" s="28">
        <v>15795</v>
      </c>
      <c r="N13" s="28">
        <v>15600</v>
      </c>
      <c r="O13" s="39">
        <v>1800</v>
      </c>
      <c r="P13" s="40">
        <v>0.15384615384615385</v>
      </c>
    </row>
    <row r="14" spans="1:16" ht="12.75" customHeight="1">
      <c r="A14" s="28">
        <v>4</v>
      </c>
      <c r="B14" s="29" t="s">
        <v>35</v>
      </c>
      <c r="C14" s="30" t="s">
        <v>824</v>
      </c>
      <c r="D14" s="31">
        <v>44768</v>
      </c>
      <c r="E14" s="37">
        <v>6388</v>
      </c>
      <c r="F14" s="37">
        <v>6387.9833333333336</v>
      </c>
      <c r="G14" s="38">
        <v>6387.9666666666672</v>
      </c>
      <c r="H14" s="38">
        <v>6387.9333333333334</v>
      </c>
      <c r="I14" s="38">
        <v>6387.916666666667</v>
      </c>
      <c r="J14" s="38">
        <v>6388.0166666666673</v>
      </c>
      <c r="K14" s="38">
        <v>6388.0333333333338</v>
      </c>
      <c r="L14" s="38">
        <v>6388.0666666666675</v>
      </c>
      <c r="M14" s="28">
        <v>6388</v>
      </c>
      <c r="N14" s="28">
        <v>6387.95</v>
      </c>
      <c r="O14" s="39">
        <v>900</v>
      </c>
      <c r="P14" s="40">
        <v>-7.6923076923076927E-2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44770</v>
      </c>
      <c r="E15" s="37">
        <v>702.55</v>
      </c>
      <c r="F15" s="37">
        <v>700.2833333333333</v>
      </c>
      <c r="G15" s="38">
        <v>694.26666666666665</v>
      </c>
      <c r="H15" s="38">
        <v>685.98333333333335</v>
      </c>
      <c r="I15" s="38">
        <v>679.9666666666667</v>
      </c>
      <c r="J15" s="38">
        <v>708.56666666666661</v>
      </c>
      <c r="K15" s="38">
        <v>714.58333333333326</v>
      </c>
      <c r="L15" s="38">
        <v>722.86666666666656</v>
      </c>
      <c r="M15" s="28">
        <v>706.3</v>
      </c>
      <c r="N15" s="28">
        <v>692</v>
      </c>
      <c r="O15" s="39">
        <v>3155200</v>
      </c>
      <c r="P15" s="40">
        <v>4.8883865498728453E-2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44770</v>
      </c>
      <c r="E16" s="37">
        <v>2366.1</v>
      </c>
      <c r="F16" s="37">
        <v>2340.4333333333334</v>
      </c>
      <c r="G16" s="38">
        <v>2305.1166666666668</v>
      </c>
      <c r="H16" s="38">
        <v>2244.1333333333332</v>
      </c>
      <c r="I16" s="38">
        <v>2208.8166666666666</v>
      </c>
      <c r="J16" s="38">
        <v>2401.416666666667</v>
      </c>
      <c r="K16" s="38">
        <v>2436.7333333333336</v>
      </c>
      <c r="L16" s="38">
        <v>2497.7166666666672</v>
      </c>
      <c r="M16" s="28">
        <v>2375.75</v>
      </c>
      <c r="N16" s="28">
        <v>2279.4499999999998</v>
      </c>
      <c r="O16" s="39">
        <v>531000</v>
      </c>
      <c r="P16" s="40">
        <v>0.11320754716981132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44770</v>
      </c>
      <c r="E17" s="37">
        <v>19031.599999999999</v>
      </c>
      <c r="F17" s="37">
        <v>19135.100000000002</v>
      </c>
      <c r="G17" s="38">
        <v>18870.300000000003</v>
      </c>
      <c r="H17" s="38">
        <v>18709</v>
      </c>
      <c r="I17" s="38">
        <v>18444.2</v>
      </c>
      <c r="J17" s="38">
        <v>19296.400000000005</v>
      </c>
      <c r="K17" s="38">
        <v>19561.2</v>
      </c>
      <c r="L17" s="38">
        <v>19722.500000000007</v>
      </c>
      <c r="M17" s="28">
        <v>19399.900000000001</v>
      </c>
      <c r="N17" s="28">
        <v>18973.8</v>
      </c>
      <c r="O17" s="39">
        <v>41200</v>
      </c>
      <c r="P17" s="40">
        <v>2.8971028971028972E-2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44770</v>
      </c>
      <c r="E18" s="37">
        <v>90.6</v>
      </c>
      <c r="F18" s="37">
        <v>90.566666666666663</v>
      </c>
      <c r="G18" s="38">
        <v>89.783333333333331</v>
      </c>
      <c r="H18" s="38">
        <v>88.966666666666669</v>
      </c>
      <c r="I18" s="38">
        <v>88.183333333333337</v>
      </c>
      <c r="J18" s="38">
        <v>91.383333333333326</v>
      </c>
      <c r="K18" s="38">
        <v>92.166666666666657</v>
      </c>
      <c r="L18" s="38">
        <v>92.98333333333332</v>
      </c>
      <c r="M18" s="28">
        <v>91.35</v>
      </c>
      <c r="N18" s="28">
        <v>89.75</v>
      </c>
      <c r="O18" s="39">
        <v>18171000</v>
      </c>
      <c r="P18" s="40">
        <v>3.6979969183359017E-2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44770</v>
      </c>
      <c r="E19" s="37">
        <v>249.25</v>
      </c>
      <c r="F19" s="37">
        <v>247.4</v>
      </c>
      <c r="G19" s="38">
        <v>244.70000000000002</v>
      </c>
      <c r="H19" s="38">
        <v>240.15</v>
      </c>
      <c r="I19" s="38">
        <v>237.45000000000002</v>
      </c>
      <c r="J19" s="38">
        <v>251.95000000000002</v>
      </c>
      <c r="K19" s="38">
        <v>254.65</v>
      </c>
      <c r="L19" s="38">
        <v>259.20000000000005</v>
      </c>
      <c r="M19" s="28">
        <v>250.1</v>
      </c>
      <c r="N19" s="28">
        <v>242.85</v>
      </c>
      <c r="O19" s="39">
        <v>9718800</v>
      </c>
      <c r="P19" s="40">
        <v>3.545706371191136E-2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44770</v>
      </c>
      <c r="E20" s="37">
        <v>2167.3000000000002</v>
      </c>
      <c r="F20" s="37">
        <v>2169.1166666666668</v>
      </c>
      <c r="G20" s="38">
        <v>2153.2833333333338</v>
      </c>
      <c r="H20" s="38">
        <v>2139.2666666666669</v>
      </c>
      <c r="I20" s="38">
        <v>2123.4333333333338</v>
      </c>
      <c r="J20" s="38">
        <v>2183.1333333333337</v>
      </c>
      <c r="K20" s="38">
        <v>2198.9666666666667</v>
      </c>
      <c r="L20" s="38">
        <v>2212.9833333333336</v>
      </c>
      <c r="M20" s="28">
        <v>2184.9499999999998</v>
      </c>
      <c r="N20" s="28">
        <v>2155.1</v>
      </c>
      <c r="O20" s="39">
        <v>2785500</v>
      </c>
      <c r="P20" s="40">
        <v>-1.1445302102741549E-2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44770</v>
      </c>
      <c r="E21" s="37">
        <v>2271.4499999999998</v>
      </c>
      <c r="F21" s="37">
        <v>2262.7666666666664</v>
      </c>
      <c r="G21" s="38">
        <v>2241.0333333333328</v>
      </c>
      <c r="H21" s="38">
        <v>2210.6166666666663</v>
      </c>
      <c r="I21" s="38">
        <v>2188.8833333333328</v>
      </c>
      <c r="J21" s="38">
        <v>2293.1833333333329</v>
      </c>
      <c r="K21" s="38">
        <v>2314.9166666666665</v>
      </c>
      <c r="L21" s="38">
        <v>2345.333333333333</v>
      </c>
      <c r="M21" s="28">
        <v>2284.5</v>
      </c>
      <c r="N21" s="28">
        <v>2232.35</v>
      </c>
      <c r="O21" s="39">
        <v>22486000</v>
      </c>
      <c r="P21" s="40">
        <v>1.1811820820302833E-2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44770</v>
      </c>
      <c r="E22" s="37">
        <v>680.5</v>
      </c>
      <c r="F22" s="37">
        <v>677.7</v>
      </c>
      <c r="G22" s="38">
        <v>672.50000000000011</v>
      </c>
      <c r="H22" s="38">
        <v>664.50000000000011</v>
      </c>
      <c r="I22" s="38">
        <v>659.30000000000018</v>
      </c>
      <c r="J22" s="38">
        <v>685.7</v>
      </c>
      <c r="K22" s="38">
        <v>690.89999999999986</v>
      </c>
      <c r="L22" s="38">
        <v>698.9</v>
      </c>
      <c r="M22" s="28">
        <v>682.9</v>
      </c>
      <c r="N22" s="28">
        <v>669.7</v>
      </c>
      <c r="O22" s="39">
        <v>79693750</v>
      </c>
      <c r="P22" s="40">
        <v>1.4923028589381086E-3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44770</v>
      </c>
      <c r="E23" s="37">
        <v>3048.2</v>
      </c>
      <c r="F23" s="37">
        <v>3045.0833333333335</v>
      </c>
      <c r="G23" s="38">
        <v>3000.2166666666672</v>
      </c>
      <c r="H23" s="38">
        <v>2952.2333333333336</v>
      </c>
      <c r="I23" s="38">
        <v>2907.3666666666672</v>
      </c>
      <c r="J23" s="38">
        <v>3093.0666666666671</v>
      </c>
      <c r="K23" s="38">
        <v>3137.9333333333329</v>
      </c>
      <c r="L23" s="38">
        <v>3185.916666666667</v>
      </c>
      <c r="M23" s="28">
        <v>3089.95</v>
      </c>
      <c r="N23" s="28">
        <v>2997.1</v>
      </c>
      <c r="O23" s="39">
        <v>237400</v>
      </c>
      <c r="P23" s="40">
        <v>1.9759450171821305E-2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44770</v>
      </c>
      <c r="E24" s="37">
        <v>472.45</v>
      </c>
      <c r="F24" s="37">
        <v>470.8</v>
      </c>
      <c r="G24" s="38">
        <v>467.75</v>
      </c>
      <c r="H24" s="38">
        <v>463.05</v>
      </c>
      <c r="I24" s="38">
        <v>460</v>
      </c>
      <c r="J24" s="38">
        <v>475.5</v>
      </c>
      <c r="K24" s="38">
        <v>478.55000000000007</v>
      </c>
      <c r="L24" s="38">
        <v>483.25</v>
      </c>
      <c r="M24" s="28">
        <v>473.85</v>
      </c>
      <c r="N24" s="28">
        <v>466.1</v>
      </c>
      <c r="O24" s="39">
        <v>6323000</v>
      </c>
      <c r="P24" s="40">
        <v>7.8100095632770159E-3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44770</v>
      </c>
      <c r="E25" s="37">
        <v>369.15</v>
      </c>
      <c r="F25" s="37">
        <v>368.84999999999997</v>
      </c>
      <c r="G25" s="38">
        <v>367.59999999999991</v>
      </c>
      <c r="H25" s="38">
        <v>366.04999999999995</v>
      </c>
      <c r="I25" s="38">
        <v>364.7999999999999</v>
      </c>
      <c r="J25" s="38">
        <v>370.39999999999992</v>
      </c>
      <c r="K25" s="38">
        <v>371.65000000000003</v>
      </c>
      <c r="L25" s="38">
        <v>373.19999999999993</v>
      </c>
      <c r="M25" s="28">
        <v>370.1</v>
      </c>
      <c r="N25" s="28">
        <v>367.3</v>
      </c>
      <c r="O25" s="39">
        <v>46573200</v>
      </c>
      <c r="P25" s="40">
        <v>-1.4136025909697085E-2</v>
      </c>
    </row>
    <row r="26" spans="1:16" ht="12.75" customHeight="1">
      <c r="A26" s="28">
        <v>16</v>
      </c>
      <c r="B26" s="254" t="s">
        <v>44</v>
      </c>
      <c r="C26" s="30" t="s">
        <v>53</v>
      </c>
      <c r="D26" s="31">
        <v>44770</v>
      </c>
      <c r="E26" s="37">
        <v>3785.65</v>
      </c>
      <c r="F26" s="37">
        <v>3763.4166666666665</v>
      </c>
      <c r="G26" s="38">
        <v>3733.333333333333</v>
      </c>
      <c r="H26" s="38">
        <v>3681.0166666666664</v>
      </c>
      <c r="I26" s="38">
        <v>3650.9333333333329</v>
      </c>
      <c r="J26" s="38">
        <v>3815.7333333333331</v>
      </c>
      <c r="K26" s="38">
        <v>3845.8166666666662</v>
      </c>
      <c r="L26" s="38">
        <v>3898.1333333333332</v>
      </c>
      <c r="M26" s="28">
        <v>3793.5</v>
      </c>
      <c r="N26" s="28">
        <v>3711.1</v>
      </c>
      <c r="O26" s="39">
        <v>1837250</v>
      </c>
      <c r="P26" s="40">
        <v>1.5616362631288004E-2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44770</v>
      </c>
      <c r="E27" s="37">
        <v>189.5</v>
      </c>
      <c r="F27" s="37">
        <v>189.15</v>
      </c>
      <c r="G27" s="38">
        <v>187.75</v>
      </c>
      <c r="H27" s="38">
        <v>186</v>
      </c>
      <c r="I27" s="38">
        <v>184.6</v>
      </c>
      <c r="J27" s="38">
        <v>190.9</v>
      </c>
      <c r="K27" s="38">
        <v>192.30000000000004</v>
      </c>
      <c r="L27" s="38">
        <v>194.05</v>
      </c>
      <c r="M27" s="28">
        <v>190.55</v>
      </c>
      <c r="N27" s="28">
        <v>187.4</v>
      </c>
      <c r="O27" s="39">
        <v>14126000</v>
      </c>
      <c r="P27" s="40">
        <v>2.2289766970618033E-2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44770</v>
      </c>
      <c r="E28" s="37">
        <v>144.65</v>
      </c>
      <c r="F28" s="37">
        <v>145.13333333333335</v>
      </c>
      <c r="G28" s="38">
        <v>143.06666666666672</v>
      </c>
      <c r="H28" s="38">
        <v>141.48333333333338</v>
      </c>
      <c r="I28" s="38">
        <v>139.41666666666674</v>
      </c>
      <c r="J28" s="38">
        <v>146.7166666666667</v>
      </c>
      <c r="K28" s="38">
        <v>148.78333333333336</v>
      </c>
      <c r="L28" s="38">
        <v>150.36666666666667</v>
      </c>
      <c r="M28" s="28">
        <v>147.19999999999999</v>
      </c>
      <c r="N28" s="28">
        <v>143.55000000000001</v>
      </c>
      <c r="O28" s="39">
        <v>42140000</v>
      </c>
      <c r="P28" s="40">
        <v>8.217770929635336E-2</v>
      </c>
    </row>
    <row r="29" spans="1:16" ht="12.75" customHeight="1">
      <c r="A29" s="28">
        <v>19</v>
      </c>
      <c r="B29" s="255" t="s">
        <v>56</v>
      </c>
      <c r="C29" s="30" t="s">
        <v>57</v>
      </c>
      <c r="D29" s="31">
        <v>44770</v>
      </c>
      <c r="E29" s="37">
        <v>2802.55</v>
      </c>
      <c r="F29" s="37">
        <v>2787.6000000000004</v>
      </c>
      <c r="G29" s="38">
        <v>2765.5500000000006</v>
      </c>
      <c r="H29" s="38">
        <v>2728.55</v>
      </c>
      <c r="I29" s="38">
        <v>2706.5000000000005</v>
      </c>
      <c r="J29" s="38">
        <v>2824.6000000000008</v>
      </c>
      <c r="K29" s="38">
        <v>2846.65</v>
      </c>
      <c r="L29" s="38">
        <v>2883.650000000001</v>
      </c>
      <c r="M29" s="28">
        <v>2809.65</v>
      </c>
      <c r="N29" s="28">
        <v>2750.6</v>
      </c>
      <c r="O29" s="39">
        <v>6617000</v>
      </c>
      <c r="P29" s="40">
        <v>1.3602524432462241E-2</v>
      </c>
    </row>
    <row r="30" spans="1:16" ht="12.75" customHeight="1">
      <c r="A30" s="28">
        <v>20</v>
      </c>
      <c r="B30" s="29" t="s">
        <v>44</v>
      </c>
      <c r="C30" s="30" t="s">
        <v>303</v>
      </c>
      <c r="D30" s="31">
        <v>44770</v>
      </c>
      <c r="E30" s="37">
        <v>1724.8</v>
      </c>
      <c r="F30" s="37">
        <v>1706.5</v>
      </c>
      <c r="G30" s="38">
        <v>1682.25</v>
      </c>
      <c r="H30" s="38">
        <v>1639.7</v>
      </c>
      <c r="I30" s="38">
        <v>1615.45</v>
      </c>
      <c r="J30" s="38">
        <v>1749.05</v>
      </c>
      <c r="K30" s="38">
        <v>1773.3</v>
      </c>
      <c r="L30" s="38">
        <v>1815.85</v>
      </c>
      <c r="M30" s="28">
        <v>1730.75</v>
      </c>
      <c r="N30" s="28">
        <v>1663.95</v>
      </c>
      <c r="O30" s="39">
        <v>551375</v>
      </c>
      <c r="P30" s="40">
        <v>7.0316423907584129E-3</v>
      </c>
    </row>
    <row r="31" spans="1:16" ht="12.75" customHeight="1">
      <c r="A31" s="28">
        <v>21</v>
      </c>
      <c r="B31" s="29" t="s">
        <v>44</v>
      </c>
      <c r="C31" s="30" t="s">
        <v>304</v>
      </c>
      <c r="D31" s="31">
        <v>44770</v>
      </c>
      <c r="E31" s="37">
        <v>8029.2</v>
      </c>
      <c r="F31" s="37">
        <v>8019.916666666667</v>
      </c>
      <c r="G31" s="38">
        <v>7984.7833333333338</v>
      </c>
      <c r="H31" s="38">
        <v>7940.3666666666668</v>
      </c>
      <c r="I31" s="38">
        <v>7905.2333333333336</v>
      </c>
      <c r="J31" s="38">
        <v>8064.3333333333339</v>
      </c>
      <c r="K31" s="38">
        <v>8099.4666666666672</v>
      </c>
      <c r="L31" s="38">
        <v>8143.8833333333341</v>
      </c>
      <c r="M31" s="28">
        <v>8055.05</v>
      </c>
      <c r="N31" s="28">
        <v>7975.5</v>
      </c>
      <c r="O31" s="39">
        <v>106200</v>
      </c>
      <c r="P31" s="40">
        <v>3.1318281136198105E-2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44770</v>
      </c>
      <c r="E32" s="37">
        <v>564.6</v>
      </c>
      <c r="F32" s="37">
        <v>570.2166666666667</v>
      </c>
      <c r="G32" s="38">
        <v>553.48333333333335</v>
      </c>
      <c r="H32" s="38">
        <v>542.36666666666667</v>
      </c>
      <c r="I32" s="38">
        <v>525.63333333333333</v>
      </c>
      <c r="J32" s="38">
        <v>581.33333333333337</v>
      </c>
      <c r="K32" s="38">
        <v>598.06666666666672</v>
      </c>
      <c r="L32" s="38">
        <v>609.18333333333339</v>
      </c>
      <c r="M32" s="28">
        <v>586.95000000000005</v>
      </c>
      <c r="N32" s="28">
        <v>559.1</v>
      </c>
      <c r="O32" s="39">
        <v>6810000</v>
      </c>
      <c r="P32" s="40">
        <v>2.3752254960914012E-2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44770</v>
      </c>
      <c r="E33" s="37">
        <v>530.29999999999995</v>
      </c>
      <c r="F33" s="37">
        <v>527.0333333333333</v>
      </c>
      <c r="G33" s="38">
        <v>521.31666666666661</v>
      </c>
      <c r="H33" s="38">
        <v>512.33333333333326</v>
      </c>
      <c r="I33" s="38">
        <v>506.61666666666656</v>
      </c>
      <c r="J33" s="38">
        <v>536.01666666666665</v>
      </c>
      <c r="K33" s="38">
        <v>541.73333333333335</v>
      </c>
      <c r="L33" s="38">
        <v>550.7166666666667</v>
      </c>
      <c r="M33" s="28">
        <v>532.75</v>
      </c>
      <c r="N33" s="28">
        <v>518.04999999999995</v>
      </c>
      <c r="O33" s="39">
        <v>14058000</v>
      </c>
      <c r="P33" s="40">
        <v>1.2107399757852004E-3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44770</v>
      </c>
      <c r="E34" s="37">
        <v>654.29999999999995</v>
      </c>
      <c r="F34" s="37">
        <v>650.4666666666667</v>
      </c>
      <c r="G34" s="38">
        <v>645.48333333333335</v>
      </c>
      <c r="H34" s="38">
        <v>636.66666666666663</v>
      </c>
      <c r="I34" s="38">
        <v>631.68333333333328</v>
      </c>
      <c r="J34" s="38">
        <v>659.28333333333342</v>
      </c>
      <c r="K34" s="38">
        <v>664.26666666666677</v>
      </c>
      <c r="L34" s="38">
        <v>673.08333333333348</v>
      </c>
      <c r="M34" s="28">
        <v>655.45</v>
      </c>
      <c r="N34" s="28">
        <v>641.65</v>
      </c>
      <c r="O34" s="39">
        <v>63204000</v>
      </c>
      <c r="P34" s="40">
        <v>5.709266578831796E-3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44770</v>
      </c>
      <c r="E35" s="37">
        <v>3678</v>
      </c>
      <c r="F35" s="37">
        <v>3651.8833333333332</v>
      </c>
      <c r="G35" s="38">
        <v>3619.8666666666663</v>
      </c>
      <c r="H35" s="38">
        <v>3561.7333333333331</v>
      </c>
      <c r="I35" s="38">
        <v>3529.7166666666662</v>
      </c>
      <c r="J35" s="38">
        <v>3710.0166666666664</v>
      </c>
      <c r="K35" s="38">
        <v>3742.0333333333328</v>
      </c>
      <c r="L35" s="38">
        <v>3800.1666666666665</v>
      </c>
      <c r="M35" s="28">
        <v>3683.9</v>
      </c>
      <c r="N35" s="28">
        <v>3593.75</v>
      </c>
      <c r="O35" s="39">
        <v>2335000</v>
      </c>
      <c r="P35" s="40">
        <v>-7.8606330996388359E-3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44770</v>
      </c>
      <c r="E36" s="37">
        <v>11438.65</v>
      </c>
      <c r="F36" s="37">
        <v>11397.199999999999</v>
      </c>
      <c r="G36" s="38">
        <v>11304.999999999998</v>
      </c>
      <c r="H36" s="38">
        <v>11171.349999999999</v>
      </c>
      <c r="I36" s="38">
        <v>11079.149999999998</v>
      </c>
      <c r="J36" s="38">
        <v>11530.849999999999</v>
      </c>
      <c r="K36" s="38">
        <v>11623.05</v>
      </c>
      <c r="L36" s="38">
        <v>11756.699999999999</v>
      </c>
      <c r="M36" s="28">
        <v>11489.4</v>
      </c>
      <c r="N36" s="28">
        <v>11263.55</v>
      </c>
      <c r="O36" s="39">
        <v>1362550</v>
      </c>
      <c r="P36" s="40">
        <v>1.8081966600664998E-2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44770</v>
      </c>
      <c r="E37" s="37">
        <v>5649.5</v>
      </c>
      <c r="F37" s="37">
        <v>5626.7</v>
      </c>
      <c r="G37" s="38">
        <v>5585.9</v>
      </c>
      <c r="H37" s="38">
        <v>5522.3</v>
      </c>
      <c r="I37" s="38">
        <v>5481.5</v>
      </c>
      <c r="J37" s="38">
        <v>5690.2999999999993</v>
      </c>
      <c r="K37" s="38">
        <v>5731.1</v>
      </c>
      <c r="L37" s="38">
        <v>5794.6999999999989</v>
      </c>
      <c r="M37" s="28">
        <v>5667.5</v>
      </c>
      <c r="N37" s="28">
        <v>5563.1</v>
      </c>
      <c r="O37" s="39">
        <v>6048125</v>
      </c>
      <c r="P37" s="40">
        <v>1.4280983525126253E-3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44770</v>
      </c>
      <c r="E38" s="37">
        <v>2187.9499999999998</v>
      </c>
      <c r="F38" s="37">
        <v>2185.7000000000003</v>
      </c>
      <c r="G38" s="38">
        <v>2157.4000000000005</v>
      </c>
      <c r="H38" s="38">
        <v>2126.8500000000004</v>
      </c>
      <c r="I38" s="38">
        <v>2098.5500000000006</v>
      </c>
      <c r="J38" s="38">
        <v>2216.2500000000005</v>
      </c>
      <c r="K38" s="38">
        <v>2244.5500000000006</v>
      </c>
      <c r="L38" s="38">
        <v>2275.1000000000004</v>
      </c>
      <c r="M38" s="28">
        <v>2214</v>
      </c>
      <c r="N38" s="28">
        <v>2155.15</v>
      </c>
      <c r="O38" s="39">
        <v>1293300</v>
      </c>
      <c r="P38" s="40">
        <v>2.9369627507163324E-2</v>
      </c>
    </row>
    <row r="39" spans="1:16" ht="12.75" customHeight="1">
      <c r="A39" s="28">
        <v>29</v>
      </c>
      <c r="B39" s="29" t="s">
        <v>44</v>
      </c>
      <c r="C39" s="30" t="s">
        <v>310</v>
      </c>
      <c r="D39" s="31">
        <v>44770</v>
      </c>
      <c r="E39" s="37">
        <v>360.7</v>
      </c>
      <c r="F39" s="37">
        <v>361.40000000000003</v>
      </c>
      <c r="G39" s="38">
        <v>355.55000000000007</v>
      </c>
      <c r="H39" s="38">
        <v>350.40000000000003</v>
      </c>
      <c r="I39" s="38">
        <v>344.55000000000007</v>
      </c>
      <c r="J39" s="38">
        <v>366.55000000000007</v>
      </c>
      <c r="K39" s="38">
        <v>372.40000000000009</v>
      </c>
      <c r="L39" s="38">
        <v>377.55000000000007</v>
      </c>
      <c r="M39" s="28">
        <v>367.25</v>
      </c>
      <c r="N39" s="28">
        <v>356.25</v>
      </c>
      <c r="O39" s="39">
        <v>6094400</v>
      </c>
      <c r="P39" s="40">
        <v>5.6881243063263039E-2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44770</v>
      </c>
      <c r="E40" s="37">
        <v>271.25</v>
      </c>
      <c r="F40" s="37">
        <v>268.45</v>
      </c>
      <c r="G40" s="38">
        <v>264.59999999999997</v>
      </c>
      <c r="H40" s="38">
        <v>257.95</v>
      </c>
      <c r="I40" s="38">
        <v>254.09999999999997</v>
      </c>
      <c r="J40" s="38">
        <v>275.09999999999997</v>
      </c>
      <c r="K40" s="38">
        <v>278.95</v>
      </c>
      <c r="L40" s="38">
        <v>285.59999999999997</v>
      </c>
      <c r="M40" s="28">
        <v>272.3</v>
      </c>
      <c r="N40" s="28">
        <v>261.8</v>
      </c>
      <c r="O40" s="39">
        <v>31420800</v>
      </c>
      <c r="P40" s="40">
        <v>-3.108348134991119E-2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44770</v>
      </c>
      <c r="E41" s="37">
        <v>98.9</v>
      </c>
      <c r="F41" s="37">
        <v>98.933333333333337</v>
      </c>
      <c r="G41" s="38">
        <v>97.416666666666671</v>
      </c>
      <c r="H41" s="38">
        <v>95.933333333333337</v>
      </c>
      <c r="I41" s="38">
        <v>94.416666666666671</v>
      </c>
      <c r="J41" s="38">
        <v>100.41666666666667</v>
      </c>
      <c r="K41" s="38">
        <v>101.93333333333332</v>
      </c>
      <c r="L41" s="38">
        <v>103.41666666666667</v>
      </c>
      <c r="M41" s="28">
        <v>100.45</v>
      </c>
      <c r="N41" s="28">
        <v>97.45</v>
      </c>
      <c r="O41" s="39">
        <v>110641050</v>
      </c>
      <c r="P41" s="40">
        <v>3.1468150087260033E-2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44770</v>
      </c>
      <c r="E42" s="37">
        <v>1727.45</v>
      </c>
      <c r="F42" s="37">
        <v>1717.8333333333333</v>
      </c>
      <c r="G42" s="38">
        <v>1704.3166666666666</v>
      </c>
      <c r="H42" s="38">
        <v>1681.1833333333334</v>
      </c>
      <c r="I42" s="38">
        <v>1667.6666666666667</v>
      </c>
      <c r="J42" s="38">
        <v>1740.9666666666665</v>
      </c>
      <c r="K42" s="38">
        <v>1754.4833333333333</v>
      </c>
      <c r="L42" s="38">
        <v>1777.6166666666663</v>
      </c>
      <c r="M42" s="28">
        <v>1731.35</v>
      </c>
      <c r="N42" s="28">
        <v>1694.7</v>
      </c>
      <c r="O42" s="39">
        <v>1618375</v>
      </c>
      <c r="P42" s="40">
        <v>-3.2181571815718159E-3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44770</v>
      </c>
      <c r="E43" s="37">
        <v>230.7</v>
      </c>
      <c r="F43" s="37">
        <v>230.66666666666666</v>
      </c>
      <c r="G43" s="38">
        <v>228.0333333333333</v>
      </c>
      <c r="H43" s="38">
        <v>225.36666666666665</v>
      </c>
      <c r="I43" s="38">
        <v>222.73333333333329</v>
      </c>
      <c r="J43" s="38">
        <v>233.33333333333331</v>
      </c>
      <c r="K43" s="38">
        <v>235.9666666666667</v>
      </c>
      <c r="L43" s="38">
        <v>238.63333333333333</v>
      </c>
      <c r="M43" s="28">
        <v>233.3</v>
      </c>
      <c r="N43" s="28">
        <v>228</v>
      </c>
      <c r="O43" s="39">
        <v>26109800</v>
      </c>
      <c r="P43" s="40">
        <v>-3.7697549659272147E-3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44770</v>
      </c>
      <c r="E44" s="37">
        <v>585.29999999999995</v>
      </c>
      <c r="F44" s="37">
        <v>583.58333333333337</v>
      </c>
      <c r="G44" s="38">
        <v>578.36666666666679</v>
      </c>
      <c r="H44" s="38">
        <v>571.43333333333339</v>
      </c>
      <c r="I44" s="38">
        <v>566.21666666666681</v>
      </c>
      <c r="J44" s="38">
        <v>590.51666666666677</v>
      </c>
      <c r="K44" s="38">
        <v>595.73333333333323</v>
      </c>
      <c r="L44" s="38">
        <v>602.66666666666674</v>
      </c>
      <c r="M44" s="28">
        <v>588.79999999999995</v>
      </c>
      <c r="N44" s="28">
        <v>576.65</v>
      </c>
      <c r="O44" s="39">
        <v>5204100</v>
      </c>
      <c r="P44" s="40">
        <v>5.3440213760855046E-2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44770</v>
      </c>
      <c r="E45" s="37">
        <v>634.54999999999995</v>
      </c>
      <c r="F45" s="37">
        <v>633.55000000000007</v>
      </c>
      <c r="G45" s="38">
        <v>626.00000000000011</v>
      </c>
      <c r="H45" s="38">
        <v>617.45000000000005</v>
      </c>
      <c r="I45" s="38">
        <v>609.90000000000009</v>
      </c>
      <c r="J45" s="38">
        <v>642.10000000000014</v>
      </c>
      <c r="K45" s="38">
        <v>649.65000000000009</v>
      </c>
      <c r="L45" s="38">
        <v>658.20000000000016</v>
      </c>
      <c r="M45" s="28">
        <v>641.1</v>
      </c>
      <c r="N45" s="28">
        <v>625</v>
      </c>
      <c r="O45" s="39">
        <v>7801000</v>
      </c>
      <c r="P45" s="40">
        <v>2.9019918216594116E-2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44770</v>
      </c>
      <c r="E46" s="37">
        <v>681.75</v>
      </c>
      <c r="F46" s="37">
        <v>678.01666666666677</v>
      </c>
      <c r="G46" s="38">
        <v>671.83333333333348</v>
      </c>
      <c r="H46" s="38">
        <v>661.91666666666674</v>
      </c>
      <c r="I46" s="38">
        <v>655.73333333333346</v>
      </c>
      <c r="J46" s="38">
        <v>687.93333333333351</v>
      </c>
      <c r="K46" s="38">
        <v>694.11666666666667</v>
      </c>
      <c r="L46" s="38">
        <v>704.03333333333353</v>
      </c>
      <c r="M46" s="28">
        <v>684.2</v>
      </c>
      <c r="N46" s="28">
        <v>668.1</v>
      </c>
      <c r="O46" s="39">
        <v>50777500</v>
      </c>
      <c r="P46" s="40">
        <v>9.355412105903265E-5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44770</v>
      </c>
      <c r="E47" s="37">
        <v>45.85</v>
      </c>
      <c r="F47" s="37">
        <v>45.766666666666673</v>
      </c>
      <c r="G47" s="38">
        <v>45.333333333333343</v>
      </c>
      <c r="H47" s="38">
        <v>44.81666666666667</v>
      </c>
      <c r="I47" s="38">
        <v>44.38333333333334</v>
      </c>
      <c r="J47" s="38">
        <v>46.283333333333346</v>
      </c>
      <c r="K47" s="38">
        <v>46.716666666666669</v>
      </c>
      <c r="L47" s="38">
        <v>47.233333333333348</v>
      </c>
      <c r="M47" s="28">
        <v>46.2</v>
      </c>
      <c r="N47" s="28">
        <v>45.25</v>
      </c>
      <c r="O47" s="39">
        <v>93859500</v>
      </c>
      <c r="P47" s="40">
        <v>5.7380738073807384E-3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44770</v>
      </c>
      <c r="E48" s="37">
        <v>312.64999999999998</v>
      </c>
      <c r="F48" s="37">
        <v>312.06666666666666</v>
      </c>
      <c r="G48" s="38">
        <v>309.93333333333334</v>
      </c>
      <c r="H48" s="38">
        <v>307.2166666666667</v>
      </c>
      <c r="I48" s="38">
        <v>305.08333333333337</v>
      </c>
      <c r="J48" s="38">
        <v>314.7833333333333</v>
      </c>
      <c r="K48" s="38">
        <v>316.91666666666663</v>
      </c>
      <c r="L48" s="38">
        <v>319.63333333333327</v>
      </c>
      <c r="M48" s="28">
        <v>314.2</v>
      </c>
      <c r="N48" s="28">
        <v>309.35000000000002</v>
      </c>
      <c r="O48" s="39">
        <v>14345100</v>
      </c>
      <c r="P48" s="40">
        <v>1.596351197263398E-2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44770</v>
      </c>
      <c r="E49" s="37">
        <v>15750.45</v>
      </c>
      <c r="F49" s="37">
        <v>15672.866666666667</v>
      </c>
      <c r="G49" s="38">
        <v>15515.733333333334</v>
      </c>
      <c r="H49" s="38">
        <v>15281.016666666666</v>
      </c>
      <c r="I49" s="38">
        <v>15123.883333333333</v>
      </c>
      <c r="J49" s="38">
        <v>15907.583333333334</v>
      </c>
      <c r="K49" s="38">
        <v>16064.716666666669</v>
      </c>
      <c r="L49" s="38">
        <v>16299.433333333334</v>
      </c>
      <c r="M49" s="28">
        <v>15830</v>
      </c>
      <c r="N49" s="28">
        <v>15438.15</v>
      </c>
      <c r="O49" s="39">
        <v>93500</v>
      </c>
      <c r="P49" s="40">
        <v>3.3149171270718231E-2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44770</v>
      </c>
      <c r="E50" s="37">
        <v>317.45</v>
      </c>
      <c r="F50" s="37">
        <v>316.41666666666663</v>
      </c>
      <c r="G50" s="38">
        <v>313.93333333333328</v>
      </c>
      <c r="H50" s="38">
        <v>310.41666666666663</v>
      </c>
      <c r="I50" s="38">
        <v>307.93333333333328</v>
      </c>
      <c r="J50" s="38">
        <v>319.93333333333328</v>
      </c>
      <c r="K50" s="38">
        <v>322.41666666666663</v>
      </c>
      <c r="L50" s="38">
        <v>325.93333333333328</v>
      </c>
      <c r="M50" s="28">
        <v>318.89999999999998</v>
      </c>
      <c r="N50" s="28">
        <v>312.89999999999998</v>
      </c>
      <c r="O50" s="39">
        <v>12601800</v>
      </c>
      <c r="P50" s="40">
        <v>4.8801492751542989E-3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44770</v>
      </c>
      <c r="E51" s="37">
        <v>3703.9</v>
      </c>
      <c r="F51" s="37">
        <v>3668.1333333333337</v>
      </c>
      <c r="G51" s="38">
        <v>3616.8166666666675</v>
      </c>
      <c r="H51" s="38">
        <v>3529.733333333334</v>
      </c>
      <c r="I51" s="38">
        <v>3478.4166666666679</v>
      </c>
      <c r="J51" s="38">
        <v>3755.2166666666672</v>
      </c>
      <c r="K51" s="38">
        <v>3806.5333333333338</v>
      </c>
      <c r="L51" s="38">
        <v>3893.6166666666668</v>
      </c>
      <c r="M51" s="28">
        <v>3719.45</v>
      </c>
      <c r="N51" s="28">
        <v>3581.05</v>
      </c>
      <c r="O51" s="39">
        <v>2014000</v>
      </c>
      <c r="P51" s="40">
        <v>5.9776889075984004E-2</v>
      </c>
    </row>
    <row r="52" spans="1:16" ht="12.75" customHeight="1">
      <c r="A52" s="28">
        <v>42</v>
      </c>
      <c r="B52" s="29" t="s">
        <v>86</v>
      </c>
      <c r="C52" s="30" t="s">
        <v>315</v>
      </c>
      <c r="D52" s="31">
        <v>44770</v>
      </c>
      <c r="E52" s="37">
        <v>337.7</v>
      </c>
      <c r="F52" s="37">
        <v>341.66666666666669</v>
      </c>
      <c r="G52" s="38">
        <v>331.28333333333336</v>
      </c>
      <c r="H52" s="38">
        <v>324.86666666666667</v>
      </c>
      <c r="I52" s="38">
        <v>314.48333333333335</v>
      </c>
      <c r="J52" s="38">
        <v>348.08333333333337</v>
      </c>
      <c r="K52" s="38">
        <v>358.4666666666667</v>
      </c>
      <c r="L52" s="38">
        <v>364.88333333333338</v>
      </c>
      <c r="M52" s="28">
        <v>352.05</v>
      </c>
      <c r="N52" s="28">
        <v>335.25</v>
      </c>
      <c r="O52" s="39">
        <v>3402100</v>
      </c>
      <c r="P52" s="40">
        <v>0.15694076038903626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44770</v>
      </c>
      <c r="E53" s="37">
        <v>189.1</v>
      </c>
      <c r="F53" s="37">
        <v>188.26666666666665</v>
      </c>
      <c r="G53" s="38">
        <v>186.23333333333329</v>
      </c>
      <c r="H53" s="38">
        <v>183.36666666666665</v>
      </c>
      <c r="I53" s="38">
        <v>181.33333333333329</v>
      </c>
      <c r="J53" s="38">
        <v>191.1333333333333</v>
      </c>
      <c r="K53" s="38">
        <v>193.16666666666666</v>
      </c>
      <c r="L53" s="38">
        <v>196.0333333333333</v>
      </c>
      <c r="M53" s="28">
        <v>190.3</v>
      </c>
      <c r="N53" s="28">
        <v>185.4</v>
      </c>
      <c r="O53" s="39">
        <v>41836500</v>
      </c>
      <c r="P53" s="40">
        <v>5.7769700116837592E-3</v>
      </c>
    </row>
    <row r="54" spans="1:16" ht="12.75" customHeight="1">
      <c r="A54" s="28">
        <v>44</v>
      </c>
      <c r="B54" s="29" t="s">
        <v>63</v>
      </c>
      <c r="C54" s="30" t="s">
        <v>322</v>
      </c>
      <c r="D54" s="31">
        <v>44770</v>
      </c>
      <c r="E54" s="37">
        <v>443.25</v>
      </c>
      <c r="F54" s="37">
        <v>442.7833333333333</v>
      </c>
      <c r="G54" s="38">
        <v>439.56666666666661</v>
      </c>
      <c r="H54" s="38">
        <v>435.88333333333333</v>
      </c>
      <c r="I54" s="38">
        <v>432.66666666666663</v>
      </c>
      <c r="J54" s="38">
        <v>446.46666666666658</v>
      </c>
      <c r="K54" s="38">
        <v>449.68333333333328</v>
      </c>
      <c r="L54" s="38">
        <v>453.36666666666656</v>
      </c>
      <c r="M54" s="28">
        <v>446</v>
      </c>
      <c r="N54" s="28">
        <v>439.1</v>
      </c>
      <c r="O54" s="39">
        <v>3151200</v>
      </c>
      <c r="P54" s="40">
        <v>3.1036623215394167E-3</v>
      </c>
    </row>
    <row r="55" spans="1:16" ht="12.75" customHeight="1">
      <c r="A55" s="28">
        <v>45</v>
      </c>
      <c r="B55" s="29" t="s">
        <v>44</v>
      </c>
      <c r="C55" s="30" t="s">
        <v>333</v>
      </c>
      <c r="D55" s="31">
        <v>44770</v>
      </c>
      <c r="E55" s="37">
        <v>275.45</v>
      </c>
      <c r="F55" s="37">
        <v>275.61666666666667</v>
      </c>
      <c r="G55" s="38">
        <v>271.18333333333334</v>
      </c>
      <c r="H55" s="38">
        <v>266.91666666666669</v>
      </c>
      <c r="I55" s="38">
        <v>262.48333333333335</v>
      </c>
      <c r="J55" s="38">
        <v>279.88333333333333</v>
      </c>
      <c r="K55" s="38">
        <v>284.31666666666672</v>
      </c>
      <c r="L55" s="38">
        <v>288.58333333333331</v>
      </c>
      <c r="M55" s="28">
        <v>280.05</v>
      </c>
      <c r="N55" s="28">
        <v>271.35000000000002</v>
      </c>
      <c r="O55" s="39">
        <v>4444500</v>
      </c>
      <c r="P55" s="40">
        <v>-2.6609724047306178E-2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44770</v>
      </c>
      <c r="E56" s="37">
        <v>654.45000000000005</v>
      </c>
      <c r="F56" s="37">
        <v>649.63333333333333</v>
      </c>
      <c r="G56" s="38">
        <v>643.4666666666667</v>
      </c>
      <c r="H56" s="38">
        <v>632.48333333333335</v>
      </c>
      <c r="I56" s="38">
        <v>626.31666666666672</v>
      </c>
      <c r="J56" s="38">
        <v>660.61666666666667</v>
      </c>
      <c r="K56" s="38">
        <v>666.78333333333342</v>
      </c>
      <c r="L56" s="38">
        <v>677.76666666666665</v>
      </c>
      <c r="M56" s="28">
        <v>655.8</v>
      </c>
      <c r="N56" s="28">
        <v>638.65</v>
      </c>
      <c r="O56" s="39">
        <v>9078750</v>
      </c>
      <c r="P56" s="40">
        <v>2.74437685669826E-2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44770</v>
      </c>
      <c r="E57" s="37">
        <v>933.65</v>
      </c>
      <c r="F57" s="37">
        <v>937.33333333333337</v>
      </c>
      <c r="G57" s="38">
        <v>926.76666666666677</v>
      </c>
      <c r="H57" s="38">
        <v>919.88333333333344</v>
      </c>
      <c r="I57" s="38">
        <v>909.31666666666683</v>
      </c>
      <c r="J57" s="38">
        <v>944.2166666666667</v>
      </c>
      <c r="K57" s="38">
        <v>954.7833333333333</v>
      </c>
      <c r="L57" s="38">
        <v>961.66666666666663</v>
      </c>
      <c r="M57" s="28">
        <v>947.9</v>
      </c>
      <c r="N57" s="28">
        <v>930.45</v>
      </c>
      <c r="O57" s="39">
        <v>8031400</v>
      </c>
      <c r="P57" s="40">
        <v>-2.4936868686868688E-2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44770</v>
      </c>
      <c r="E58" s="37">
        <v>182.4</v>
      </c>
      <c r="F58" s="37">
        <v>181.35</v>
      </c>
      <c r="G58" s="38">
        <v>179.25</v>
      </c>
      <c r="H58" s="38">
        <v>176.1</v>
      </c>
      <c r="I58" s="38">
        <v>174</v>
      </c>
      <c r="J58" s="38">
        <v>184.5</v>
      </c>
      <c r="K58" s="38">
        <v>186.59999999999997</v>
      </c>
      <c r="L58" s="38">
        <v>189.75</v>
      </c>
      <c r="M58" s="28">
        <v>183.45</v>
      </c>
      <c r="N58" s="28">
        <v>178.2</v>
      </c>
      <c r="O58" s="39">
        <v>34578600</v>
      </c>
      <c r="P58" s="40">
        <v>-1.9997619331032019E-2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44770</v>
      </c>
      <c r="E59" s="37">
        <v>3506.8</v>
      </c>
      <c r="F59" s="37">
        <v>3483.9333333333329</v>
      </c>
      <c r="G59" s="38">
        <v>3432.8666666666659</v>
      </c>
      <c r="H59" s="38">
        <v>3358.9333333333329</v>
      </c>
      <c r="I59" s="38">
        <v>3307.8666666666659</v>
      </c>
      <c r="J59" s="38">
        <v>3557.8666666666659</v>
      </c>
      <c r="K59" s="38">
        <v>3608.9333333333325</v>
      </c>
      <c r="L59" s="38">
        <v>3682.8666666666659</v>
      </c>
      <c r="M59" s="28">
        <v>3535</v>
      </c>
      <c r="N59" s="28">
        <v>3410</v>
      </c>
      <c r="O59" s="39">
        <v>519000</v>
      </c>
      <c r="P59" s="40">
        <v>-3.2979318054779209E-2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44770</v>
      </c>
      <c r="E60" s="37">
        <v>1528.2</v>
      </c>
      <c r="F60" s="37">
        <v>1529.7</v>
      </c>
      <c r="G60" s="38">
        <v>1516.45</v>
      </c>
      <c r="H60" s="38">
        <v>1504.7</v>
      </c>
      <c r="I60" s="38">
        <v>1491.45</v>
      </c>
      <c r="J60" s="38">
        <v>1541.45</v>
      </c>
      <c r="K60" s="38">
        <v>1554.7</v>
      </c>
      <c r="L60" s="38">
        <v>1566.45</v>
      </c>
      <c r="M60" s="28">
        <v>1542.95</v>
      </c>
      <c r="N60" s="28">
        <v>1517.95</v>
      </c>
      <c r="O60" s="39">
        <v>2610650</v>
      </c>
      <c r="P60" s="40">
        <v>4.4092945128779398E-2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44770</v>
      </c>
      <c r="E61" s="37">
        <v>617.95000000000005</v>
      </c>
      <c r="F61" s="37">
        <v>612.45000000000005</v>
      </c>
      <c r="G61" s="38">
        <v>606.05000000000007</v>
      </c>
      <c r="H61" s="38">
        <v>594.15</v>
      </c>
      <c r="I61" s="38">
        <v>587.75</v>
      </c>
      <c r="J61" s="38">
        <v>624.35000000000014</v>
      </c>
      <c r="K61" s="38">
        <v>630.75000000000023</v>
      </c>
      <c r="L61" s="38">
        <v>642.6500000000002</v>
      </c>
      <c r="M61" s="28">
        <v>618.85</v>
      </c>
      <c r="N61" s="28">
        <v>600.54999999999995</v>
      </c>
      <c r="O61" s="39">
        <v>6761000</v>
      </c>
      <c r="P61" s="40">
        <v>-6.3443690261809113E-2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44770</v>
      </c>
      <c r="E62" s="37">
        <v>979.45</v>
      </c>
      <c r="F62" s="37">
        <v>980.30000000000007</v>
      </c>
      <c r="G62" s="38">
        <v>963.15000000000009</v>
      </c>
      <c r="H62" s="38">
        <v>946.85</v>
      </c>
      <c r="I62" s="38">
        <v>929.7</v>
      </c>
      <c r="J62" s="38">
        <v>996.60000000000014</v>
      </c>
      <c r="K62" s="38">
        <v>1013.75</v>
      </c>
      <c r="L62" s="38">
        <v>1030.0500000000002</v>
      </c>
      <c r="M62" s="28">
        <v>997.45</v>
      </c>
      <c r="N62" s="28">
        <v>964</v>
      </c>
      <c r="O62" s="39">
        <v>1637300</v>
      </c>
      <c r="P62" s="40">
        <v>0.29441062534587714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44770</v>
      </c>
      <c r="E63" s="37">
        <v>348.8</v>
      </c>
      <c r="F63" s="37">
        <v>350.25</v>
      </c>
      <c r="G63" s="38">
        <v>346.15</v>
      </c>
      <c r="H63" s="38">
        <v>343.5</v>
      </c>
      <c r="I63" s="38">
        <v>339.4</v>
      </c>
      <c r="J63" s="38">
        <v>352.9</v>
      </c>
      <c r="K63" s="38">
        <v>357</v>
      </c>
      <c r="L63" s="38">
        <v>359.65</v>
      </c>
      <c r="M63" s="28">
        <v>354.35</v>
      </c>
      <c r="N63" s="28">
        <v>347.6</v>
      </c>
      <c r="O63" s="39">
        <v>3835500</v>
      </c>
      <c r="P63" s="40">
        <v>6.5416666666666665E-2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44770</v>
      </c>
      <c r="E64" s="37">
        <v>138.80000000000001</v>
      </c>
      <c r="F64" s="37">
        <v>137.41666666666666</v>
      </c>
      <c r="G64" s="38">
        <v>135.08333333333331</v>
      </c>
      <c r="H64" s="38">
        <v>131.36666666666665</v>
      </c>
      <c r="I64" s="38">
        <v>129.0333333333333</v>
      </c>
      <c r="J64" s="38">
        <v>141.13333333333333</v>
      </c>
      <c r="K64" s="38">
        <v>143.46666666666664</v>
      </c>
      <c r="L64" s="38">
        <v>147.18333333333334</v>
      </c>
      <c r="M64" s="28">
        <v>139.75</v>
      </c>
      <c r="N64" s="28">
        <v>133.69999999999999</v>
      </c>
      <c r="O64" s="39">
        <v>10820000</v>
      </c>
      <c r="P64" s="40">
        <v>2.2684310018903593E-2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44770</v>
      </c>
      <c r="E65" s="37">
        <v>1051.4000000000001</v>
      </c>
      <c r="F65" s="37">
        <v>1040.6833333333334</v>
      </c>
      <c r="G65" s="38">
        <v>1024.7666666666669</v>
      </c>
      <c r="H65" s="38">
        <v>998.13333333333344</v>
      </c>
      <c r="I65" s="38">
        <v>982.21666666666692</v>
      </c>
      <c r="J65" s="38">
        <v>1067.3166666666668</v>
      </c>
      <c r="K65" s="38">
        <v>1083.2333333333333</v>
      </c>
      <c r="L65" s="38">
        <v>1109.8666666666668</v>
      </c>
      <c r="M65" s="28">
        <v>1056.5999999999999</v>
      </c>
      <c r="N65" s="28">
        <v>1014.05</v>
      </c>
      <c r="O65" s="39">
        <v>1675800</v>
      </c>
      <c r="P65" s="40">
        <v>7.5057736720554269E-2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44770</v>
      </c>
      <c r="E66" s="37">
        <v>523.54999999999995</v>
      </c>
      <c r="F66" s="37">
        <v>519.9</v>
      </c>
      <c r="G66" s="38">
        <v>514.34999999999991</v>
      </c>
      <c r="H66" s="38">
        <v>505.14999999999992</v>
      </c>
      <c r="I66" s="38">
        <v>499.59999999999985</v>
      </c>
      <c r="J66" s="38">
        <v>529.09999999999991</v>
      </c>
      <c r="K66" s="38">
        <v>534.64999999999986</v>
      </c>
      <c r="L66" s="38">
        <v>543.85</v>
      </c>
      <c r="M66" s="28">
        <v>525.45000000000005</v>
      </c>
      <c r="N66" s="28">
        <v>510.7</v>
      </c>
      <c r="O66" s="39">
        <v>13258750</v>
      </c>
      <c r="P66" s="40">
        <v>1.8891092849721357E-3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44770</v>
      </c>
      <c r="E67" s="37">
        <v>1323.15</v>
      </c>
      <c r="F67" s="37">
        <v>1319.6666666666667</v>
      </c>
      <c r="G67" s="38">
        <v>1298.0833333333335</v>
      </c>
      <c r="H67" s="38">
        <v>1273.0166666666667</v>
      </c>
      <c r="I67" s="38">
        <v>1251.4333333333334</v>
      </c>
      <c r="J67" s="38">
        <v>1344.7333333333336</v>
      </c>
      <c r="K67" s="38">
        <v>1366.3166666666671</v>
      </c>
      <c r="L67" s="38">
        <v>1391.3833333333337</v>
      </c>
      <c r="M67" s="28">
        <v>1341.25</v>
      </c>
      <c r="N67" s="28">
        <v>1294.5999999999999</v>
      </c>
      <c r="O67" s="39">
        <v>1230500</v>
      </c>
      <c r="P67" s="40">
        <v>4.5454545454545456E-2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44770</v>
      </c>
      <c r="E68" s="37">
        <v>1746</v>
      </c>
      <c r="F68" s="37">
        <v>1744.9166666666667</v>
      </c>
      <c r="G68" s="38">
        <v>1709.8333333333335</v>
      </c>
      <c r="H68" s="38">
        <v>1673.6666666666667</v>
      </c>
      <c r="I68" s="38">
        <v>1638.5833333333335</v>
      </c>
      <c r="J68" s="38">
        <v>1781.0833333333335</v>
      </c>
      <c r="K68" s="38">
        <v>1816.166666666667</v>
      </c>
      <c r="L68" s="38">
        <v>1852.3333333333335</v>
      </c>
      <c r="M68" s="28">
        <v>1780</v>
      </c>
      <c r="N68" s="28">
        <v>1708.75</v>
      </c>
      <c r="O68" s="39">
        <v>1676250</v>
      </c>
      <c r="P68" s="40">
        <v>7.486373837768516E-2</v>
      </c>
    </row>
    <row r="69" spans="1:16" ht="12.75" customHeight="1">
      <c r="A69" s="28">
        <v>59</v>
      </c>
      <c r="B69" s="29" t="s">
        <v>44</v>
      </c>
      <c r="C69" s="30" t="s">
        <v>341</v>
      </c>
      <c r="D69" s="31">
        <v>44770</v>
      </c>
      <c r="E69" s="37">
        <v>173.8</v>
      </c>
      <c r="F69" s="37">
        <v>174.68333333333331</v>
      </c>
      <c r="G69" s="38">
        <v>171.86666666666662</v>
      </c>
      <c r="H69" s="38">
        <v>169.93333333333331</v>
      </c>
      <c r="I69" s="38">
        <v>167.11666666666662</v>
      </c>
      <c r="J69" s="38">
        <v>176.61666666666662</v>
      </c>
      <c r="K69" s="38">
        <v>179.43333333333328</v>
      </c>
      <c r="L69" s="38">
        <v>181.36666666666662</v>
      </c>
      <c r="M69" s="28">
        <v>177.5</v>
      </c>
      <c r="N69" s="28">
        <v>172.75</v>
      </c>
      <c r="O69" s="39">
        <v>15653800</v>
      </c>
      <c r="P69" s="40">
        <v>3.4032209054998479E-2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44770</v>
      </c>
      <c r="E70" s="37">
        <v>3647.15</v>
      </c>
      <c r="F70" s="37">
        <v>3642.3166666666671</v>
      </c>
      <c r="G70" s="38">
        <v>3604.8333333333339</v>
      </c>
      <c r="H70" s="38">
        <v>3562.5166666666669</v>
      </c>
      <c r="I70" s="38">
        <v>3525.0333333333338</v>
      </c>
      <c r="J70" s="38">
        <v>3684.6333333333341</v>
      </c>
      <c r="K70" s="38">
        <v>3722.1166666666668</v>
      </c>
      <c r="L70" s="38">
        <v>3764.4333333333343</v>
      </c>
      <c r="M70" s="28">
        <v>3679.8</v>
      </c>
      <c r="N70" s="28">
        <v>3600</v>
      </c>
      <c r="O70" s="39">
        <v>2614350</v>
      </c>
      <c r="P70" s="40">
        <v>-7.968581023393477E-3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44770</v>
      </c>
      <c r="E71" s="37">
        <v>3596.75</v>
      </c>
      <c r="F71" s="37">
        <v>3582.2666666666664</v>
      </c>
      <c r="G71" s="38">
        <v>3549.4833333333327</v>
      </c>
      <c r="H71" s="38">
        <v>3502.2166666666662</v>
      </c>
      <c r="I71" s="38">
        <v>3469.4333333333325</v>
      </c>
      <c r="J71" s="38">
        <v>3629.5333333333328</v>
      </c>
      <c r="K71" s="38">
        <v>3662.3166666666666</v>
      </c>
      <c r="L71" s="38">
        <v>3709.583333333333</v>
      </c>
      <c r="M71" s="28">
        <v>3615.05</v>
      </c>
      <c r="N71" s="28">
        <v>3535</v>
      </c>
      <c r="O71" s="39">
        <v>589750</v>
      </c>
      <c r="P71" s="40">
        <v>2.4093770349468201E-2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44770</v>
      </c>
      <c r="E72" s="37">
        <v>325.25</v>
      </c>
      <c r="F72" s="37">
        <v>324.2833333333333</v>
      </c>
      <c r="G72" s="38">
        <v>321.91666666666663</v>
      </c>
      <c r="H72" s="38">
        <v>318.58333333333331</v>
      </c>
      <c r="I72" s="38">
        <v>316.21666666666664</v>
      </c>
      <c r="J72" s="38">
        <v>327.61666666666662</v>
      </c>
      <c r="K72" s="38">
        <v>329.98333333333329</v>
      </c>
      <c r="L72" s="38">
        <v>333.31666666666661</v>
      </c>
      <c r="M72" s="28">
        <v>326.64999999999998</v>
      </c>
      <c r="N72" s="28">
        <v>320.95</v>
      </c>
      <c r="O72" s="39">
        <v>41456250</v>
      </c>
      <c r="P72" s="40">
        <v>-1.7481822877349121E-3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44770</v>
      </c>
      <c r="E73" s="37">
        <v>4332.8500000000004</v>
      </c>
      <c r="F73" s="37">
        <v>4327.4333333333334</v>
      </c>
      <c r="G73" s="38">
        <v>4272.1166666666668</v>
      </c>
      <c r="H73" s="38">
        <v>4211.3833333333332</v>
      </c>
      <c r="I73" s="38">
        <v>4156.0666666666666</v>
      </c>
      <c r="J73" s="38">
        <v>4388.166666666667</v>
      </c>
      <c r="K73" s="38">
        <v>4443.4833333333345</v>
      </c>
      <c r="L73" s="38">
        <v>4504.2166666666672</v>
      </c>
      <c r="M73" s="28">
        <v>4382.75</v>
      </c>
      <c r="N73" s="28">
        <v>4266.7</v>
      </c>
      <c r="O73" s="39">
        <v>1735750</v>
      </c>
      <c r="P73" s="40">
        <v>-3.1524619891198216E-2</v>
      </c>
    </row>
    <row r="74" spans="1:16" ht="12.75" customHeight="1">
      <c r="A74" s="28">
        <v>64</v>
      </c>
      <c r="B74" s="29" t="s">
        <v>49</v>
      </c>
      <c r="C74" s="279" t="s">
        <v>99</v>
      </c>
      <c r="D74" s="31">
        <v>44770</v>
      </c>
      <c r="E74" s="37">
        <v>2805.75</v>
      </c>
      <c r="F74" s="37">
        <v>2790.5833333333335</v>
      </c>
      <c r="G74" s="38">
        <v>2766.2166666666672</v>
      </c>
      <c r="H74" s="38">
        <v>2726.6833333333338</v>
      </c>
      <c r="I74" s="38">
        <v>2702.3166666666675</v>
      </c>
      <c r="J74" s="38">
        <v>2830.1166666666668</v>
      </c>
      <c r="K74" s="38">
        <v>2854.4833333333327</v>
      </c>
      <c r="L74" s="38">
        <v>2894.0166666666664</v>
      </c>
      <c r="M74" s="28">
        <v>2814.95</v>
      </c>
      <c r="N74" s="28">
        <v>2751.05</v>
      </c>
      <c r="O74" s="39">
        <v>3305050</v>
      </c>
      <c r="P74" s="40">
        <v>1.8552475461115304E-2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44770</v>
      </c>
      <c r="E75" s="37">
        <v>1528.25</v>
      </c>
      <c r="F75" s="37">
        <v>1509.5999999999997</v>
      </c>
      <c r="G75" s="38">
        <v>1486.2499999999993</v>
      </c>
      <c r="H75" s="38">
        <v>1444.2499999999995</v>
      </c>
      <c r="I75" s="38">
        <v>1420.8999999999992</v>
      </c>
      <c r="J75" s="38">
        <v>1551.5999999999995</v>
      </c>
      <c r="K75" s="38">
        <v>1574.9499999999998</v>
      </c>
      <c r="L75" s="38">
        <v>1616.9499999999996</v>
      </c>
      <c r="M75" s="28">
        <v>1532.95</v>
      </c>
      <c r="N75" s="28">
        <v>1467.6</v>
      </c>
      <c r="O75" s="39">
        <v>2279200</v>
      </c>
      <c r="P75" s="40">
        <v>1.768172888015717E-2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44770</v>
      </c>
      <c r="E76" s="37">
        <v>143.44999999999999</v>
      </c>
      <c r="F76" s="37">
        <v>142.81666666666669</v>
      </c>
      <c r="G76" s="38">
        <v>141.98333333333338</v>
      </c>
      <c r="H76" s="38">
        <v>140.51666666666668</v>
      </c>
      <c r="I76" s="38">
        <v>139.68333333333337</v>
      </c>
      <c r="J76" s="38">
        <v>144.28333333333339</v>
      </c>
      <c r="K76" s="38">
        <v>145.1166666666667</v>
      </c>
      <c r="L76" s="38">
        <v>146.5833333333334</v>
      </c>
      <c r="M76" s="28">
        <v>143.65</v>
      </c>
      <c r="N76" s="28">
        <v>141.35</v>
      </c>
      <c r="O76" s="39">
        <v>20761200</v>
      </c>
      <c r="P76" s="40">
        <v>1.406717074028486E-2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44770</v>
      </c>
      <c r="E77" s="37">
        <v>93.8</v>
      </c>
      <c r="F77" s="37">
        <v>93.100000000000009</v>
      </c>
      <c r="G77" s="38">
        <v>92.200000000000017</v>
      </c>
      <c r="H77" s="38">
        <v>90.600000000000009</v>
      </c>
      <c r="I77" s="38">
        <v>89.700000000000017</v>
      </c>
      <c r="J77" s="38">
        <v>94.700000000000017</v>
      </c>
      <c r="K77" s="38">
        <v>95.600000000000023</v>
      </c>
      <c r="L77" s="38">
        <v>97.200000000000017</v>
      </c>
      <c r="M77" s="28">
        <v>94</v>
      </c>
      <c r="N77" s="28">
        <v>91.5</v>
      </c>
      <c r="O77" s="39">
        <v>76180000</v>
      </c>
      <c r="P77" s="40">
        <v>-2.3572551073860661E-3</v>
      </c>
    </row>
    <row r="78" spans="1:16" ht="12.75" customHeight="1">
      <c r="A78" s="28">
        <v>68</v>
      </c>
      <c r="B78" s="29" t="s">
        <v>86</v>
      </c>
      <c r="C78" s="30" t="s">
        <v>355</v>
      </c>
      <c r="D78" s="31">
        <v>44770</v>
      </c>
      <c r="E78" s="37">
        <v>102.2</v>
      </c>
      <c r="F78" s="37">
        <v>102.41666666666667</v>
      </c>
      <c r="G78" s="38">
        <v>100.88333333333334</v>
      </c>
      <c r="H78" s="38">
        <v>99.566666666666663</v>
      </c>
      <c r="I78" s="38">
        <v>98.033333333333331</v>
      </c>
      <c r="J78" s="38">
        <v>103.73333333333335</v>
      </c>
      <c r="K78" s="38">
        <v>105.26666666666668</v>
      </c>
      <c r="L78" s="38">
        <v>106.58333333333336</v>
      </c>
      <c r="M78" s="28">
        <v>103.95</v>
      </c>
      <c r="N78" s="28">
        <v>101.1</v>
      </c>
      <c r="O78" s="39">
        <v>11923600</v>
      </c>
      <c r="P78" s="40">
        <v>4.0853381752156151E-2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44770</v>
      </c>
      <c r="E79" s="37">
        <v>134.15</v>
      </c>
      <c r="F79" s="37">
        <v>133.75</v>
      </c>
      <c r="G79" s="38">
        <v>132.6</v>
      </c>
      <c r="H79" s="38">
        <v>131.04999999999998</v>
      </c>
      <c r="I79" s="38">
        <v>129.89999999999998</v>
      </c>
      <c r="J79" s="38">
        <v>135.30000000000001</v>
      </c>
      <c r="K79" s="38">
        <v>136.44999999999999</v>
      </c>
      <c r="L79" s="38">
        <v>138.00000000000003</v>
      </c>
      <c r="M79" s="28">
        <v>134.9</v>
      </c>
      <c r="N79" s="28">
        <v>132.19999999999999</v>
      </c>
      <c r="O79" s="39">
        <v>26065300</v>
      </c>
      <c r="P79" s="40">
        <v>1.0404350910380705E-2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44770</v>
      </c>
      <c r="E80" s="37">
        <v>388.15</v>
      </c>
      <c r="F80" s="37">
        <v>390.11666666666662</v>
      </c>
      <c r="G80" s="38">
        <v>382.63333333333321</v>
      </c>
      <c r="H80" s="38">
        <v>377.11666666666662</v>
      </c>
      <c r="I80" s="38">
        <v>369.63333333333321</v>
      </c>
      <c r="J80" s="38">
        <v>395.63333333333321</v>
      </c>
      <c r="K80" s="38">
        <v>403.11666666666667</v>
      </c>
      <c r="L80" s="38">
        <v>408.63333333333321</v>
      </c>
      <c r="M80" s="28">
        <v>397.6</v>
      </c>
      <c r="N80" s="28">
        <v>384.6</v>
      </c>
      <c r="O80" s="39">
        <v>6139850</v>
      </c>
      <c r="P80" s="40">
        <v>-9.2781592132120984E-3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44770</v>
      </c>
      <c r="E81" s="37">
        <v>34.15</v>
      </c>
      <c r="F81" s="37">
        <v>34.166666666666664</v>
      </c>
      <c r="G81" s="38">
        <v>33.583333333333329</v>
      </c>
      <c r="H81" s="38">
        <v>33.016666666666666</v>
      </c>
      <c r="I81" s="38">
        <v>32.43333333333333</v>
      </c>
      <c r="J81" s="38">
        <v>34.733333333333327</v>
      </c>
      <c r="K81" s="38">
        <v>35.316666666666656</v>
      </c>
      <c r="L81" s="38">
        <v>35.883333333333326</v>
      </c>
      <c r="M81" s="28">
        <v>34.75</v>
      </c>
      <c r="N81" s="28">
        <v>33.6</v>
      </c>
      <c r="O81" s="39">
        <v>99607500</v>
      </c>
      <c r="P81" s="40">
        <v>2.1693976459727673E-2</v>
      </c>
    </row>
    <row r="82" spans="1:16" ht="12.75" customHeight="1">
      <c r="A82" s="28">
        <v>72</v>
      </c>
      <c r="B82" s="29" t="s">
        <v>44</v>
      </c>
      <c r="C82" s="30" t="s">
        <v>370</v>
      </c>
      <c r="D82" s="31">
        <v>44770</v>
      </c>
      <c r="E82" s="37">
        <v>601.70000000000005</v>
      </c>
      <c r="F82" s="37">
        <v>596.88333333333333</v>
      </c>
      <c r="G82" s="38">
        <v>587.11666666666667</v>
      </c>
      <c r="H82" s="38">
        <v>572.5333333333333</v>
      </c>
      <c r="I82" s="38">
        <v>562.76666666666665</v>
      </c>
      <c r="J82" s="38">
        <v>611.4666666666667</v>
      </c>
      <c r="K82" s="38">
        <v>621.23333333333335</v>
      </c>
      <c r="L82" s="38">
        <v>635.81666666666672</v>
      </c>
      <c r="M82" s="28">
        <v>606.65</v>
      </c>
      <c r="N82" s="28">
        <v>582.29999999999995</v>
      </c>
      <c r="O82" s="39">
        <v>3347500</v>
      </c>
      <c r="P82" s="40">
        <v>2.7258566978193145E-3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44770</v>
      </c>
      <c r="E83" s="37">
        <v>815.5</v>
      </c>
      <c r="F83" s="37">
        <v>806.86666666666679</v>
      </c>
      <c r="G83" s="38">
        <v>793.8333333333336</v>
      </c>
      <c r="H83" s="38">
        <v>772.16666666666686</v>
      </c>
      <c r="I83" s="38">
        <v>759.13333333333367</v>
      </c>
      <c r="J83" s="38">
        <v>828.53333333333353</v>
      </c>
      <c r="K83" s="38">
        <v>841.56666666666683</v>
      </c>
      <c r="L83" s="38">
        <v>863.23333333333346</v>
      </c>
      <c r="M83" s="28">
        <v>819.9</v>
      </c>
      <c r="N83" s="28">
        <v>785.2</v>
      </c>
      <c r="O83" s="39">
        <v>8943000</v>
      </c>
      <c r="P83" s="40">
        <v>3.3514388073500517E-2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44770</v>
      </c>
      <c r="E84" s="37">
        <v>1240.9000000000001</v>
      </c>
      <c r="F84" s="37">
        <v>1238.9833333333333</v>
      </c>
      <c r="G84" s="38">
        <v>1228.1166666666668</v>
      </c>
      <c r="H84" s="38">
        <v>1215.3333333333335</v>
      </c>
      <c r="I84" s="38">
        <v>1204.4666666666669</v>
      </c>
      <c r="J84" s="38">
        <v>1251.7666666666667</v>
      </c>
      <c r="K84" s="38">
        <v>1262.633333333333</v>
      </c>
      <c r="L84" s="38">
        <v>1275.4166666666665</v>
      </c>
      <c r="M84" s="28">
        <v>1249.8499999999999</v>
      </c>
      <c r="N84" s="28">
        <v>1226.2</v>
      </c>
      <c r="O84" s="39">
        <v>4284800</v>
      </c>
      <c r="P84" s="40">
        <v>6.7964872088583433E-3</v>
      </c>
    </row>
    <row r="85" spans="1:16" ht="12.75" customHeight="1">
      <c r="A85" s="28">
        <v>75</v>
      </c>
      <c r="B85" s="29" t="s">
        <v>47</v>
      </c>
      <c r="C85" s="256" t="s">
        <v>109</v>
      </c>
      <c r="D85" s="31">
        <v>44770</v>
      </c>
      <c r="E85" s="37">
        <v>280.10000000000002</v>
      </c>
      <c r="F85" s="37">
        <v>278.5</v>
      </c>
      <c r="G85" s="38">
        <v>274.85000000000002</v>
      </c>
      <c r="H85" s="38">
        <v>269.60000000000002</v>
      </c>
      <c r="I85" s="38">
        <v>265.95000000000005</v>
      </c>
      <c r="J85" s="38">
        <v>283.75</v>
      </c>
      <c r="K85" s="38">
        <v>287.39999999999998</v>
      </c>
      <c r="L85" s="38">
        <v>292.64999999999998</v>
      </c>
      <c r="M85" s="28">
        <v>282.14999999999998</v>
      </c>
      <c r="N85" s="28">
        <v>273.25</v>
      </c>
      <c r="O85" s="39">
        <v>8264000</v>
      </c>
      <c r="P85" s="40">
        <v>1.8235584031542632E-2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44770</v>
      </c>
      <c r="E86" s="37">
        <v>1356.7</v>
      </c>
      <c r="F86" s="37">
        <v>1350.8333333333335</v>
      </c>
      <c r="G86" s="38">
        <v>1341.2666666666669</v>
      </c>
      <c r="H86" s="38">
        <v>1325.8333333333335</v>
      </c>
      <c r="I86" s="38">
        <v>1316.2666666666669</v>
      </c>
      <c r="J86" s="38">
        <v>1366.2666666666669</v>
      </c>
      <c r="K86" s="38">
        <v>1375.8333333333335</v>
      </c>
      <c r="L86" s="38">
        <v>1391.2666666666669</v>
      </c>
      <c r="M86" s="28">
        <v>1360.4</v>
      </c>
      <c r="N86" s="28">
        <v>1335.4</v>
      </c>
      <c r="O86" s="39">
        <v>14534050</v>
      </c>
      <c r="P86" s="40">
        <v>7.3084013695022387E-3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44770</v>
      </c>
      <c r="E87" s="37">
        <v>222.7</v>
      </c>
      <c r="F87" s="37">
        <v>220.79999999999998</v>
      </c>
      <c r="G87" s="38">
        <v>218.29999999999995</v>
      </c>
      <c r="H87" s="38">
        <v>213.89999999999998</v>
      </c>
      <c r="I87" s="38">
        <v>211.39999999999995</v>
      </c>
      <c r="J87" s="38">
        <v>225.19999999999996</v>
      </c>
      <c r="K87" s="38">
        <v>227.70000000000002</v>
      </c>
      <c r="L87" s="38">
        <v>232.09999999999997</v>
      </c>
      <c r="M87" s="28">
        <v>223.3</v>
      </c>
      <c r="N87" s="28">
        <v>216.4</v>
      </c>
      <c r="O87" s="39">
        <v>3242500</v>
      </c>
      <c r="P87" s="40">
        <v>3.1821797931583136E-2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44770</v>
      </c>
      <c r="E88" s="37">
        <v>436.1</v>
      </c>
      <c r="F88" s="37">
        <v>432.61666666666662</v>
      </c>
      <c r="G88" s="38">
        <v>423.23333333333323</v>
      </c>
      <c r="H88" s="38">
        <v>410.36666666666662</v>
      </c>
      <c r="I88" s="38">
        <v>400.98333333333323</v>
      </c>
      <c r="J88" s="38">
        <v>445.48333333333323</v>
      </c>
      <c r="K88" s="38">
        <v>454.86666666666656</v>
      </c>
      <c r="L88" s="38">
        <v>467.73333333333323</v>
      </c>
      <c r="M88" s="28">
        <v>442</v>
      </c>
      <c r="N88" s="28">
        <v>419.75</v>
      </c>
      <c r="O88" s="39">
        <v>3772500</v>
      </c>
      <c r="P88" s="40">
        <v>-4.2208822596001269E-2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44770</v>
      </c>
      <c r="E89" s="37">
        <v>1783.3</v>
      </c>
      <c r="F89" s="37">
        <v>1772.1000000000001</v>
      </c>
      <c r="G89" s="38">
        <v>1746.7000000000003</v>
      </c>
      <c r="H89" s="38">
        <v>1710.1000000000001</v>
      </c>
      <c r="I89" s="38">
        <v>1684.7000000000003</v>
      </c>
      <c r="J89" s="38">
        <v>1808.7000000000003</v>
      </c>
      <c r="K89" s="38">
        <v>1834.1000000000004</v>
      </c>
      <c r="L89" s="38">
        <v>1870.7000000000003</v>
      </c>
      <c r="M89" s="28">
        <v>1797.5</v>
      </c>
      <c r="N89" s="28">
        <v>1735.5</v>
      </c>
      <c r="O89" s="39">
        <v>1421200</v>
      </c>
      <c r="P89" s="40">
        <v>-1.3517969007583251E-2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44770</v>
      </c>
      <c r="E90" s="37">
        <v>1137.0999999999999</v>
      </c>
      <c r="F90" s="37">
        <v>1129.95</v>
      </c>
      <c r="G90" s="38">
        <v>1120.0500000000002</v>
      </c>
      <c r="H90" s="38">
        <v>1103.0000000000002</v>
      </c>
      <c r="I90" s="38">
        <v>1093.1000000000004</v>
      </c>
      <c r="J90" s="38">
        <v>1147</v>
      </c>
      <c r="K90" s="38">
        <v>1156.9000000000001</v>
      </c>
      <c r="L90" s="38">
        <v>1173.9499999999998</v>
      </c>
      <c r="M90" s="28">
        <v>1139.8499999999999</v>
      </c>
      <c r="N90" s="28">
        <v>1112.9000000000001</v>
      </c>
      <c r="O90" s="39">
        <v>6985500</v>
      </c>
      <c r="P90" s="40">
        <v>1.8071850178532391E-2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44770</v>
      </c>
      <c r="E91" s="37">
        <v>976.05</v>
      </c>
      <c r="F91" s="37">
        <v>974.26666666666677</v>
      </c>
      <c r="G91" s="38">
        <v>967.28333333333353</v>
      </c>
      <c r="H91" s="38">
        <v>958.51666666666677</v>
      </c>
      <c r="I91" s="38">
        <v>951.53333333333353</v>
      </c>
      <c r="J91" s="38">
        <v>983.03333333333353</v>
      </c>
      <c r="K91" s="38">
        <v>990.01666666666688</v>
      </c>
      <c r="L91" s="38">
        <v>998.78333333333353</v>
      </c>
      <c r="M91" s="28">
        <v>981.25</v>
      </c>
      <c r="N91" s="28">
        <v>965.5</v>
      </c>
      <c r="O91" s="39">
        <v>20491800</v>
      </c>
      <c r="P91" s="40">
        <v>-1.9296482412060303E-2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44770</v>
      </c>
      <c r="E92" s="37">
        <v>2219.0500000000002</v>
      </c>
      <c r="F92" s="37">
        <v>2207.7166666666667</v>
      </c>
      <c r="G92" s="38">
        <v>2192.8833333333332</v>
      </c>
      <c r="H92" s="38">
        <v>2166.7166666666667</v>
      </c>
      <c r="I92" s="38">
        <v>2151.8833333333332</v>
      </c>
      <c r="J92" s="38">
        <v>2233.8833333333332</v>
      </c>
      <c r="K92" s="38">
        <v>2248.7166666666662</v>
      </c>
      <c r="L92" s="38">
        <v>2274.8833333333332</v>
      </c>
      <c r="M92" s="28">
        <v>2222.5500000000002</v>
      </c>
      <c r="N92" s="28">
        <v>2181.5500000000002</v>
      </c>
      <c r="O92" s="39">
        <v>24770700</v>
      </c>
      <c r="P92" s="40">
        <v>-5.9113893570912597E-3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44770</v>
      </c>
      <c r="E93" s="37">
        <v>1875.3</v>
      </c>
      <c r="F93" s="37">
        <v>1861.05</v>
      </c>
      <c r="G93" s="38">
        <v>1841.3</v>
      </c>
      <c r="H93" s="38">
        <v>1807.3</v>
      </c>
      <c r="I93" s="38">
        <v>1787.55</v>
      </c>
      <c r="J93" s="38">
        <v>1895.05</v>
      </c>
      <c r="K93" s="38">
        <v>1914.8</v>
      </c>
      <c r="L93" s="38">
        <v>1948.8</v>
      </c>
      <c r="M93" s="28">
        <v>1880.8</v>
      </c>
      <c r="N93" s="28">
        <v>1827.05</v>
      </c>
      <c r="O93" s="39">
        <v>3148500</v>
      </c>
      <c r="P93" s="40">
        <v>-1.4646512064594873E-2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44770</v>
      </c>
      <c r="E94" s="37">
        <v>1359.9</v>
      </c>
      <c r="F94" s="37">
        <v>1356.45</v>
      </c>
      <c r="G94" s="38">
        <v>1349.2</v>
      </c>
      <c r="H94" s="38">
        <v>1338.5</v>
      </c>
      <c r="I94" s="38">
        <v>1331.25</v>
      </c>
      <c r="J94" s="38">
        <v>1367.15</v>
      </c>
      <c r="K94" s="38">
        <v>1374.4</v>
      </c>
      <c r="L94" s="38">
        <v>1385.1000000000001</v>
      </c>
      <c r="M94" s="28">
        <v>1363.7</v>
      </c>
      <c r="N94" s="28">
        <v>1345.75</v>
      </c>
      <c r="O94" s="39">
        <v>61462500</v>
      </c>
      <c r="P94" s="40">
        <v>1.7787371239651358E-2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44770</v>
      </c>
      <c r="E95" s="37">
        <v>575.9</v>
      </c>
      <c r="F95" s="37">
        <v>572.15</v>
      </c>
      <c r="G95" s="38">
        <v>567.29999999999995</v>
      </c>
      <c r="H95" s="38">
        <v>558.69999999999993</v>
      </c>
      <c r="I95" s="38">
        <v>553.84999999999991</v>
      </c>
      <c r="J95" s="38">
        <v>580.75</v>
      </c>
      <c r="K95" s="38">
        <v>585.60000000000014</v>
      </c>
      <c r="L95" s="38">
        <v>594.20000000000005</v>
      </c>
      <c r="M95" s="28">
        <v>577</v>
      </c>
      <c r="N95" s="28">
        <v>563.54999999999995</v>
      </c>
      <c r="O95" s="39">
        <v>21039700</v>
      </c>
      <c r="P95" s="40">
        <v>-9.7333678488221581E-3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44770</v>
      </c>
      <c r="E96" s="37">
        <v>2730.95</v>
      </c>
      <c r="F96" s="37">
        <v>2735.2000000000003</v>
      </c>
      <c r="G96" s="38">
        <v>2701.7500000000005</v>
      </c>
      <c r="H96" s="38">
        <v>2672.55</v>
      </c>
      <c r="I96" s="38">
        <v>2639.1000000000004</v>
      </c>
      <c r="J96" s="38">
        <v>2764.4000000000005</v>
      </c>
      <c r="K96" s="38">
        <v>2797.8500000000004</v>
      </c>
      <c r="L96" s="38">
        <v>2827.0500000000006</v>
      </c>
      <c r="M96" s="28">
        <v>2768.65</v>
      </c>
      <c r="N96" s="28">
        <v>2706</v>
      </c>
      <c r="O96" s="39">
        <v>3620400</v>
      </c>
      <c r="P96" s="40">
        <v>-4.4648511716276124E-2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44770</v>
      </c>
      <c r="E97" s="37">
        <v>341</v>
      </c>
      <c r="F97" s="37">
        <v>336.91666666666669</v>
      </c>
      <c r="G97" s="38">
        <v>331.58333333333337</v>
      </c>
      <c r="H97" s="38">
        <v>322.16666666666669</v>
      </c>
      <c r="I97" s="38">
        <v>316.83333333333337</v>
      </c>
      <c r="J97" s="38">
        <v>346.33333333333337</v>
      </c>
      <c r="K97" s="38">
        <v>351.66666666666674</v>
      </c>
      <c r="L97" s="38">
        <v>361.08333333333337</v>
      </c>
      <c r="M97" s="28">
        <v>342.25</v>
      </c>
      <c r="N97" s="28">
        <v>327.5</v>
      </c>
      <c r="O97" s="39">
        <v>43740675</v>
      </c>
      <c r="P97" s="40">
        <v>2.167434299647792E-3</v>
      </c>
    </row>
    <row r="98" spans="1:16" ht="12.75" customHeight="1">
      <c r="A98" s="28">
        <v>88</v>
      </c>
      <c r="B98" s="29" t="s">
        <v>119</v>
      </c>
      <c r="C98" s="30" t="s">
        <v>380</v>
      </c>
      <c r="D98" s="31">
        <v>44770</v>
      </c>
      <c r="E98" s="37">
        <v>87.5</v>
      </c>
      <c r="F98" s="37">
        <v>86.816666666666663</v>
      </c>
      <c r="G98" s="38">
        <v>85.633333333333326</v>
      </c>
      <c r="H98" s="38">
        <v>83.766666666666666</v>
      </c>
      <c r="I98" s="38">
        <v>82.583333333333329</v>
      </c>
      <c r="J98" s="38">
        <v>88.683333333333323</v>
      </c>
      <c r="K98" s="38">
        <v>89.86666666666666</v>
      </c>
      <c r="L98" s="38">
        <v>91.73333333333332</v>
      </c>
      <c r="M98" s="28">
        <v>88</v>
      </c>
      <c r="N98" s="28">
        <v>84.95</v>
      </c>
      <c r="O98" s="39">
        <v>12487200</v>
      </c>
      <c r="P98" s="40">
        <v>2.1815622800844477E-2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44770</v>
      </c>
      <c r="E99" s="37">
        <v>228.05</v>
      </c>
      <c r="F99" s="37">
        <v>227.16666666666666</v>
      </c>
      <c r="G99" s="38">
        <v>225.23333333333332</v>
      </c>
      <c r="H99" s="38">
        <v>222.41666666666666</v>
      </c>
      <c r="I99" s="38">
        <v>220.48333333333332</v>
      </c>
      <c r="J99" s="38">
        <v>229.98333333333332</v>
      </c>
      <c r="K99" s="38">
        <v>231.91666666666666</v>
      </c>
      <c r="L99" s="38">
        <v>234.73333333333332</v>
      </c>
      <c r="M99" s="28">
        <v>229.1</v>
      </c>
      <c r="N99" s="28">
        <v>224.35</v>
      </c>
      <c r="O99" s="39">
        <v>21635100</v>
      </c>
      <c r="P99" s="40">
        <v>7.0378283272590171E-3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44770</v>
      </c>
      <c r="E100" s="37">
        <v>2377.1999999999998</v>
      </c>
      <c r="F100" s="37">
        <v>2346.75</v>
      </c>
      <c r="G100" s="38">
        <v>2313.5</v>
      </c>
      <c r="H100" s="38">
        <v>2249.8000000000002</v>
      </c>
      <c r="I100" s="38">
        <v>2216.5500000000002</v>
      </c>
      <c r="J100" s="38">
        <v>2410.4499999999998</v>
      </c>
      <c r="K100" s="38">
        <v>2443.6999999999998</v>
      </c>
      <c r="L100" s="38">
        <v>2507.3999999999996</v>
      </c>
      <c r="M100" s="28">
        <v>2380</v>
      </c>
      <c r="N100" s="28">
        <v>2283.0500000000002</v>
      </c>
      <c r="O100" s="39">
        <v>12933300</v>
      </c>
      <c r="P100" s="40">
        <v>3.0476144946935655E-2</v>
      </c>
    </row>
    <row r="101" spans="1:16" ht="12.75" customHeight="1">
      <c r="A101" s="28">
        <v>91</v>
      </c>
      <c r="B101" s="29" t="s">
        <v>44</v>
      </c>
      <c r="C101" s="30" t="s">
        <v>381</v>
      </c>
      <c r="D101" s="31">
        <v>44770</v>
      </c>
      <c r="E101" s="37">
        <v>32770.550000000003</v>
      </c>
      <c r="F101" s="37">
        <v>32790.76666666667</v>
      </c>
      <c r="G101" s="38">
        <v>32261.53333333334</v>
      </c>
      <c r="H101" s="38">
        <v>31752.51666666667</v>
      </c>
      <c r="I101" s="38">
        <v>31223.28333333334</v>
      </c>
      <c r="J101" s="38">
        <v>33299.78333333334</v>
      </c>
      <c r="K101" s="38">
        <v>33829.016666666663</v>
      </c>
      <c r="L101" s="38">
        <v>34338.03333333334</v>
      </c>
      <c r="M101" s="28">
        <v>33320</v>
      </c>
      <c r="N101" s="28">
        <v>32281.75</v>
      </c>
      <c r="O101" s="39">
        <v>15885</v>
      </c>
      <c r="P101" s="40">
        <v>9.4517958412098301E-4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44770</v>
      </c>
      <c r="E102" s="37">
        <v>94.85</v>
      </c>
      <c r="F102" s="37">
        <v>96.166666666666671</v>
      </c>
      <c r="G102" s="38">
        <v>92.433333333333337</v>
      </c>
      <c r="H102" s="38">
        <v>90.016666666666666</v>
      </c>
      <c r="I102" s="38">
        <v>86.283333333333331</v>
      </c>
      <c r="J102" s="38">
        <v>98.583333333333343</v>
      </c>
      <c r="K102" s="38">
        <v>102.31666666666666</v>
      </c>
      <c r="L102" s="38">
        <v>104.73333333333335</v>
      </c>
      <c r="M102" s="28">
        <v>99.9</v>
      </c>
      <c r="N102" s="28">
        <v>93.75</v>
      </c>
      <c r="O102" s="39">
        <v>35920000</v>
      </c>
      <c r="P102" s="40">
        <v>3.2777458309373203E-2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44770</v>
      </c>
      <c r="E103" s="37">
        <v>720.85</v>
      </c>
      <c r="F103" s="37">
        <v>716.91666666666663</v>
      </c>
      <c r="G103" s="38">
        <v>710.93333333333328</v>
      </c>
      <c r="H103" s="38">
        <v>701.01666666666665</v>
      </c>
      <c r="I103" s="38">
        <v>695.0333333333333</v>
      </c>
      <c r="J103" s="38">
        <v>726.83333333333326</v>
      </c>
      <c r="K103" s="38">
        <v>732.81666666666661</v>
      </c>
      <c r="L103" s="38">
        <v>742.73333333333323</v>
      </c>
      <c r="M103" s="28">
        <v>722.9</v>
      </c>
      <c r="N103" s="28">
        <v>707</v>
      </c>
      <c r="O103" s="39">
        <v>88864875</v>
      </c>
      <c r="P103" s="40">
        <v>-2.9312392971196717E-3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44770</v>
      </c>
      <c r="E104" s="37">
        <v>1160.8</v>
      </c>
      <c r="F104" s="37">
        <v>1156.3166666666666</v>
      </c>
      <c r="G104" s="38">
        <v>1143.7333333333331</v>
      </c>
      <c r="H104" s="38">
        <v>1126.6666666666665</v>
      </c>
      <c r="I104" s="38">
        <v>1114.083333333333</v>
      </c>
      <c r="J104" s="38">
        <v>1173.3833333333332</v>
      </c>
      <c r="K104" s="38">
        <v>1185.9666666666667</v>
      </c>
      <c r="L104" s="38">
        <v>1203.0333333333333</v>
      </c>
      <c r="M104" s="28">
        <v>1168.9000000000001</v>
      </c>
      <c r="N104" s="28">
        <v>1139.25</v>
      </c>
      <c r="O104" s="39">
        <v>3130550</v>
      </c>
      <c r="P104" s="40">
        <v>-4.8197441529913426E-2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44770</v>
      </c>
      <c r="E105" s="37">
        <v>512</v>
      </c>
      <c r="F105" s="37">
        <v>508.83333333333331</v>
      </c>
      <c r="G105" s="38">
        <v>503.76666666666665</v>
      </c>
      <c r="H105" s="38">
        <v>495.53333333333336</v>
      </c>
      <c r="I105" s="38">
        <v>490.4666666666667</v>
      </c>
      <c r="J105" s="38">
        <v>517.06666666666661</v>
      </c>
      <c r="K105" s="38">
        <v>522.13333333333333</v>
      </c>
      <c r="L105" s="38">
        <v>530.36666666666656</v>
      </c>
      <c r="M105" s="28">
        <v>513.9</v>
      </c>
      <c r="N105" s="28">
        <v>500.6</v>
      </c>
      <c r="O105" s="39">
        <v>6162000</v>
      </c>
      <c r="P105" s="40">
        <v>-4.8449612403100775E-3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44770</v>
      </c>
      <c r="E106" s="37">
        <v>8.4499999999999993</v>
      </c>
      <c r="F106" s="37">
        <v>8.4666666666666668</v>
      </c>
      <c r="G106" s="38">
        <v>8.3333333333333339</v>
      </c>
      <c r="H106" s="38">
        <v>8.2166666666666668</v>
      </c>
      <c r="I106" s="38">
        <v>8.0833333333333339</v>
      </c>
      <c r="J106" s="38">
        <v>8.5833333333333339</v>
      </c>
      <c r="K106" s="38">
        <v>8.7166666666666668</v>
      </c>
      <c r="L106" s="38">
        <v>8.8333333333333339</v>
      </c>
      <c r="M106" s="28">
        <v>8.6</v>
      </c>
      <c r="N106" s="28">
        <v>8.35</v>
      </c>
      <c r="O106" s="39">
        <v>600250000</v>
      </c>
      <c r="P106" s="40">
        <v>1.9255913467253062E-2</v>
      </c>
    </row>
    <row r="107" spans="1:16" ht="12.75" customHeight="1">
      <c r="A107" s="28">
        <v>97</v>
      </c>
      <c r="B107" s="29" t="s">
        <v>63</v>
      </c>
      <c r="C107" s="30" t="s">
        <v>385</v>
      </c>
      <c r="D107" s="31">
        <v>44770</v>
      </c>
      <c r="E107" s="37">
        <v>53.35</v>
      </c>
      <c r="F107" s="37">
        <v>52.583333333333336</v>
      </c>
      <c r="G107" s="38">
        <v>51.366666666666674</v>
      </c>
      <c r="H107" s="38">
        <v>49.38333333333334</v>
      </c>
      <c r="I107" s="38">
        <v>48.166666666666679</v>
      </c>
      <c r="J107" s="38">
        <v>54.56666666666667</v>
      </c>
      <c r="K107" s="38">
        <v>55.783333333333324</v>
      </c>
      <c r="L107" s="38">
        <v>57.766666666666666</v>
      </c>
      <c r="M107" s="28">
        <v>53.8</v>
      </c>
      <c r="N107" s="28">
        <v>50.6</v>
      </c>
      <c r="O107" s="39">
        <v>104010000</v>
      </c>
      <c r="P107" s="40">
        <v>1.1672016340822877E-2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44770</v>
      </c>
      <c r="E108" s="37">
        <v>34.200000000000003</v>
      </c>
      <c r="F108" s="37">
        <v>33.883333333333333</v>
      </c>
      <c r="G108" s="38">
        <v>33.066666666666663</v>
      </c>
      <c r="H108" s="38">
        <v>31.93333333333333</v>
      </c>
      <c r="I108" s="38">
        <v>31.11666666666666</v>
      </c>
      <c r="J108" s="38">
        <v>35.016666666666666</v>
      </c>
      <c r="K108" s="38">
        <v>35.833333333333343</v>
      </c>
      <c r="L108" s="38">
        <v>36.966666666666669</v>
      </c>
      <c r="M108" s="28">
        <v>34.700000000000003</v>
      </c>
      <c r="N108" s="28">
        <v>32.75</v>
      </c>
      <c r="O108" s="39">
        <v>267930000</v>
      </c>
      <c r="P108" s="40">
        <v>2.791045635034816E-2</v>
      </c>
    </row>
    <row r="109" spans="1:16" ht="12.75" customHeight="1">
      <c r="A109" s="28">
        <v>99</v>
      </c>
      <c r="B109" s="29" t="s">
        <v>44</v>
      </c>
      <c r="C109" s="30" t="s">
        <v>395</v>
      </c>
      <c r="D109" s="31">
        <v>44770</v>
      </c>
      <c r="E109" s="37">
        <v>159.5</v>
      </c>
      <c r="F109" s="37">
        <v>159.9</v>
      </c>
      <c r="G109" s="38">
        <v>158.10000000000002</v>
      </c>
      <c r="H109" s="38">
        <v>156.70000000000002</v>
      </c>
      <c r="I109" s="38">
        <v>154.90000000000003</v>
      </c>
      <c r="J109" s="38">
        <v>161.30000000000001</v>
      </c>
      <c r="K109" s="38">
        <v>163.10000000000002</v>
      </c>
      <c r="L109" s="38">
        <v>164.5</v>
      </c>
      <c r="M109" s="28">
        <v>161.69999999999999</v>
      </c>
      <c r="N109" s="28">
        <v>158.5</v>
      </c>
      <c r="O109" s="39">
        <v>51030000</v>
      </c>
      <c r="P109" s="40">
        <v>1.6888357495142729E-2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44770</v>
      </c>
      <c r="E110" s="37">
        <v>364.65</v>
      </c>
      <c r="F110" s="37">
        <v>364.01666666666665</v>
      </c>
      <c r="G110" s="38">
        <v>361.58333333333331</v>
      </c>
      <c r="H110" s="38">
        <v>358.51666666666665</v>
      </c>
      <c r="I110" s="38">
        <v>356.08333333333331</v>
      </c>
      <c r="J110" s="38">
        <v>367.08333333333331</v>
      </c>
      <c r="K110" s="38">
        <v>369.51666666666671</v>
      </c>
      <c r="L110" s="38">
        <v>372.58333333333331</v>
      </c>
      <c r="M110" s="28">
        <v>366.45</v>
      </c>
      <c r="N110" s="28">
        <v>360.95</v>
      </c>
      <c r="O110" s="39">
        <v>10814375</v>
      </c>
      <c r="P110" s="40">
        <v>2.0368448365334718E-2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44770</v>
      </c>
      <c r="E111" s="37">
        <v>232.45</v>
      </c>
      <c r="F111" s="37">
        <v>230.5</v>
      </c>
      <c r="G111" s="38">
        <v>228.15</v>
      </c>
      <c r="H111" s="38">
        <v>223.85</v>
      </c>
      <c r="I111" s="38">
        <v>221.5</v>
      </c>
      <c r="J111" s="38">
        <v>234.8</v>
      </c>
      <c r="K111" s="38">
        <v>237.15000000000003</v>
      </c>
      <c r="L111" s="38">
        <v>241.45000000000002</v>
      </c>
      <c r="M111" s="28">
        <v>232.85</v>
      </c>
      <c r="N111" s="28">
        <v>226.2</v>
      </c>
      <c r="O111" s="39">
        <v>19792262</v>
      </c>
      <c r="P111" s="40">
        <v>-1.461754104925911E-2</v>
      </c>
    </row>
    <row r="112" spans="1:16" ht="12.75" customHeight="1">
      <c r="A112" s="28">
        <v>102</v>
      </c>
      <c r="B112" s="29" t="s">
        <v>42</v>
      </c>
      <c r="C112" s="30" t="s">
        <v>392</v>
      </c>
      <c r="D112" s="31">
        <v>44770</v>
      </c>
      <c r="E112" s="37">
        <v>161.80000000000001</v>
      </c>
      <c r="F112" s="37">
        <v>160.9</v>
      </c>
      <c r="G112" s="38">
        <v>159.60000000000002</v>
      </c>
      <c r="H112" s="38">
        <v>157.4</v>
      </c>
      <c r="I112" s="38">
        <v>156.10000000000002</v>
      </c>
      <c r="J112" s="38">
        <v>163.10000000000002</v>
      </c>
      <c r="K112" s="38">
        <v>164.40000000000003</v>
      </c>
      <c r="L112" s="38">
        <v>166.60000000000002</v>
      </c>
      <c r="M112" s="28">
        <v>162.19999999999999</v>
      </c>
      <c r="N112" s="28">
        <v>158.69999999999999</v>
      </c>
      <c r="O112" s="39">
        <v>10123900</v>
      </c>
      <c r="P112" s="40">
        <v>7.2129255626081938E-3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44770</v>
      </c>
      <c r="E113" s="37">
        <v>3755.3</v>
      </c>
      <c r="F113" s="37">
        <v>3786.0833333333335</v>
      </c>
      <c r="G113" s="38">
        <v>3708.2166666666672</v>
      </c>
      <c r="H113" s="38">
        <v>3661.1333333333337</v>
      </c>
      <c r="I113" s="38">
        <v>3583.2666666666673</v>
      </c>
      <c r="J113" s="38">
        <v>3833.166666666667</v>
      </c>
      <c r="K113" s="38">
        <v>3911.0333333333328</v>
      </c>
      <c r="L113" s="38">
        <v>3958.1166666666668</v>
      </c>
      <c r="M113" s="28">
        <v>3863.95</v>
      </c>
      <c r="N113" s="28">
        <v>3739</v>
      </c>
      <c r="O113" s="39">
        <v>258300</v>
      </c>
      <c r="P113" s="40">
        <v>0.11312217194570136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44770</v>
      </c>
      <c r="E114" s="37">
        <v>1650.6</v>
      </c>
      <c r="F114" s="37">
        <v>1632.2166666666665</v>
      </c>
      <c r="G114" s="38">
        <v>1608.4833333333329</v>
      </c>
      <c r="H114" s="38">
        <v>1566.3666666666663</v>
      </c>
      <c r="I114" s="38">
        <v>1542.6333333333328</v>
      </c>
      <c r="J114" s="38">
        <v>1674.333333333333</v>
      </c>
      <c r="K114" s="38">
        <v>1698.0666666666666</v>
      </c>
      <c r="L114" s="38">
        <v>1740.1833333333332</v>
      </c>
      <c r="M114" s="28">
        <v>1655.95</v>
      </c>
      <c r="N114" s="28">
        <v>1590.1</v>
      </c>
      <c r="O114" s="39">
        <v>3336900</v>
      </c>
      <c r="P114" s="40">
        <v>9.2550585246347888E-3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44770</v>
      </c>
      <c r="E115" s="37">
        <v>834.3</v>
      </c>
      <c r="F115" s="37">
        <v>829.61666666666679</v>
      </c>
      <c r="G115" s="38">
        <v>816.63333333333355</v>
      </c>
      <c r="H115" s="38">
        <v>798.96666666666681</v>
      </c>
      <c r="I115" s="38">
        <v>785.98333333333358</v>
      </c>
      <c r="J115" s="38">
        <v>847.28333333333353</v>
      </c>
      <c r="K115" s="38">
        <v>860.26666666666665</v>
      </c>
      <c r="L115" s="38">
        <v>877.93333333333351</v>
      </c>
      <c r="M115" s="28">
        <v>842.6</v>
      </c>
      <c r="N115" s="28">
        <v>811.95</v>
      </c>
      <c r="O115" s="39">
        <v>26532000</v>
      </c>
      <c r="P115" s="40">
        <v>7.9321663019693654E-3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44770</v>
      </c>
      <c r="E116" s="37">
        <v>210.65</v>
      </c>
      <c r="F116" s="37">
        <v>209.73333333333335</v>
      </c>
      <c r="G116" s="38">
        <v>207.91666666666669</v>
      </c>
      <c r="H116" s="38">
        <v>205.18333333333334</v>
      </c>
      <c r="I116" s="38">
        <v>203.36666666666667</v>
      </c>
      <c r="J116" s="38">
        <v>212.4666666666667</v>
      </c>
      <c r="K116" s="38">
        <v>214.28333333333336</v>
      </c>
      <c r="L116" s="38">
        <v>217.01666666666671</v>
      </c>
      <c r="M116" s="28">
        <v>211.55</v>
      </c>
      <c r="N116" s="28">
        <v>207</v>
      </c>
      <c r="O116" s="39">
        <v>15156400</v>
      </c>
      <c r="P116" s="40">
        <v>3.7085110328203227E-3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44770</v>
      </c>
      <c r="E117" s="37">
        <v>1489.25</v>
      </c>
      <c r="F117" s="37">
        <v>1482.3</v>
      </c>
      <c r="G117" s="38">
        <v>1471.3</v>
      </c>
      <c r="H117" s="38">
        <v>1453.35</v>
      </c>
      <c r="I117" s="38">
        <v>1442.35</v>
      </c>
      <c r="J117" s="38">
        <v>1500.25</v>
      </c>
      <c r="K117" s="38">
        <v>1511.25</v>
      </c>
      <c r="L117" s="38">
        <v>1529.2</v>
      </c>
      <c r="M117" s="28">
        <v>1493.3</v>
      </c>
      <c r="N117" s="28">
        <v>1464.35</v>
      </c>
      <c r="O117" s="39">
        <v>38693100</v>
      </c>
      <c r="P117" s="40">
        <v>-1.6583811150420884E-2</v>
      </c>
    </row>
    <row r="118" spans="1:16" ht="12.75" customHeight="1">
      <c r="A118" s="28">
        <v>108</v>
      </c>
      <c r="B118" s="29" t="s">
        <v>86</v>
      </c>
      <c r="C118" s="30" t="s">
        <v>401</v>
      </c>
      <c r="D118" s="31">
        <v>44770</v>
      </c>
      <c r="E118" s="37">
        <v>657.1</v>
      </c>
      <c r="F118" s="37">
        <v>658.2833333333333</v>
      </c>
      <c r="G118" s="38">
        <v>649.31666666666661</v>
      </c>
      <c r="H118" s="38">
        <v>641.5333333333333</v>
      </c>
      <c r="I118" s="38">
        <v>632.56666666666661</v>
      </c>
      <c r="J118" s="38">
        <v>666.06666666666661</v>
      </c>
      <c r="K118" s="38">
        <v>675.0333333333333</v>
      </c>
      <c r="L118" s="38">
        <v>682.81666666666661</v>
      </c>
      <c r="M118" s="28">
        <v>667.25</v>
      </c>
      <c r="N118" s="28">
        <v>650.5</v>
      </c>
      <c r="O118" s="39">
        <v>774750</v>
      </c>
      <c r="P118" s="40">
        <v>-1.24282982791587E-2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44770</v>
      </c>
      <c r="E119" s="37">
        <v>74.5</v>
      </c>
      <c r="F119" s="37">
        <v>74.166666666666671</v>
      </c>
      <c r="G119" s="38">
        <v>73.683333333333337</v>
      </c>
      <c r="H119" s="38">
        <v>72.86666666666666</v>
      </c>
      <c r="I119" s="38">
        <v>72.383333333333326</v>
      </c>
      <c r="J119" s="38">
        <v>74.983333333333348</v>
      </c>
      <c r="K119" s="38">
        <v>75.466666666666669</v>
      </c>
      <c r="L119" s="38">
        <v>76.28333333333336</v>
      </c>
      <c r="M119" s="28">
        <v>74.650000000000006</v>
      </c>
      <c r="N119" s="28">
        <v>73.349999999999994</v>
      </c>
      <c r="O119" s="39">
        <v>67119000</v>
      </c>
      <c r="P119" s="40">
        <v>-1.7133066818960593E-2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44770</v>
      </c>
      <c r="E120" s="37">
        <v>918.55</v>
      </c>
      <c r="F120" s="37">
        <v>919.5</v>
      </c>
      <c r="G120" s="38">
        <v>905.05</v>
      </c>
      <c r="H120" s="38">
        <v>891.55</v>
      </c>
      <c r="I120" s="38">
        <v>877.09999999999991</v>
      </c>
      <c r="J120" s="38">
        <v>933</v>
      </c>
      <c r="K120" s="38">
        <v>947.45</v>
      </c>
      <c r="L120" s="38">
        <v>960.95</v>
      </c>
      <c r="M120" s="28">
        <v>933.95</v>
      </c>
      <c r="N120" s="28">
        <v>906</v>
      </c>
      <c r="O120" s="39">
        <v>763100</v>
      </c>
      <c r="P120" s="40">
        <v>1.7331022530329289E-2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44770</v>
      </c>
      <c r="E121" s="37">
        <v>572</v>
      </c>
      <c r="F121" s="37">
        <v>570.61666666666667</v>
      </c>
      <c r="G121" s="38">
        <v>565.23333333333335</v>
      </c>
      <c r="H121" s="38">
        <v>558.4666666666667</v>
      </c>
      <c r="I121" s="38">
        <v>553.08333333333337</v>
      </c>
      <c r="J121" s="38">
        <v>577.38333333333333</v>
      </c>
      <c r="K121" s="38">
        <v>582.76666666666677</v>
      </c>
      <c r="L121" s="38">
        <v>589.5333333333333</v>
      </c>
      <c r="M121" s="28">
        <v>576</v>
      </c>
      <c r="N121" s="28">
        <v>563.85</v>
      </c>
      <c r="O121" s="39">
        <v>12157250</v>
      </c>
      <c r="P121" s="40">
        <v>7.9071454479506705E-3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44770</v>
      </c>
      <c r="E122" s="37">
        <v>291.05</v>
      </c>
      <c r="F122" s="37">
        <v>289.26666666666665</v>
      </c>
      <c r="G122" s="38">
        <v>286.5333333333333</v>
      </c>
      <c r="H122" s="38">
        <v>282.01666666666665</v>
      </c>
      <c r="I122" s="38">
        <v>279.2833333333333</v>
      </c>
      <c r="J122" s="38">
        <v>293.7833333333333</v>
      </c>
      <c r="K122" s="38">
        <v>296.51666666666665</v>
      </c>
      <c r="L122" s="38">
        <v>301.0333333333333</v>
      </c>
      <c r="M122" s="28">
        <v>292</v>
      </c>
      <c r="N122" s="28">
        <v>284.75</v>
      </c>
      <c r="O122" s="39">
        <v>94377600</v>
      </c>
      <c r="P122" s="40">
        <v>4.3630573248407641E-2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44770</v>
      </c>
      <c r="E123" s="37">
        <v>332.8</v>
      </c>
      <c r="F123" s="37">
        <v>329.75</v>
      </c>
      <c r="G123" s="38">
        <v>325.2</v>
      </c>
      <c r="H123" s="38">
        <v>317.59999999999997</v>
      </c>
      <c r="I123" s="38">
        <v>313.04999999999995</v>
      </c>
      <c r="J123" s="38">
        <v>337.35</v>
      </c>
      <c r="K123" s="38">
        <v>341.9</v>
      </c>
      <c r="L123" s="38">
        <v>349.50000000000006</v>
      </c>
      <c r="M123" s="28">
        <v>334.3</v>
      </c>
      <c r="N123" s="28">
        <v>322.14999999999998</v>
      </c>
      <c r="O123" s="39">
        <v>36150000</v>
      </c>
      <c r="P123" s="40">
        <v>3.539454507599417E-3</v>
      </c>
    </row>
    <row r="124" spans="1:16" ht="12.75" customHeight="1">
      <c r="A124" s="28">
        <v>114</v>
      </c>
      <c r="B124" s="29" t="s">
        <v>42</v>
      </c>
      <c r="C124" s="30" t="s">
        <v>403</v>
      </c>
      <c r="D124" s="31">
        <v>44770</v>
      </c>
      <c r="E124" s="37">
        <v>2201.65</v>
      </c>
      <c r="F124" s="37">
        <v>2186.1833333333338</v>
      </c>
      <c r="G124" s="38">
        <v>2165.5666666666675</v>
      </c>
      <c r="H124" s="38">
        <v>2129.4833333333336</v>
      </c>
      <c r="I124" s="38">
        <v>2108.8666666666672</v>
      </c>
      <c r="J124" s="38">
        <v>2222.2666666666678</v>
      </c>
      <c r="K124" s="38">
        <v>2242.8833333333337</v>
      </c>
      <c r="L124" s="38">
        <v>2278.9666666666681</v>
      </c>
      <c r="M124" s="28">
        <v>2206.8000000000002</v>
      </c>
      <c r="N124" s="28">
        <v>2150.1</v>
      </c>
      <c r="O124" s="39">
        <v>418000</v>
      </c>
      <c r="P124" s="40">
        <v>-1.1235955056179775E-2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44770</v>
      </c>
      <c r="E125" s="37">
        <v>553.45000000000005</v>
      </c>
      <c r="F125" s="37">
        <v>555.06666666666672</v>
      </c>
      <c r="G125" s="38">
        <v>543.03333333333342</v>
      </c>
      <c r="H125" s="38">
        <v>532.61666666666667</v>
      </c>
      <c r="I125" s="38">
        <v>520.58333333333337</v>
      </c>
      <c r="J125" s="38">
        <v>565.48333333333346</v>
      </c>
      <c r="K125" s="38">
        <v>577.51666666666677</v>
      </c>
      <c r="L125" s="38">
        <v>587.93333333333351</v>
      </c>
      <c r="M125" s="28">
        <v>567.1</v>
      </c>
      <c r="N125" s="28">
        <v>544.65</v>
      </c>
      <c r="O125" s="39">
        <v>50657400</v>
      </c>
      <c r="P125" s="40">
        <v>5.600964759480102E-3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44770</v>
      </c>
      <c r="E126" s="37">
        <v>549.15</v>
      </c>
      <c r="F126" s="37">
        <v>543.36666666666667</v>
      </c>
      <c r="G126" s="38">
        <v>531.23333333333335</v>
      </c>
      <c r="H126" s="38">
        <v>513.31666666666672</v>
      </c>
      <c r="I126" s="38">
        <v>501.18333333333339</v>
      </c>
      <c r="J126" s="38">
        <v>561.2833333333333</v>
      </c>
      <c r="K126" s="38">
        <v>573.41666666666674</v>
      </c>
      <c r="L126" s="38">
        <v>591.33333333333326</v>
      </c>
      <c r="M126" s="28">
        <v>555.5</v>
      </c>
      <c r="N126" s="28">
        <v>525.45000000000005</v>
      </c>
      <c r="O126" s="39">
        <v>10122500</v>
      </c>
      <c r="P126" s="40">
        <v>6.4965807469752765E-2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44770</v>
      </c>
      <c r="E127" s="37">
        <v>1678.5</v>
      </c>
      <c r="F127" s="37">
        <v>1677.5166666666667</v>
      </c>
      <c r="G127" s="38">
        <v>1666.5333333333333</v>
      </c>
      <c r="H127" s="38">
        <v>1654.5666666666666</v>
      </c>
      <c r="I127" s="38">
        <v>1643.5833333333333</v>
      </c>
      <c r="J127" s="38">
        <v>1689.4833333333333</v>
      </c>
      <c r="K127" s="38">
        <v>1700.4666666666665</v>
      </c>
      <c r="L127" s="38">
        <v>1712.4333333333334</v>
      </c>
      <c r="M127" s="28">
        <v>1688.5</v>
      </c>
      <c r="N127" s="28">
        <v>1665.55</v>
      </c>
      <c r="O127" s="39">
        <v>17007600</v>
      </c>
      <c r="P127" s="40">
        <v>1.622848948374761E-2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44770</v>
      </c>
      <c r="E128" s="37">
        <v>69.3</v>
      </c>
      <c r="F128" s="37">
        <v>69.266666666666666</v>
      </c>
      <c r="G128" s="38">
        <v>68.833333333333329</v>
      </c>
      <c r="H128" s="38">
        <v>68.36666666666666</v>
      </c>
      <c r="I128" s="38">
        <v>67.933333333333323</v>
      </c>
      <c r="J128" s="38">
        <v>69.733333333333334</v>
      </c>
      <c r="K128" s="38">
        <v>70.166666666666671</v>
      </c>
      <c r="L128" s="38">
        <v>70.63333333333334</v>
      </c>
      <c r="M128" s="28">
        <v>69.7</v>
      </c>
      <c r="N128" s="28">
        <v>68.8</v>
      </c>
      <c r="O128" s="39">
        <v>51518252</v>
      </c>
      <c r="P128" s="40">
        <v>9.4422101766043019E-3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44770</v>
      </c>
      <c r="E129" s="37">
        <v>2126.15</v>
      </c>
      <c r="F129" s="37">
        <v>2132.2833333333333</v>
      </c>
      <c r="G129" s="38">
        <v>2094.9166666666665</v>
      </c>
      <c r="H129" s="38">
        <v>2063.6833333333334</v>
      </c>
      <c r="I129" s="38">
        <v>2026.3166666666666</v>
      </c>
      <c r="J129" s="38">
        <v>2163.5166666666664</v>
      </c>
      <c r="K129" s="38">
        <v>2200.8833333333332</v>
      </c>
      <c r="L129" s="38">
        <v>2232.1166666666663</v>
      </c>
      <c r="M129" s="28">
        <v>2169.65</v>
      </c>
      <c r="N129" s="28">
        <v>2101.0500000000002</v>
      </c>
      <c r="O129" s="39">
        <v>1168750</v>
      </c>
      <c r="P129" s="40">
        <v>1.5200868621064061E-2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44770</v>
      </c>
      <c r="E130" s="37">
        <v>471.35</v>
      </c>
      <c r="F130" s="37">
        <v>468.63333333333338</v>
      </c>
      <c r="G130" s="38">
        <v>463.26666666666677</v>
      </c>
      <c r="H130" s="38">
        <v>455.18333333333339</v>
      </c>
      <c r="I130" s="38">
        <v>449.81666666666678</v>
      </c>
      <c r="J130" s="38">
        <v>476.71666666666675</v>
      </c>
      <c r="K130" s="38">
        <v>482.08333333333343</v>
      </c>
      <c r="L130" s="38">
        <v>490.16666666666674</v>
      </c>
      <c r="M130" s="28">
        <v>474</v>
      </c>
      <c r="N130" s="28">
        <v>460.55</v>
      </c>
      <c r="O130" s="39">
        <v>5981400</v>
      </c>
      <c r="P130" s="40">
        <v>6.5121914281387246E-3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44770</v>
      </c>
      <c r="E131" s="37">
        <v>338.3</v>
      </c>
      <c r="F131" s="37">
        <v>338</v>
      </c>
      <c r="G131" s="38">
        <v>335.05</v>
      </c>
      <c r="H131" s="38">
        <v>331.8</v>
      </c>
      <c r="I131" s="38">
        <v>328.85</v>
      </c>
      <c r="J131" s="38">
        <v>341.25</v>
      </c>
      <c r="K131" s="38">
        <v>344.20000000000005</v>
      </c>
      <c r="L131" s="38">
        <v>347.45</v>
      </c>
      <c r="M131" s="28">
        <v>340.95</v>
      </c>
      <c r="N131" s="28">
        <v>334.75</v>
      </c>
      <c r="O131" s="39">
        <v>17260000</v>
      </c>
      <c r="P131" s="40">
        <v>-4.3839409321642826E-3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44770</v>
      </c>
      <c r="E132" s="37">
        <v>1560.35</v>
      </c>
      <c r="F132" s="37">
        <v>1552.1666666666667</v>
      </c>
      <c r="G132" s="38">
        <v>1538.7333333333336</v>
      </c>
      <c r="H132" s="38">
        <v>1517.1166666666668</v>
      </c>
      <c r="I132" s="38">
        <v>1503.6833333333336</v>
      </c>
      <c r="J132" s="38">
        <v>1573.7833333333335</v>
      </c>
      <c r="K132" s="38">
        <v>1587.2166666666665</v>
      </c>
      <c r="L132" s="38">
        <v>1608.8333333333335</v>
      </c>
      <c r="M132" s="28">
        <v>1565.6</v>
      </c>
      <c r="N132" s="28">
        <v>1530.55</v>
      </c>
      <c r="O132" s="39">
        <v>11690100</v>
      </c>
      <c r="P132" s="40">
        <v>-8.8515833651278131E-3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44770</v>
      </c>
      <c r="E133" s="37">
        <v>3990.95</v>
      </c>
      <c r="F133" s="37">
        <v>3990.3833333333332</v>
      </c>
      <c r="G133" s="38">
        <v>3936.2666666666664</v>
      </c>
      <c r="H133" s="38">
        <v>3881.583333333333</v>
      </c>
      <c r="I133" s="38">
        <v>3827.4666666666662</v>
      </c>
      <c r="J133" s="38">
        <v>4045.0666666666666</v>
      </c>
      <c r="K133" s="38">
        <v>4099.1833333333334</v>
      </c>
      <c r="L133" s="38">
        <v>4153.8666666666668</v>
      </c>
      <c r="M133" s="28">
        <v>4044.5</v>
      </c>
      <c r="N133" s="28">
        <v>3935.7</v>
      </c>
      <c r="O133" s="39">
        <v>1452150</v>
      </c>
      <c r="P133" s="40">
        <v>1.5951306537936825E-2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44770</v>
      </c>
      <c r="E134" s="37">
        <v>2971.4</v>
      </c>
      <c r="F134" s="37">
        <v>2966.4333333333329</v>
      </c>
      <c r="G134" s="38">
        <v>2915.8666666666659</v>
      </c>
      <c r="H134" s="38">
        <v>2860.333333333333</v>
      </c>
      <c r="I134" s="38">
        <v>2809.766666666666</v>
      </c>
      <c r="J134" s="38">
        <v>3021.9666666666658</v>
      </c>
      <c r="K134" s="38">
        <v>3072.5333333333324</v>
      </c>
      <c r="L134" s="38">
        <v>3128.0666666666657</v>
      </c>
      <c r="M134" s="28">
        <v>3017</v>
      </c>
      <c r="N134" s="28">
        <v>2910.9</v>
      </c>
      <c r="O134" s="39">
        <v>1595400</v>
      </c>
      <c r="P134" s="40">
        <v>2.3610932888489672E-2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44770</v>
      </c>
      <c r="E135" s="37">
        <v>626.54999999999995</v>
      </c>
      <c r="F135" s="37">
        <v>626.91666666666663</v>
      </c>
      <c r="G135" s="38">
        <v>620.38333333333321</v>
      </c>
      <c r="H135" s="38">
        <v>614.21666666666658</v>
      </c>
      <c r="I135" s="38">
        <v>607.68333333333317</v>
      </c>
      <c r="J135" s="38">
        <v>633.08333333333326</v>
      </c>
      <c r="K135" s="38">
        <v>639.61666666666679</v>
      </c>
      <c r="L135" s="38">
        <v>645.7833333333333</v>
      </c>
      <c r="M135" s="28">
        <v>633.45000000000005</v>
      </c>
      <c r="N135" s="28">
        <v>620.75</v>
      </c>
      <c r="O135" s="39">
        <v>7898200</v>
      </c>
      <c r="P135" s="40">
        <v>7.6998156382171133E-3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44770</v>
      </c>
      <c r="E136" s="37">
        <v>1081.5</v>
      </c>
      <c r="F136" s="37">
        <v>1081.6500000000001</v>
      </c>
      <c r="G136" s="38">
        <v>1070.2500000000002</v>
      </c>
      <c r="H136" s="38">
        <v>1059.0000000000002</v>
      </c>
      <c r="I136" s="38">
        <v>1047.6000000000004</v>
      </c>
      <c r="J136" s="38">
        <v>1092.9000000000001</v>
      </c>
      <c r="K136" s="38">
        <v>1104.2999999999997</v>
      </c>
      <c r="L136" s="38">
        <v>1115.55</v>
      </c>
      <c r="M136" s="28">
        <v>1093.05</v>
      </c>
      <c r="N136" s="28">
        <v>1070.4000000000001</v>
      </c>
      <c r="O136" s="39">
        <v>14252700</v>
      </c>
      <c r="P136" s="40">
        <v>1.1274461110559252E-2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44770</v>
      </c>
      <c r="E137" s="37">
        <v>176.25</v>
      </c>
      <c r="F137" s="37">
        <v>176.38333333333333</v>
      </c>
      <c r="G137" s="38">
        <v>172.96666666666664</v>
      </c>
      <c r="H137" s="38">
        <v>169.68333333333331</v>
      </c>
      <c r="I137" s="38">
        <v>166.26666666666662</v>
      </c>
      <c r="J137" s="38">
        <v>179.66666666666666</v>
      </c>
      <c r="K137" s="38">
        <v>183.08333333333334</v>
      </c>
      <c r="L137" s="38">
        <v>186.36666666666667</v>
      </c>
      <c r="M137" s="28">
        <v>179.8</v>
      </c>
      <c r="N137" s="28">
        <v>173.1</v>
      </c>
      <c r="O137" s="39">
        <v>22488000</v>
      </c>
      <c r="P137" s="40">
        <v>1.6268980477223426E-2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44770</v>
      </c>
      <c r="E138" s="37">
        <v>91.4</v>
      </c>
      <c r="F138" s="37">
        <v>91.05</v>
      </c>
      <c r="G138" s="38">
        <v>89.3</v>
      </c>
      <c r="H138" s="38">
        <v>87.2</v>
      </c>
      <c r="I138" s="38">
        <v>85.45</v>
      </c>
      <c r="J138" s="38">
        <v>93.149999999999991</v>
      </c>
      <c r="K138" s="38">
        <v>94.899999999999991</v>
      </c>
      <c r="L138" s="38">
        <v>96.999999999999986</v>
      </c>
      <c r="M138" s="28">
        <v>92.8</v>
      </c>
      <c r="N138" s="28">
        <v>88.95</v>
      </c>
      <c r="O138" s="39">
        <v>32916000</v>
      </c>
      <c r="P138" s="40">
        <v>2.753324592620341E-2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44770</v>
      </c>
      <c r="E139" s="37">
        <v>499.9</v>
      </c>
      <c r="F139" s="37">
        <v>499.09999999999997</v>
      </c>
      <c r="G139" s="38">
        <v>494.79999999999995</v>
      </c>
      <c r="H139" s="38">
        <v>489.7</v>
      </c>
      <c r="I139" s="38">
        <v>485.4</v>
      </c>
      <c r="J139" s="38">
        <v>504.19999999999993</v>
      </c>
      <c r="K139" s="38">
        <v>508.5</v>
      </c>
      <c r="L139" s="38">
        <v>513.59999999999991</v>
      </c>
      <c r="M139" s="28">
        <v>503.4</v>
      </c>
      <c r="N139" s="28">
        <v>494</v>
      </c>
      <c r="O139" s="39">
        <v>11704800</v>
      </c>
      <c r="P139" s="40">
        <v>1.8056570295376266E-2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44770</v>
      </c>
      <c r="E140" s="37">
        <v>8478.5</v>
      </c>
      <c r="F140" s="37">
        <v>8444.7666666666664</v>
      </c>
      <c r="G140" s="38">
        <v>8390.0333333333328</v>
      </c>
      <c r="H140" s="38">
        <v>8301.5666666666657</v>
      </c>
      <c r="I140" s="38">
        <v>8246.8333333333321</v>
      </c>
      <c r="J140" s="38">
        <v>8533.2333333333336</v>
      </c>
      <c r="K140" s="38">
        <v>8587.9666666666672</v>
      </c>
      <c r="L140" s="38">
        <v>8676.4333333333343</v>
      </c>
      <c r="M140" s="28">
        <v>8499.5</v>
      </c>
      <c r="N140" s="28">
        <v>8356.2999999999993</v>
      </c>
      <c r="O140" s="39">
        <v>3984600</v>
      </c>
      <c r="P140" s="40">
        <v>2.0357993393254975E-2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44770</v>
      </c>
      <c r="E141" s="37">
        <v>799.35</v>
      </c>
      <c r="F141" s="37">
        <v>795.9</v>
      </c>
      <c r="G141" s="38">
        <v>790.55</v>
      </c>
      <c r="H141" s="38">
        <v>781.75</v>
      </c>
      <c r="I141" s="38">
        <v>776.4</v>
      </c>
      <c r="J141" s="38">
        <v>804.69999999999993</v>
      </c>
      <c r="K141" s="38">
        <v>810.05000000000007</v>
      </c>
      <c r="L141" s="38">
        <v>818.84999999999991</v>
      </c>
      <c r="M141" s="28">
        <v>801.25</v>
      </c>
      <c r="N141" s="28">
        <v>787.1</v>
      </c>
      <c r="O141" s="39">
        <v>14339375</v>
      </c>
      <c r="P141" s="40">
        <v>-2.6144930062312082E-4</v>
      </c>
    </row>
    <row r="142" spans="1:16" ht="12.75" customHeight="1">
      <c r="A142" s="28">
        <v>132</v>
      </c>
      <c r="B142" s="29" t="s">
        <v>44</v>
      </c>
      <c r="C142" s="30" t="s">
        <v>435</v>
      </c>
      <c r="D142" s="31">
        <v>44770</v>
      </c>
      <c r="E142" s="37">
        <v>1290.6500000000001</v>
      </c>
      <c r="F142" s="37">
        <v>1292.6166666666666</v>
      </c>
      <c r="G142" s="38">
        <v>1280.1833333333332</v>
      </c>
      <c r="H142" s="38">
        <v>1269.7166666666667</v>
      </c>
      <c r="I142" s="38">
        <v>1257.2833333333333</v>
      </c>
      <c r="J142" s="38">
        <v>1303.083333333333</v>
      </c>
      <c r="K142" s="38">
        <v>1315.5166666666664</v>
      </c>
      <c r="L142" s="38">
        <v>1325.9833333333329</v>
      </c>
      <c r="M142" s="28">
        <v>1305.05</v>
      </c>
      <c r="N142" s="28">
        <v>1282.1500000000001</v>
      </c>
      <c r="O142" s="39">
        <v>3396800</v>
      </c>
      <c r="P142" s="40">
        <v>2.1241444418220439E-3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44770</v>
      </c>
      <c r="E143" s="37">
        <v>1436.55</v>
      </c>
      <c r="F143" s="37">
        <v>1435.8333333333333</v>
      </c>
      <c r="G143" s="38">
        <v>1419.7166666666665</v>
      </c>
      <c r="H143" s="38">
        <v>1402.8833333333332</v>
      </c>
      <c r="I143" s="38">
        <v>1386.7666666666664</v>
      </c>
      <c r="J143" s="38">
        <v>1452.6666666666665</v>
      </c>
      <c r="K143" s="38">
        <v>1468.7833333333333</v>
      </c>
      <c r="L143" s="38">
        <v>1485.6166666666666</v>
      </c>
      <c r="M143" s="28">
        <v>1451.95</v>
      </c>
      <c r="N143" s="28">
        <v>1419</v>
      </c>
      <c r="O143" s="39">
        <v>1000500</v>
      </c>
      <c r="P143" s="40">
        <v>1.2446873102610808E-2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44770</v>
      </c>
      <c r="E144" s="37">
        <v>810.7</v>
      </c>
      <c r="F144" s="37">
        <v>806.78333333333342</v>
      </c>
      <c r="G144" s="38">
        <v>796.71666666666681</v>
      </c>
      <c r="H144" s="38">
        <v>782.73333333333335</v>
      </c>
      <c r="I144" s="38">
        <v>772.66666666666674</v>
      </c>
      <c r="J144" s="38">
        <v>820.76666666666688</v>
      </c>
      <c r="K144" s="38">
        <v>830.83333333333348</v>
      </c>
      <c r="L144" s="38">
        <v>844.81666666666695</v>
      </c>
      <c r="M144" s="28">
        <v>816.85</v>
      </c>
      <c r="N144" s="28">
        <v>792.8</v>
      </c>
      <c r="O144" s="39">
        <v>1514500</v>
      </c>
      <c r="P144" s="40">
        <v>-1.1874469889737066E-2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44770</v>
      </c>
      <c r="E145" s="37">
        <v>779.05</v>
      </c>
      <c r="F145" s="37">
        <v>780.01666666666677</v>
      </c>
      <c r="G145" s="38">
        <v>770.03333333333353</v>
      </c>
      <c r="H145" s="38">
        <v>761.01666666666677</v>
      </c>
      <c r="I145" s="38">
        <v>751.03333333333353</v>
      </c>
      <c r="J145" s="38">
        <v>789.03333333333353</v>
      </c>
      <c r="K145" s="38">
        <v>799.01666666666688</v>
      </c>
      <c r="L145" s="38">
        <v>808.03333333333353</v>
      </c>
      <c r="M145" s="28">
        <v>790</v>
      </c>
      <c r="N145" s="28">
        <v>771</v>
      </c>
      <c r="O145" s="39">
        <v>3090400</v>
      </c>
      <c r="P145" s="40">
        <v>1.5777018143570864E-2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44770</v>
      </c>
      <c r="E146" s="37">
        <v>2847.5</v>
      </c>
      <c r="F146" s="37">
        <v>2849.2166666666667</v>
      </c>
      <c r="G146" s="38">
        <v>2804.2833333333333</v>
      </c>
      <c r="H146" s="38">
        <v>2761.0666666666666</v>
      </c>
      <c r="I146" s="38">
        <v>2716.1333333333332</v>
      </c>
      <c r="J146" s="38">
        <v>2892.4333333333334</v>
      </c>
      <c r="K146" s="38">
        <v>2937.3666666666668</v>
      </c>
      <c r="L146" s="38">
        <v>2980.5833333333335</v>
      </c>
      <c r="M146" s="28">
        <v>2894.15</v>
      </c>
      <c r="N146" s="28">
        <v>2806</v>
      </c>
      <c r="O146" s="39">
        <v>2628800</v>
      </c>
      <c r="P146" s="40">
        <v>1.076591817902184E-2</v>
      </c>
    </row>
    <row r="147" spans="1:16" ht="12.75" customHeight="1">
      <c r="A147" s="28">
        <v>137</v>
      </c>
      <c r="B147" s="29" t="s">
        <v>49</v>
      </c>
      <c r="C147" s="30" t="s">
        <v>841</v>
      </c>
      <c r="D147" s="31">
        <v>44770</v>
      </c>
      <c r="E147" s="37">
        <v>117.9</v>
      </c>
      <c r="F147" s="37">
        <v>117.66666666666667</v>
      </c>
      <c r="G147" s="38">
        <v>116.38333333333334</v>
      </c>
      <c r="H147" s="38">
        <v>114.86666666666667</v>
      </c>
      <c r="I147" s="38">
        <v>113.58333333333334</v>
      </c>
      <c r="J147" s="38">
        <v>119.18333333333334</v>
      </c>
      <c r="K147" s="38">
        <v>120.46666666666667</v>
      </c>
      <c r="L147" s="38">
        <v>121.98333333333333</v>
      </c>
      <c r="M147" s="28">
        <v>118.95</v>
      </c>
      <c r="N147" s="28">
        <v>116.15</v>
      </c>
      <c r="O147" s="39">
        <v>36778500</v>
      </c>
      <c r="P147" s="40">
        <v>3.4376918354818908E-3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44770</v>
      </c>
      <c r="E148" s="37">
        <v>2190.35</v>
      </c>
      <c r="F148" s="37">
        <v>2182.083333333333</v>
      </c>
      <c r="G148" s="38">
        <v>2154.4666666666662</v>
      </c>
      <c r="H148" s="38">
        <v>2118.583333333333</v>
      </c>
      <c r="I148" s="38">
        <v>2090.9666666666662</v>
      </c>
      <c r="J148" s="38">
        <v>2217.9666666666662</v>
      </c>
      <c r="K148" s="38">
        <v>2245.583333333333</v>
      </c>
      <c r="L148" s="38">
        <v>2281.4666666666662</v>
      </c>
      <c r="M148" s="28">
        <v>2209.6999999999998</v>
      </c>
      <c r="N148" s="28">
        <v>2146.1999999999998</v>
      </c>
      <c r="O148" s="39">
        <v>2037000</v>
      </c>
      <c r="P148" s="40">
        <v>5.2681578720096727E-3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44770</v>
      </c>
      <c r="E149" s="37">
        <v>71294.05</v>
      </c>
      <c r="F149" s="37">
        <v>71233.100000000006</v>
      </c>
      <c r="G149" s="38">
        <v>70708.050000000017</v>
      </c>
      <c r="H149" s="38">
        <v>70122.050000000017</v>
      </c>
      <c r="I149" s="38">
        <v>69597.000000000029</v>
      </c>
      <c r="J149" s="38">
        <v>71819.100000000006</v>
      </c>
      <c r="K149" s="38">
        <v>72344.149999999994</v>
      </c>
      <c r="L149" s="38">
        <v>72930.149999999994</v>
      </c>
      <c r="M149" s="28">
        <v>71758.149999999994</v>
      </c>
      <c r="N149" s="28">
        <v>70647.100000000006</v>
      </c>
      <c r="O149" s="39">
        <v>95440</v>
      </c>
      <c r="P149" s="40">
        <v>-9.2390740164019509E-3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44770</v>
      </c>
      <c r="E150" s="37">
        <v>1067.4000000000001</v>
      </c>
      <c r="F150" s="37">
        <v>1068.3</v>
      </c>
      <c r="G150" s="38">
        <v>1040.25</v>
      </c>
      <c r="H150" s="38">
        <v>1013.1000000000001</v>
      </c>
      <c r="I150" s="38">
        <v>985.05000000000018</v>
      </c>
      <c r="J150" s="38">
        <v>1095.4499999999998</v>
      </c>
      <c r="K150" s="38">
        <v>1123.4999999999995</v>
      </c>
      <c r="L150" s="38">
        <v>1150.6499999999996</v>
      </c>
      <c r="M150" s="28">
        <v>1096.3499999999999</v>
      </c>
      <c r="N150" s="28">
        <v>1041.1500000000001</v>
      </c>
      <c r="O150" s="39">
        <v>4264125</v>
      </c>
      <c r="P150" s="40">
        <v>-2.369708937923929E-2</v>
      </c>
    </row>
    <row r="151" spans="1:16" ht="12.75" customHeight="1">
      <c r="A151" s="28">
        <v>141</v>
      </c>
      <c r="B151" s="29" t="s">
        <v>44</v>
      </c>
      <c r="C151" s="30" t="s">
        <v>162</v>
      </c>
      <c r="D151" s="31">
        <v>44770</v>
      </c>
      <c r="E151" s="37">
        <v>272.55</v>
      </c>
      <c r="F151" s="37">
        <v>270.26666666666671</v>
      </c>
      <c r="G151" s="38">
        <v>267.13333333333344</v>
      </c>
      <c r="H151" s="38">
        <v>261.71666666666675</v>
      </c>
      <c r="I151" s="38">
        <v>258.58333333333348</v>
      </c>
      <c r="J151" s="38">
        <v>275.68333333333339</v>
      </c>
      <c r="K151" s="38">
        <v>278.81666666666672</v>
      </c>
      <c r="L151" s="38">
        <v>284.23333333333335</v>
      </c>
      <c r="M151" s="28">
        <v>273.39999999999998</v>
      </c>
      <c r="N151" s="28">
        <v>264.85000000000002</v>
      </c>
      <c r="O151" s="39">
        <v>2848000</v>
      </c>
      <c r="P151" s="40">
        <v>-2.6790595954073265E-2</v>
      </c>
    </row>
    <row r="152" spans="1:16" ht="12.75" customHeight="1">
      <c r="A152" s="28">
        <v>142</v>
      </c>
      <c r="B152" s="29" t="s">
        <v>119</v>
      </c>
      <c r="C152" s="30" t="s">
        <v>163</v>
      </c>
      <c r="D152" s="31">
        <v>44770</v>
      </c>
      <c r="E152" s="37">
        <v>69.95</v>
      </c>
      <c r="F152" s="37">
        <v>69.083333333333329</v>
      </c>
      <c r="G152" s="38">
        <v>67.966666666666654</v>
      </c>
      <c r="H152" s="38">
        <v>65.98333333333332</v>
      </c>
      <c r="I152" s="38">
        <v>64.866666666666646</v>
      </c>
      <c r="J152" s="38">
        <v>71.066666666666663</v>
      </c>
      <c r="K152" s="38">
        <v>72.183333333333337</v>
      </c>
      <c r="L152" s="38">
        <v>74.166666666666671</v>
      </c>
      <c r="M152" s="28">
        <v>70.2</v>
      </c>
      <c r="N152" s="28">
        <v>67.099999999999994</v>
      </c>
      <c r="O152" s="39">
        <v>63002000</v>
      </c>
      <c r="P152" s="40">
        <v>2.9091401123063393E-3</v>
      </c>
    </row>
    <row r="153" spans="1:16" ht="12.75" customHeight="1">
      <c r="A153" s="28">
        <v>143</v>
      </c>
      <c r="B153" s="29" t="s">
        <v>44</v>
      </c>
      <c r="C153" s="30" t="s">
        <v>164</v>
      </c>
      <c r="D153" s="31">
        <v>44770</v>
      </c>
      <c r="E153" s="37">
        <v>3824.05</v>
      </c>
      <c r="F153" s="37">
        <v>3797.3166666666671</v>
      </c>
      <c r="G153" s="38">
        <v>3761.733333333334</v>
      </c>
      <c r="H153" s="38">
        <v>3699.416666666667</v>
      </c>
      <c r="I153" s="38">
        <v>3663.8333333333339</v>
      </c>
      <c r="J153" s="38">
        <v>3859.6333333333341</v>
      </c>
      <c r="K153" s="38">
        <v>3895.2166666666672</v>
      </c>
      <c r="L153" s="38">
        <v>3957.5333333333342</v>
      </c>
      <c r="M153" s="28">
        <v>3832.9</v>
      </c>
      <c r="N153" s="28">
        <v>3735</v>
      </c>
      <c r="O153" s="39">
        <v>1441375</v>
      </c>
      <c r="P153" s="40">
        <v>-1.8387673448540053E-2</v>
      </c>
    </row>
    <row r="154" spans="1:16" ht="12.75" customHeight="1">
      <c r="A154" s="28">
        <v>144</v>
      </c>
      <c r="B154" s="29" t="s">
        <v>38</v>
      </c>
      <c r="C154" s="30" t="s">
        <v>165</v>
      </c>
      <c r="D154" s="31">
        <v>44770</v>
      </c>
      <c r="E154" s="37">
        <v>3686.5</v>
      </c>
      <c r="F154" s="37">
        <v>3649.1166666666668</v>
      </c>
      <c r="G154" s="38">
        <v>3603.2333333333336</v>
      </c>
      <c r="H154" s="38">
        <v>3519.9666666666667</v>
      </c>
      <c r="I154" s="38">
        <v>3474.0833333333335</v>
      </c>
      <c r="J154" s="38">
        <v>3732.3833333333337</v>
      </c>
      <c r="K154" s="38">
        <v>3778.2666666666669</v>
      </c>
      <c r="L154" s="38">
        <v>3861.5333333333338</v>
      </c>
      <c r="M154" s="28">
        <v>3695</v>
      </c>
      <c r="N154" s="28">
        <v>3565.85</v>
      </c>
      <c r="O154" s="39">
        <v>415350</v>
      </c>
      <c r="P154" s="40">
        <v>2.9559397657557166E-2</v>
      </c>
    </row>
    <row r="155" spans="1:16" ht="12.75" customHeight="1">
      <c r="A155" s="28">
        <v>145</v>
      </c>
      <c r="B155" s="254" t="s">
        <v>44</v>
      </c>
      <c r="C155" s="30" t="s">
        <v>436</v>
      </c>
      <c r="D155" s="31">
        <v>44770</v>
      </c>
      <c r="E155" s="37">
        <v>29.2</v>
      </c>
      <c r="F155" s="37">
        <v>29.116666666666664</v>
      </c>
      <c r="G155" s="38">
        <v>28.933333333333326</v>
      </c>
      <c r="H155" s="38">
        <v>28.666666666666664</v>
      </c>
      <c r="I155" s="38">
        <v>28.483333333333327</v>
      </c>
      <c r="J155" s="38">
        <v>29.383333333333326</v>
      </c>
      <c r="K155" s="38">
        <v>29.566666666666663</v>
      </c>
      <c r="L155" s="38">
        <v>29.833333333333325</v>
      </c>
      <c r="M155" s="28">
        <v>29.3</v>
      </c>
      <c r="N155" s="28">
        <v>28.85</v>
      </c>
      <c r="O155" s="39">
        <v>19875000</v>
      </c>
      <c r="P155" s="40">
        <v>1.2996941896024464E-2</v>
      </c>
    </row>
    <row r="156" spans="1:16" ht="12.75" customHeight="1">
      <c r="A156" s="28">
        <v>146</v>
      </c>
      <c r="B156" s="29" t="s">
        <v>56</v>
      </c>
      <c r="C156" s="30" t="s">
        <v>166</v>
      </c>
      <c r="D156" s="31">
        <v>44770</v>
      </c>
      <c r="E156" s="37">
        <v>18072.3</v>
      </c>
      <c r="F156" s="37">
        <v>17986.199999999997</v>
      </c>
      <c r="G156" s="38">
        <v>17868.799999999996</v>
      </c>
      <c r="H156" s="38">
        <v>17665.3</v>
      </c>
      <c r="I156" s="38">
        <v>17547.899999999998</v>
      </c>
      <c r="J156" s="38">
        <v>18189.699999999993</v>
      </c>
      <c r="K156" s="38">
        <v>18307.099999999995</v>
      </c>
      <c r="L156" s="38">
        <v>18510.599999999991</v>
      </c>
      <c r="M156" s="28">
        <v>18103.599999999999</v>
      </c>
      <c r="N156" s="28">
        <v>17782.7</v>
      </c>
      <c r="O156" s="39">
        <v>421800</v>
      </c>
      <c r="P156" s="40">
        <v>2.7577470278698109E-2</v>
      </c>
    </row>
    <row r="157" spans="1:16" ht="12.75" customHeight="1">
      <c r="A157" s="28">
        <v>147</v>
      </c>
      <c r="B157" s="29" t="s">
        <v>119</v>
      </c>
      <c r="C157" s="30" t="s">
        <v>167</v>
      </c>
      <c r="D157" s="31">
        <v>44770</v>
      </c>
      <c r="E157" s="37">
        <v>109</v>
      </c>
      <c r="F157" s="37">
        <v>108.45</v>
      </c>
      <c r="G157" s="38">
        <v>107.5</v>
      </c>
      <c r="H157" s="38">
        <v>106</v>
      </c>
      <c r="I157" s="38">
        <v>105.05</v>
      </c>
      <c r="J157" s="38">
        <v>109.95</v>
      </c>
      <c r="K157" s="38">
        <v>110.90000000000002</v>
      </c>
      <c r="L157" s="38">
        <v>112.4</v>
      </c>
      <c r="M157" s="28">
        <v>109.4</v>
      </c>
      <c r="N157" s="28">
        <v>106.95</v>
      </c>
      <c r="O157" s="39">
        <v>54665300</v>
      </c>
      <c r="P157" s="40">
        <v>2.0640480360270202E-2</v>
      </c>
    </row>
    <row r="158" spans="1:16" ht="12.75" customHeight="1">
      <c r="A158" s="28">
        <v>148</v>
      </c>
      <c r="B158" s="29" t="s">
        <v>168</v>
      </c>
      <c r="C158" s="30" t="s">
        <v>169</v>
      </c>
      <c r="D158" s="31">
        <v>44770</v>
      </c>
      <c r="E158" s="37">
        <v>142.05000000000001</v>
      </c>
      <c r="F158" s="37">
        <v>141.53333333333333</v>
      </c>
      <c r="G158" s="38">
        <v>140.36666666666667</v>
      </c>
      <c r="H158" s="38">
        <v>138.68333333333334</v>
      </c>
      <c r="I158" s="38">
        <v>137.51666666666668</v>
      </c>
      <c r="J158" s="38">
        <v>143.21666666666667</v>
      </c>
      <c r="K158" s="38">
        <v>144.38333333333335</v>
      </c>
      <c r="L158" s="38">
        <v>146.06666666666666</v>
      </c>
      <c r="M158" s="28">
        <v>142.69999999999999</v>
      </c>
      <c r="N158" s="28">
        <v>139.85</v>
      </c>
      <c r="O158" s="39">
        <v>68029500</v>
      </c>
      <c r="P158" s="40">
        <v>-1.4125227160085907E-2</v>
      </c>
    </row>
    <row r="159" spans="1:16" ht="12.75" customHeight="1">
      <c r="A159" s="28">
        <v>149</v>
      </c>
      <c r="B159" s="29" t="s">
        <v>96</v>
      </c>
      <c r="C159" s="30" t="s">
        <v>268</v>
      </c>
      <c r="D159" s="31">
        <v>44770</v>
      </c>
      <c r="E159" s="37">
        <v>767.6</v>
      </c>
      <c r="F159" s="37">
        <v>763.9</v>
      </c>
      <c r="G159" s="38">
        <v>749.19999999999993</v>
      </c>
      <c r="H159" s="38">
        <v>730.8</v>
      </c>
      <c r="I159" s="38">
        <v>716.09999999999991</v>
      </c>
      <c r="J159" s="38">
        <v>782.3</v>
      </c>
      <c r="K159" s="38">
        <v>797</v>
      </c>
      <c r="L159" s="38">
        <v>815.4</v>
      </c>
      <c r="M159" s="28">
        <v>778.6</v>
      </c>
      <c r="N159" s="28">
        <v>745.5</v>
      </c>
      <c r="O159" s="39">
        <v>5103700</v>
      </c>
      <c r="P159" s="40">
        <v>2.9802259887005651E-2</v>
      </c>
    </row>
    <row r="160" spans="1:16" ht="12.75" customHeight="1">
      <c r="A160" s="28">
        <v>150</v>
      </c>
      <c r="B160" s="29" t="s">
        <v>86</v>
      </c>
      <c r="C160" s="30" t="s">
        <v>444</v>
      </c>
      <c r="D160" s="31">
        <v>44770</v>
      </c>
      <c r="E160" s="37">
        <v>3051.55</v>
      </c>
      <c r="F160" s="37">
        <v>3046.4499999999994</v>
      </c>
      <c r="G160" s="38">
        <v>3031.5499999999988</v>
      </c>
      <c r="H160" s="38">
        <v>3011.5499999999993</v>
      </c>
      <c r="I160" s="38">
        <v>2996.6499999999987</v>
      </c>
      <c r="J160" s="38">
        <v>3066.4499999999989</v>
      </c>
      <c r="K160" s="38">
        <v>3081.3499999999995</v>
      </c>
      <c r="L160" s="38">
        <v>3101.349999999999</v>
      </c>
      <c r="M160" s="28">
        <v>3061.35</v>
      </c>
      <c r="N160" s="28">
        <v>3026.45</v>
      </c>
      <c r="O160" s="39">
        <v>312200</v>
      </c>
      <c r="P160" s="40">
        <v>2.1596858638743454E-2</v>
      </c>
    </row>
    <row r="161" spans="1:16" ht="12.75" customHeight="1">
      <c r="A161" s="28">
        <v>151</v>
      </c>
      <c r="B161" s="29" t="s">
        <v>79</v>
      </c>
      <c r="C161" s="30" t="s">
        <v>170</v>
      </c>
      <c r="D161" s="31">
        <v>44770</v>
      </c>
      <c r="E161" s="37">
        <v>126.25</v>
      </c>
      <c r="F161" s="37">
        <v>126.7</v>
      </c>
      <c r="G161" s="38">
        <v>123.45000000000002</v>
      </c>
      <c r="H161" s="38">
        <v>120.65000000000002</v>
      </c>
      <c r="I161" s="38">
        <v>117.40000000000003</v>
      </c>
      <c r="J161" s="38">
        <v>129.5</v>
      </c>
      <c r="K161" s="38">
        <v>132.74999999999997</v>
      </c>
      <c r="L161" s="38">
        <v>135.54999999999998</v>
      </c>
      <c r="M161" s="28">
        <v>129.94999999999999</v>
      </c>
      <c r="N161" s="28">
        <v>123.9</v>
      </c>
      <c r="O161" s="39">
        <v>75448450</v>
      </c>
      <c r="P161" s="40">
        <v>-5.511089681774349E-2</v>
      </c>
    </row>
    <row r="162" spans="1:16" ht="12.75" customHeight="1">
      <c r="A162" s="28">
        <v>152</v>
      </c>
      <c r="B162" s="29" t="s">
        <v>40</v>
      </c>
      <c r="C162" s="30" t="s">
        <v>171</v>
      </c>
      <c r="D162" s="31">
        <v>44770</v>
      </c>
      <c r="E162" s="37">
        <v>42075.199999999997</v>
      </c>
      <c r="F162" s="37">
        <v>41780.200000000004</v>
      </c>
      <c r="G162" s="38">
        <v>41360.400000000009</v>
      </c>
      <c r="H162" s="38">
        <v>40645.600000000006</v>
      </c>
      <c r="I162" s="38">
        <v>40225.80000000001</v>
      </c>
      <c r="J162" s="38">
        <v>42495.000000000007</v>
      </c>
      <c r="K162" s="38">
        <v>42914.80000000001</v>
      </c>
      <c r="L162" s="38">
        <v>43629.600000000006</v>
      </c>
      <c r="M162" s="28">
        <v>42200</v>
      </c>
      <c r="N162" s="28">
        <v>41065.4</v>
      </c>
      <c r="O162" s="39">
        <v>105225</v>
      </c>
      <c r="P162" s="40">
        <v>2.4292655044298372E-3</v>
      </c>
    </row>
    <row r="163" spans="1:16" ht="12.75" customHeight="1">
      <c r="A163" s="28">
        <v>153</v>
      </c>
      <c r="B163" s="29" t="s">
        <v>47</v>
      </c>
      <c r="C163" s="30" t="s">
        <v>172</v>
      </c>
      <c r="D163" s="31">
        <v>44770</v>
      </c>
      <c r="E163" s="37">
        <v>1654.4</v>
      </c>
      <c r="F163" s="37">
        <v>1652.0333333333335</v>
      </c>
      <c r="G163" s="38">
        <v>1641.0666666666671</v>
      </c>
      <c r="H163" s="38">
        <v>1627.7333333333336</v>
      </c>
      <c r="I163" s="38">
        <v>1616.7666666666671</v>
      </c>
      <c r="J163" s="38">
        <v>1665.366666666667</v>
      </c>
      <c r="K163" s="38">
        <v>1676.3333333333337</v>
      </c>
      <c r="L163" s="38">
        <v>1689.666666666667</v>
      </c>
      <c r="M163" s="28">
        <v>1663</v>
      </c>
      <c r="N163" s="28">
        <v>1638.7</v>
      </c>
      <c r="O163" s="39">
        <v>3373975</v>
      </c>
      <c r="P163" s="40">
        <v>1.859692818596928E-2</v>
      </c>
    </row>
    <row r="164" spans="1:16" ht="12.75" customHeight="1">
      <c r="A164" s="28">
        <v>154</v>
      </c>
      <c r="B164" s="29" t="s">
        <v>86</v>
      </c>
      <c r="C164" s="30" t="s">
        <v>449</v>
      </c>
      <c r="D164" s="31">
        <v>44770</v>
      </c>
      <c r="E164" s="37">
        <v>3261.6</v>
      </c>
      <c r="F164" s="37">
        <v>3259.9166666666665</v>
      </c>
      <c r="G164" s="38">
        <v>3186.833333333333</v>
      </c>
      <c r="H164" s="38">
        <v>3112.0666666666666</v>
      </c>
      <c r="I164" s="38">
        <v>3038.9833333333331</v>
      </c>
      <c r="J164" s="38">
        <v>3334.6833333333329</v>
      </c>
      <c r="K164" s="38">
        <v>3407.766666666666</v>
      </c>
      <c r="L164" s="38">
        <v>3482.5333333333328</v>
      </c>
      <c r="M164" s="28">
        <v>3333</v>
      </c>
      <c r="N164" s="28">
        <v>3185.15</v>
      </c>
      <c r="O164" s="39">
        <v>513450</v>
      </c>
      <c r="P164" s="40">
        <v>7.1696931747025669E-2</v>
      </c>
    </row>
    <row r="165" spans="1:16" ht="12.75" customHeight="1">
      <c r="A165" s="28">
        <v>155</v>
      </c>
      <c r="B165" s="29" t="s">
        <v>79</v>
      </c>
      <c r="C165" s="30" t="s">
        <v>173</v>
      </c>
      <c r="D165" s="31">
        <v>44770</v>
      </c>
      <c r="E165" s="37">
        <v>218.8</v>
      </c>
      <c r="F165" s="37">
        <v>218.25</v>
      </c>
      <c r="G165" s="38">
        <v>215.9</v>
      </c>
      <c r="H165" s="38">
        <v>213</v>
      </c>
      <c r="I165" s="38">
        <v>210.65</v>
      </c>
      <c r="J165" s="38">
        <v>221.15</v>
      </c>
      <c r="K165" s="38">
        <v>223.50000000000003</v>
      </c>
      <c r="L165" s="38">
        <v>226.4</v>
      </c>
      <c r="M165" s="28">
        <v>220.6</v>
      </c>
      <c r="N165" s="28">
        <v>215.35</v>
      </c>
      <c r="O165" s="39">
        <v>14601000</v>
      </c>
      <c r="P165" s="40">
        <v>-2.0330112721417069E-2</v>
      </c>
    </row>
    <row r="166" spans="1:16" ht="12.75" customHeight="1">
      <c r="A166" s="28">
        <v>156</v>
      </c>
      <c r="B166" s="29" t="s">
        <v>63</v>
      </c>
      <c r="C166" s="30" t="s">
        <v>174</v>
      </c>
      <c r="D166" s="31">
        <v>44770</v>
      </c>
      <c r="E166" s="37">
        <v>108</v>
      </c>
      <c r="F166" s="37">
        <v>107.31666666666666</v>
      </c>
      <c r="G166" s="38">
        <v>106.53333333333333</v>
      </c>
      <c r="H166" s="38">
        <v>105.06666666666666</v>
      </c>
      <c r="I166" s="38">
        <v>104.28333333333333</v>
      </c>
      <c r="J166" s="38">
        <v>108.78333333333333</v>
      </c>
      <c r="K166" s="38">
        <v>109.56666666666666</v>
      </c>
      <c r="L166" s="38">
        <v>111.03333333333333</v>
      </c>
      <c r="M166" s="28">
        <v>108.1</v>
      </c>
      <c r="N166" s="28">
        <v>105.85</v>
      </c>
      <c r="O166" s="39">
        <v>31632400</v>
      </c>
      <c r="P166" s="40">
        <v>-4.4878048780487801E-3</v>
      </c>
    </row>
    <row r="167" spans="1:16" ht="12.75" customHeight="1">
      <c r="A167" s="28">
        <v>157</v>
      </c>
      <c r="B167" s="29" t="s">
        <v>56</v>
      </c>
      <c r="C167" s="30" t="s">
        <v>176</v>
      </c>
      <c r="D167" s="31">
        <v>44770</v>
      </c>
      <c r="E167" s="37">
        <v>2199.6999999999998</v>
      </c>
      <c r="F167" s="37">
        <v>2191.65</v>
      </c>
      <c r="G167" s="38">
        <v>2169.3500000000004</v>
      </c>
      <c r="H167" s="38">
        <v>2139.0000000000005</v>
      </c>
      <c r="I167" s="38">
        <v>2116.7000000000007</v>
      </c>
      <c r="J167" s="38">
        <v>2222</v>
      </c>
      <c r="K167" s="38">
        <v>2244.3000000000002</v>
      </c>
      <c r="L167" s="38">
        <v>2274.6499999999996</v>
      </c>
      <c r="M167" s="28">
        <v>2213.9499999999998</v>
      </c>
      <c r="N167" s="28">
        <v>2161.3000000000002</v>
      </c>
      <c r="O167" s="39">
        <v>3163500</v>
      </c>
      <c r="P167" s="40">
        <v>2.478134110787172E-2</v>
      </c>
    </row>
    <row r="168" spans="1:16" ht="12.75" customHeight="1">
      <c r="A168" s="28">
        <v>158</v>
      </c>
      <c r="B168" s="29" t="s">
        <v>38</v>
      </c>
      <c r="C168" s="30" t="s">
        <v>177</v>
      </c>
      <c r="D168" s="31">
        <v>44770</v>
      </c>
      <c r="E168" s="37">
        <v>2654.9</v>
      </c>
      <c r="F168" s="37">
        <v>2629.8166666666671</v>
      </c>
      <c r="G168" s="38">
        <v>2587.9333333333343</v>
      </c>
      <c r="H168" s="38">
        <v>2520.9666666666672</v>
      </c>
      <c r="I168" s="38">
        <v>2479.0833333333344</v>
      </c>
      <c r="J168" s="38">
        <v>2696.7833333333342</v>
      </c>
      <c r="K168" s="38">
        <v>2738.6666666666665</v>
      </c>
      <c r="L168" s="38">
        <v>2805.6333333333341</v>
      </c>
      <c r="M168" s="28">
        <v>2671.7</v>
      </c>
      <c r="N168" s="28">
        <v>2562.85</v>
      </c>
      <c r="O168" s="39">
        <v>1809500</v>
      </c>
      <c r="P168" s="40">
        <v>1.9293057315871005E-2</v>
      </c>
    </row>
    <row r="169" spans="1:16" ht="12.75" customHeight="1">
      <c r="A169" s="28">
        <v>159</v>
      </c>
      <c r="B169" s="29" t="s">
        <v>58</v>
      </c>
      <c r="C169" s="30" t="s">
        <v>178</v>
      </c>
      <c r="D169" s="31">
        <v>44770</v>
      </c>
      <c r="E169" s="37">
        <v>30.15</v>
      </c>
      <c r="F169" s="37">
        <v>30</v>
      </c>
      <c r="G169" s="38">
        <v>29.75</v>
      </c>
      <c r="H169" s="38">
        <v>29.35</v>
      </c>
      <c r="I169" s="38">
        <v>29.1</v>
      </c>
      <c r="J169" s="38">
        <v>30.4</v>
      </c>
      <c r="K169" s="38">
        <v>30.65</v>
      </c>
      <c r="L169" s="38">
        <v>31.049999999999997</v>
      </c>
      <c r="M169" s="28">
        <v>30.25</v>
      </c>
      <c r="N169" s="28">
        <v>29.6</v>
      </c>
      <c r="O169" s="39">
        <v>216032000</v>
      </c>
      <c r="P169" s="40">
        <v>-2.9616466755516069E-4</v>
      </c>
    </row>
    <row r="170" spans="1:16" ht="12.75" customHeight="1">
      <c r="A170" s="28">
        <v>160</v>
      </c>
      <c r="B170" s="29" t="s">
        <v>44</v>
      </c>
      <c r="C170" s="30" t="s">
        <v>270</v>
      </c>
      <c r="D170" s="31">
        <v>44770</v>
      </c>
      <c r="E170" s="37">
        <v>2160.1999999999998</v>
      </c>
      <c r="F170" s="37">
        <v>2166.7666666666664</v>
      </c>
      <c r="G170" s="38">
        <v>2135.5333333333328</v>
      </c>
      <c r="H170" s="38">
        <v>2110.8666666666663</v>
      </c>
      <c r="I170" s="38">
        <v>2079.6333333333328</v>
      </c>
      <c r="J170" s="38">
        <v>2191.4333333333329</v>
      </c>
      <c r="K170" s="38">
        <v>2222.6666666666665</v>
      </c>
      <c r="L170" s="38">
        <v>2247.333333333333</v>
      </c>
      <c r="M170" s="28">
        <v>2198</v>
      </c>
      <c r="N170" s="28">
        <v>2142.1</v>
      </c>
      <c r="O170" s="39">
        <v>807600</v>
      </c>
      <c r="P170" s="40">
        <v>8.3735909822866342E-2</v>
      </c>
    </row>
    <row r="171" spans="1:16" ht="12.75" customHeight="1">
      <c r="A171" s="28">
        <v>161</v>
      </c>
      <c r="B171" s="29" t="s">
        <v>168</v>
      </c>
      <c r="C171" s="30" t="s">
        <v>179</v>
      </c>
      <c r="D171" s="31">
        <v>44770</v>
      </c>
      <c r="E171" s="37">
        <v>211.7</v>
      </c>
      <c r="F171" s="37">
        <v>210.33333333333334</v>
      </c>
      <c r="G171" s="38">
        <v>208.2166666666667</v>
      </c>
      <c r="H171" s="38">
        <v>204.73333333333335</v>
      </c>
      <c r="I171" s="38">
        <v>202.6166666666667</v>
      </c>
      <c r="J171" s="38">
        <v>213.81666666666669</v>
      </c>
      <c r="K171" s="38">
        <v>215.93333333333331</v>
      </c>
      <c r="L171" s="38">
        <v>219.41666666666669</v>
      </c>
      <c r="M171" s="28">
        <v>212.45</v>
      </c>
      <c r="N171" s="28">
        <v>206.85</v>
      </c>
      <c r="O171" s="39">
        <v>57188700</v>
      </c>
      <c r="P171" s="40">
        <v>0</v>
      </c>
    </row>
    <row r="172" spans="1:16" ht="12.75" customHeight="1">
      <c r="A172" s="28">
        <v>162</v>
      </c>
      <c r="B172" s="29" t="s">
        <v>180</v>
      </c>
      <c r="C172" s="30" t="s">
        <v>181</v>
      </c>
      <c r="D172" s="31">
        <v>44770</v>
      </c>
      <c r="E172" s="37">
        <v>1897.65</v>
      </c>
      <c r="F172" s="37">
        <v>1902.55</v>
      </c>
      <c r="G172" s="38">
        <v>1880.1</v>
      </c>
      <c r="H172" s="38">
        <v>1862.55</v>
      </c>
      <c r="I172" s="38">
        <v>1840.1</v>
      </c>
      <c r="J172" s="38">
        <v>1920.1</v>
      </c>
      <c r="K172" s="38">
        <v>1942.5500000000002</v>
      </c>
      <c r="L172" s="38">
        <v>1960.1</v>
      </c>
      <c r="M172" s="28">
        <v>1925</v>
      </c>
      <c r="N172" s="28">
        <v>1885</v>
      </c>
      <c r="O172" s="39">
        <v>2059827</v>
      </c>
      <c r="P172" s="40">
        <v>4.566115702479339E-2</v>
      </c>
    </row>
    <row r="173" spans="1:16" ht="12.75" customHeight="1">
      <c r="A173" s="28">
        <v>163</v>
      </c>
      <c r="B173" s="29" t="s">
        <v>44</v>
      </c>
      <c r="C173" s="30" t="s">
        <v>461</v>
      </c>
      <c r="D173" s="31">
        <v>44770</v>
      </c>
      <c r="E173" s="37">
        <v>151.1</v>
      </c>
      <c r="F173" s="37">
        <v>150.65</v>
      </c>
      <c r="G173" s="38">
        <v>149.4</v>
      </c>
      <c r="H173" s="38">
        <v>147.69999999999999</v>
      </c>
      <c r="I173" s="38">
        <v>146.44999999999999</v>
      </c>
      <c r="J173" s="38">
        <v>152.35000000000002</v>
      </c>
      <c r="K173" s="38">
        <v>153.60000000000002</v>
      </c>
      <c r="L173" s="38">
        <v>155.30000000000004</v>
      </c>
      <c r="M173" s="28">
        <v>151.9</v>
      </c>
      <c r="N173" s="28">
        <v>148.94999999999999</v>
      </c>
      <c r="O173" s="39">
        <v>7350000</v>
      </c>
      <c r="P173" s="40">
        <v>-4.7596382674916705E-4</v>
      </c>
    </row>
    <row r="174" spans="1:16" ht="12.75" customHeight="1">
      <c r="A174" s="28">
        <v>164</v>
      </c>
      <c r="B174" s="29" t="s">
        <v>42</v>
      </c>
      <c r="C174" s="30" t="s">
        <v>182</v>
      </c>
      <c r="D174" s="31">
        <v>44770</v>
      </c>
      <c r="E174" s="37">
        <v>641.6</v>
      </c>
      <c r="F174" s="37">
        <v>640.53333333333342</v>
      </c>
      <c r="G174" s="38">
        <v>631.11666666666679</v>
      </c>
      <c r="H174" s="38">
        <v>620.63333333333333</v>
      </c>
      <c r="I174" s="38">
        <v>611.2166666666667</v>
      </c>
      <c r="J174" s="38">
        <v>651.01666666666688</v>
      </c>
      <c r="K174" s="38">
        <v>660.43333333333362</v>
      </c>
      <c r="L174" s="38">
        <v>670.91666666666697</v>
      </c>
      <c r="M174" s="28">
        <v>649.95000000000005</v>
      </c>
      <c r="N174" s="28">
        <v>630.04999999999995</v>
      </c>
      <c r="O174" s="39">
        <v>4455700</v>
      </c>
      <c r="P174" s="40">
        <v>3.8225391166567639E-2</v>
      </c>
    </row>
    <row r="175" spans="1:16" ht="12.75" customHeight="1">
      <c r="A175" s="28">
        <v>165</v>
      </c>
      <c r="B175" s="29" t="s">
        <v>58</v>
      </c>
      <c r="C175" s="30" t="s">
        <v>183</v>
      </c>
      <c r="D175" s="31">
        <v>44770</v>
      </c>
      <c r="E175" s="37">
        <v>87.75</v>
      </c>
      <c r="F175" s="37">
        <v>87.55</v>
      </c>
      <c r="G175" s="38">
        <v>86.1</v>
      </c>
      <c r="H175" s="38">
        <v>84.45</v>
      </c>
      <c r="I175" s="38">
        <v>83</v>
      </c>
      <c r="J175" s="38">
        <v>89.199999999999989</v>
      </c>
      <c r="K175" s="38">
        <v>90.65</v>
      </c>
      <c r="L175" s="38">
        <v>92.299999999999983</v>
      </c>
      <c r="M175" s="28">
        <v>89</v>
      </c>
      <c r="N175" s="28">
        <v>85.9</v>
      </c>
      <c r="O175" s="39">
        <v>44980000</v>
      </c>
      <c r="P175" s="40">
        <v>3.7960078458520827E-2</v>
      </c>
    </row>
    <row r="176" spans="1:16" ht="12.75" customHeight="1">
      <c r="A176" s="28">
        <v>166</v>
      </c>
      <c r="B176" s="29" t="s">
        <v>168</v>
      </c>
      <c r="C176" s="30" t="s">
        <v>184</v>
      </c>
      <c r="D176" s="31">
        <v>44770</v>
      </c>
      <c r="E176" s="37">
        <v>124.65</v>
      </c>
      <c r="F176" s="37">
        <v>123.61666666666667</v>
      </c>
      <c r="G176" s="38">
        <v>122.43333333333335</v>
      </c>
      <c r="H176" s="38">
        <v>120.21666666666668</v>
      </c>
      <c r="I176" s="38">
        <v>119.03333333333336</v>
      </c>
      <c r="J176" s="38">
        <v>125.83333333333334</v>
      </c>
      <c r="K176" s="38">
        <v>127.01666666666668</v>
      </c>
      <c r="L176" s="38">
        <v>129.23333333333335</v>
      </c>
      <c r="M176" s="28">
        <v>124.8</v>
      </c>
      <c r="N176" s="28">
        <v>121.4</v>
      </c>
      <c r="O176" s="39">
        <v>39126000</v>
      </c>
      <c r="P176" s="40">
        <v>-7.4581430745814309E-3</v>
      </c>
    </row>
    <row r="177" spans="1:16" ht="12.75" customHeight="1">
      <c r="A177" s="28">
        <v>167</v>
      </c>
      <c r="B177" s="255" t="s">
        <v>79</v>
      </c>
      <c r="C177" s="30" t="s">
        <v>185</v>
      </c>
      <c r="D177" s="31">
        <v>44770</v>
      </c>
      <c r="E177" s="37">
        <v>2420.1</v>
      </c>
      <c r="F177" s="37">
        <v>2410.0333333333333</v>
      </c>
      <c r="G177" s="38">
        <v>2380.0666666666666</v>
      </c>
      <c r="H177" s="38">
        <v>2340.0333333333333</v>
      </c>
      <c r="I177" s="38">
        <v>2310.0666666666666</v>
      </c>
      <c r="J177" s="38">
        <v>2450.0666666666666</v>
      </c>
      <c r="K177" s="38">
        <v>2480.0333333333328</v>
      </c>
      <c r="L177" s="38">
        <v>2520.0666666666666</v>
      </c>
      <c r="M177" s="28">
        <v>2440</v>
      </c>
      <c r="N177" s="28">
        <v>2370</v>
      </c>
      <c r="O177" s="39">
        <v>38798000</v>
      </c>
      <c r="P177" s="40">
        <v>-1.922469254395389E-2</v>
      </c>
    </row>
    <row r="178" spans="1:16" ht="12.75" customHeight="1">
      <c r="A178" s="28">
        <v>168</v>
      </c>
      <c r="B178" s="29" t="s">
        <v>119</v>
      </c>
      <c r="C178" s="30" t="s">
        <v>186</v>
      </c>
      <c r="D178" s="31">
        <v>44770</v>
      </c>
      <c r="E178" s="37">
        <v>69.099999999999994</v>
      </c>
      <c r="F178" s="37">
        <v>68.86666666666666</v>
      </c>
      <c r="G178" s="38">
        <v>67.633333333333326</v>
      </c>
      <c r="H178" s="38">
        <v>66.166666666666671</v>
      </c>
      <c r="I178" s="38">
        <v>64.933333333333337</v>
      </c>
      <c r="J178" s="38">
        <v>70.333333333333314</v>
      </c>
      <c r="K178" s="38">
        <v>71.566666666666634</v>
      </c>
      <c r="L178" s="38">
        <v>73.033333333333303</v>
      </c>
      <c r="M178" s="28">
        <v>70.099999999999994</v>
      </c>
      <c r="N178" s="28">
        <v>67.400000000000006</v>
      </c>
      <c r="O178" s="39">
        <v>104142000</v>
      </c>
      <c r="P178" s="40">
        <v>2.1600941730429663E-2</v>
      </c>
    </row>
    <row r="179" spans="1:16" ht="12.75" customHeight="1">
      <c r="A179" s="28">
        <v>169</v>
      </c>
      <c r="B179" s="29" t="s">
        <v>58</v>
      </c>
      <c r="C179" s="30" t="s">
        <v>273</v>
      </c>
      <c r="D179" s="31">
        <v>44770</v>
      </c>
      <c r="E179" s="37">
        <v>786.75</v>
      </c>
      <c r="F179" s="37">
        <v>782.33333333333337</v>
      </c>
      <c r="G179" s="38">
        <v>775.86666666666679</v>
      </c>
      <c r="H179" s="38">
        <v>764.98333333333346</v>
      </c>
      <c r="I179" s="38">
        <v>758.51666666666688</v>
      </c>
      <c r="J179" s="38">
        <v>793.2166666666667</v>
      </c>
      <c r="K179" s="38">
        <v>799.68333333333317</v>
      </c>
      <c r="L179" s="38">
        <v>810.56666666666661</v>
      </c>
      <c r="M179" s="28">
        <v>788.8</v>
      </c>
      <c r="N179" s="28">
        <v>771.45</v>
      </c>
      <c r="O179" s="39">
        <v>7097600</v>
      </c>
      <c r="P179" s="40">
        <v>-2.8258488499452356E-2</v>
      </c>
    </row>
    <row r="180" spans="1:16" ht="12.75" customHeight="1">
      <c r="A180" s="28">
        <v>170</v>
      </c>
      <c r="B180" s="29" t="s">
        <v>63</v>
      </c>
      <c r="C180" s="30" t="s">
        <v>187</v>
      </c>
      <c r="D180" s="31">
        <v>44770</v>
      </c>
      <c r="E180" s="37">
        <v>1119.3499999999999</v>
      </c>
      <c r="F180" s="37">
        <v>1112.7666666666667</v>
      </c>
      <c r="G180" s="38">
        <v>1102.6333333333332</v>
      </c>
      <c r="H180" s="38">
        <v>1085.9166666666665</v>
      </c>
      <c r="I180" s="38">
        <v>1075.7833333333331</v>
      </c>
      <c r="J180" s="38">
        <v>1129.4833333333333</v>
      </c>
      <c r="K180" s="38">
        <v>1139.616666666667</v>
      </c>
      <c r="L180" s="38">
        <v>1156.3333333333335</v>
      </c>
      <c r="M180" s="28">
        <v>1122.9000000000001</v>
      </c>
      <c r="N180" s="28">
        <v>1096.05</v>
      </c>
      <c r="O180" s="39">
        <v>7755000</v>
      </c>
      <c r="P180" s="40">
        <v>4.3285238623751388E-2</v>
      </c>
    </row>
    <row r="181" spans="1:16" ht="12.75" customHeight="1">
      <c r="A181" s="28">
        <v>171</v>
      </c>
      <c r="B181" s="29" t="s">
        <v>58</v>
      </c>
      <c r="C181" s="30" t="s">
        <v>188</v>
      </c>
      <c r="D181" s="31">
        <v>44770</v>
      </c>
      <c r="E181" s="37">
        <v>473.95</v>
      </c>
      <c r="F181" s="37">
        <v>472.06666666666661</v>
      </c>
      <c r="G181" s="38">
        <v>469.53333333333319</v>
      </c>
      <c r="H181" s="38">
        <v>465.11666666666656</v>
      </c>
      <c r="I181" s="38">
        <v>462.58333333333314</v>
      </c>
      <c r="J181" s="38">
        <v>476.48333333333323</v>
      </c>
      <c r="K181" s="38">
        <v>479.01666666666665</v>
      </c>
      <c r="L181" s="38">
        <v>483.43333333333328</v>
      </c>
      <c r="M181" s="28">
        <v>474.6</v>
      </c>
      <c r="N181" s="28">
        <v>467.65</v>
      </c>
      <c r="O181" s="39">
        <v>59095500</v>
      </c>
      <c r="P181" s="40">
        <v>-1.1913121990369181E-2</v>
      </c>
    </row>
    <row r="182" spans="1:16" ht="12.75" customHeight="1">
      <c r="A182" s="28">
        <v>172</v>
      </c>
      <c r="B182" s="29" t="s">
        <v>42</v>
      </c>
      <c r="C182" s="30" t="s">
        <v>189</v>
      </c>
      <c r="D182" s="31">
        <v>44770</v>
      </c>
      <c r="E182" s="37">
        <v>19075.3</v>
      </c>
      <c r="F182" s="37">
        <v>19119.533333333333</v>
      </c>
      <c r="G182" s="38">
        <v>18806.766666666666</v>
      </c>
      <c r="H182" s="38">
        <v>18538.233333333334</v>
      </c>
      <c r="I182" s="38">
        <v>18225.466666666667</v>
      </c>
      <c r="J182" s="38">
        <v>19388.066666666666</v>
      </c>
      <c r="K182" s="38">
        <v>19700.833333333328</v>
      </c>
      <c r="L182" s="38">
        <v>19969.366666666665</v>
      </c>
      <c r="M182" s="28">
        <v>19432.3</v>
      </c>
      <c r="N182" s="28">
        <v>18851</v>
      </c>
      <c r="O182" s="39">
        <v>274100</v>
      </c>
      <c r="P182" s="40">
        <v>1.5279192517825724E-2</v>
      </c>
    </row>
    <row r="183" spans="1:16" ht="12.75" customHeight="1">
      <c r="A183" s="28">
        <v>173</v>
      </c>
      <c r="B183" s="29" t="s">
        <v>70</v>
      </c>
      <c r="C183" s="30" t="s">
        <v>190</v>
      </c>
      <c r="D183" s="31">
        <v>44770</v>
      </c>
      <c r="E183" s="37">
        <v>2525.9499999999998</v>
      </c>
      <c r="F183" s="37">
        <v>2494.9499999999998</v>
      </c>
      <c r="G183" s="38">
        <v>2456.7999999999997</v>
      </c>
      <c r="H183" s="38">
        <v>2387.65</v>
      </c>
      <c r="I183" s="38">
        <v>2349.5</v>
      </c>
      <c r="J183" s="38">
        <v>2564.0999999999995</v>
      </c>
      <c r="K183" s="38">
        <v>2602.2499999999991</v>
      </c>
      <c r="L183" s="38">
        <v>2671.3999999999992</v>
      </c>
      <c r="M183" s="28">
        <v>2533.1</v>
      </c>
      <c r="N183" s="28">
        <v>2425.8000000000002</v>
      </c>
      <c r="O183" s="39">
        <v>1725900</v>
      </c>
      <c r="P183" s="40">
        <v>7.2637156041702275E-2</v>
      </c>
    </row>
    <row r="184" spans="1:16" ht="12.75" customHeight="1">
      <c r="A184" s="28">
        <v>174</v>
      </c>
      <c r="B184" s="29" t="s">
        <v>40</v>
      </c>
      <c r="C184" s="30" t="s">
        <v>191</v>
      </c>
      <c r="D184" s="31">
        <v>44770</v>
      </c>
      <c r="E184" s="37">
        <v>2190.6</v>
      </c>
      <c r="F184" s="37">
        <v>2169.9</v>
      </c>
      <c r="G184" s="38">
        <v>2141.5</v>
      </c>
      <c r="H184" s="38">
        <v>2092.4</v>
      </c>
      <c r="I184" s="38">
        <v>2064</v>
      </c>
      <c r="J184" s="38">
        <v>2219</v>
      </c>
      <c r="K184" s="38">
        <v>2247.4000000000005</v>
      </c>
      <c r="L184" s="38">
        <v>2296.5</v>
      </c>
      <c r="M184" s="28">
        <v>2198.3000000000002</v>
      </c>
      <c r="N184" s="28">
        <v>2120.8000000000002</v>
      </c>
      <c r="O184" s="39">
        <v>3464625</v>
      </c>
      <c r="P184" s="40">
        <v>5.4439625656242864E-2</v>
      </c>
    </row>
    <row r="185" spans="1:16" ht="12.75" customHeight="1">
      <c r="A185" s="28">
        <v>175</v>
      </c>
      <c r="B185" s="29" t="s">
        <v>63</v>
      </c>
      <c r="C185" s="30" t="s">
        <v>192</v>
      </c>
      <c r="D185" s="31">
        <v>44770</v>
      </c>
      <c r="E185" s="37">
        <v>1233.1500000000001</v>
      </c>
      <c r="F185" s="37">
        <v>1230.1333333333332</v>
      </c>
      <c r="G185" s="38">
        <v>1214.7166666666665</v>
      </c>
      <c r="H185" s="38">
        <v>1196.2833333333333</v>
      </c>
      <c r="I185" s="38">
        <v>1180.8666666666666</v>
      </c>
      <c r="J185" s="38">
        <v>1248.5666666666664</v>
      </c>
      <c r="K185" s="38">
        <v>1263.9833333333333</v>
      </c>
      <c r="L185" s="38">
        <v>1282.4166666666663</v>
      </c>
      <c r="M185" s="28">
        <v>1245.55</v>
      </c>
      <c r="N185" s="28">
        <v>1211.7</v>
      </c>
      <c r="O185" s="39">
        <v>3414600</v>
      </c>
      <c r="P185" s="40">
        <v>-1.4033264033264034E-2</v>
      </c>
    </row>
    <row r="186" spans="1:16" ht="12.75" customHeight="1">
      <c r="A186" s="28">
        <v>176</v>
      </c>
      <c r="B186" s="29" t="s">
        <v>47</v>
      </c>
      <c r="C186" s="30" t="s">
        <v>193</v>
      </c>
      <c r="D186" s="31">
        <v>44770</v>
      </c>
      <c r="E186" s="37">
        <v>831.7</v>
      </c>
      <c r="F186" s="37">
        <v>832.36666666666679</v>
      </c>
      <c r="G186" s="38">
        <v>824.53333333333353</v>
      </c>
      <c r="H186" s="38">
        <v>817.36666666666679</v>
      </c>
      <c r="I186" s="38">
        <v>809.53333333333353</v>
      </c>
      <c r="J186" s="38">
        <v>839.53333333333353</v>
      </c>
      <c r="K186" s="38">
        <v>847.36666666666679</v>
      </c>
      <c r="L186" s="38">
        <v>854.53333333333353</v>
      </c>
      <c r="M186" s="28">
        <v>840.2</v>
      </c>
      <c r="N186" s="28">
        <v>825.2</v>
      </c>
      <c r="O186" s="39">
        <v>21492800</v>
      </c>
      <c r="P186" s="40">
        <v>1.41701073492981E-2</v>
      </c>
    </row>
    <row r="187" spans="1:16" ht="12.75" customHeight="1">
      <c r="A187" s="28">
        <v>177</v>
      </c>
      <c r="B187" s="29" t="s">
        <v>180</v>
      </c>
      <c r="C187" s="30" t="s">
        <v>194</v>
      </c>
      <c r="D187" s="31">
        <v>44770</v>
      </c>
      <c r="E187" s="37">
        <v>424.35</v>
      </c>
      <c r="F187" s="37">
        <v>424.90000000000003</v>
      </c>
      <c r="G187" s="38">
        <v>419.90000000000009</v>
      </c>
      <c r="H187" s="38">
        <v>415.45000000000005</v>
      </c>
      <c r="I187" s="38">
        <v>410.4500000000001</v>
      </c>
      <c r="J187" s="38">
        <v>429.35000000000008</v>
      </c>
      <c r="K187" s="38">
        <v>434.34999999999997</v>
      </c>
      <c r="L187" s="38">
        <v>438.80000000000007</v>
      </c>
      <c r="M187" s="28">
        <v>429.9</v>
      </c>
      <c r="N187" s="28">
        <v>420.45</v>
      </c>
      <c r="O187" s="39">
        <v>7978500</v>
      </c>
      <c r="P187" s="40">
        <v>3.4020217729393468E-2</v>
      </c>
    </row>
    <row r="188" spans="1:16" ht="12.75" customHeight="1">
      <c r="A188" s="28">
        <v>178</v>
      </c>
      <c r="B188" s="29" t="s">
        <v>47</v>
      </c>
      <c r="C188" s="30" t="s">
        <v>275</v>
      </c>
      <c r="D188" s="31">
        <v>44770</v>
      </c>
      <c r="E188" s="37">
        <v>558.9</v>
      </c>
      <c r="F188" s="37">
        <v>557.30000000000007</v>
      </c>
      <c r="G188" s="38">
        <v>554.10000000000014</v>
      </c>
      <c r="H188" s="38">
        <v>549.30000000000007</v>
      </c>
      <c r="I188" s="38">
        <v>546.10000000000014</v>
      </c>
      <c r="J188" s="38">
        <v>562.10000000000014</v>
      </c>
      <c r="K188" s="38">
        <v>565.30000000000018</v>
      </c>
      <c r="L188" s="38">
        <v>570.10000000000014</v>
      </c>
      <c r="M188" s="28">
        <v>560.5</v>
      </c>
      <c r="N188" s="28">
        <v>552.5</v>
      </c>
      <c r="O188" s="39">
        <v>823000</v>
      </c>
      <c r="P188" s="40">
        <v>-5.4022988505747126E-2</v>
      </c>
    </row>
    <row r="189" spans="1:16" ht="12.75" customHeight="1">
      <c r="A189" s="28">
        <v>179</v>
      </c>
      <c r="B189" s="29" t="s">
        <v>38</v>
      </c>
      <c r="C189" s="30" t="s">
        <v>195</v>
      </c>
      <c r="D189" s="31">
        <v>44770</v>
      </c>
      <c r="E189" s="37">
        <v>806.75</v>
      </c>
      <c r="F189" s="37">
        <v>801.56666666666661</v>
      </c>
      <c r="G189" s="38">
        <v>794.18333333333317</v>
      </c>
      <c r="H189" s="38">
        <v>781.61666666666656</v>
      </c>
      <c r="I189" s="38">
        <v>774.23333333333312</v>
      </c>
      <c r="J189" s="38">
        <v>814.13333333333321</v>
      </c>
      <c r="K189" s="38">
        <v>821.51666666666665</v>
      </c>
      <c r="L189" s="38">
        <v>834.08333333333326</v>
      </c>
      <c r="M189" s="28">
        <v>808.95</v>
      </c>
      <c r="N189" s="28">
        <v>789</v>
      </c>
      <c r="O189" s="39">
        <v>4971000</v>
      </c>
      <c r="P189" s="40">
        <v>1.016053647632595E-2</v>
      </c>
    </row>
    <row r="190" spans="1:16" ht="12.75" customHeight="1">
      <c r="A190" s="28">
        <v>180</v>
      </c>
      <c r="B190" s="29" t="s">
        <v>74</v>
      </c>
      <c r="C190" s="30" t="s">
        <v>504</v>
      </c>
      <c r="D190" s="31">
        <v>44770</v>
      </c>
      <c r="E190" s="37">
        <v>950.5</v>
      </c>
      <c r="F190" s="37">
        <v>943.80000000000007</v>
      </c>
      <c r="G190" s="38">
        <v>933.10000000000014</v>
      </c>
      <c r="H190" s="38">
        <v>915.7</v>
      </c>
      <c r="I190" s="38">
        <v>905.00000000000011</v>
      </c>
      <c r="J190" s="38">
        <v>961.20000000000016</v>
      </c>
      <c r="K190" s="38">
        <v>971.9000000000002</v>
      </c>
      <c r="L190" s="38">
        <v>989.30000000000018</v>
      </c>
      <c r="M190" s="28">
        <v>954.5</v>
      </c>
      <c r="N190" s="28">
        <v>926.4</v>
      </c>
      <c r="O190" s="39">
        <v>3248500</v>
      </c>
      <c r="P190" s="40">
        <v>1.104886399004046E-2</v>
      </c>
    </row>
    <row r="191" spans="1:16" ht="12.75" customHeight="1">
      <c r="A191" s="28">
        <v>181</v>
      </c>
      <c r="B191" s="29" t="s">
        <v>56</v>
      </c>
      <c r="C191" s="30" t="s">
        <v>196</v>
      </c>
      <c r="D191" s="31">
        <v>44770</v>
      </c>
      <c r="E191" s="37">
        <v>733.35</v>
      </c>
      <c r="F191" s="37">
        <v>728.44999999999993</v>
      </c>
      <c r="G191" s="38">
        <v>722.24999999999989</v>
      </c>
      <c r="H191" s="38">
        <v>711.15</v>
      </c>
      <c r="I191" s="38">
        <v>704.94999999999993</v>
      </c>
      <c r="J191" s="38">
        <v>739.54999999999984</v>
      </c>
      <c r="K191" s="38">
        <v>745.74999999999989</v>
      </c>
      <c r="L191" s="38">
        <v>756.8499999999998</v>
      </c>
      <c r="M191" s="28">
        <v>734.65</v>
      </c>
      <c r="N191" s="28">
        <v>717.35</v>
      </c>
      <c r="O191" s="39">
        <v>8031600</v>
      </c>
      <c r="P191" s="40">
        <v>3.8761494587358863E-2</v>
      </c>
    </row>
    <row r="192" spans="1:16" ht="12.75" customHeight="1">
      <c r="A192" s="28">
        <v>182</v>
      </c>
      <c r="B192" s="29" t="s">
        <v>49</v>
      </c>
      <c r="C192" s="30" t="s">
        <v>197</v>
      </c>
      <c r="D192" s="31">
        <v>44770</v>
      </c>
      <c r="E192" s="37">
        <v>409.4</v>
      </c>
      <c r="F192" s="37">
        <v>410.10000000000008</v>
      </c>
      <c r="G192" s="38">
        <v>404.40000000000015</v>
      </c>
      <c r="H192" s="38">
        <v>399.40000000000009</v>
      </c>
      <c r="I192" s="38">
        <v>393.70000000000016</v>
      </c>
      <c r="J192" s="38">
        <v>415.10000000000014</v>
      </c>
      <c r="K192" s="38">
        <v>420.80000000000007</v>
      </c>
      <c r="L192" s="38">
        <v>425.80000000000013</v>
      </c>
      <c r="M192" s="28">
        <v>415.8</v>
      </c>
      <c r="N192" s="28">
        <v>405.1</v>
      </c>
      <c r="O192" s="39">
        <v>62677200</v>
      </c>
      <c r="P192" s="40">
        <v>5.2107139592284489E-3</v>
      </c>
    </row>
    <row r="193" spans="1:16" ht="12.75" customHeight="1">
      <c r="A193" s="28">
        <v>183</v>
      </c>
      <c r="B193" s="29" t="s">
        <v>168</v>
      </c>
      <c r="C193" s="30" t="s">
        <v>198</v>
      </c>
      <c r="D193" s="31">
        <v>44770</v>
      </c>
      <c r="E193" s="37">
        <v>212.6</v>
      </c>
      <c r="F193" s="37">
        <v>211.35</v>
      </c>
      <c r="G193" s="38">
        <v>209.2</v>
      </c>
      <c r="H193" s="38">
        <v>205.79999999999998</v>
      </c>
      <c r="I193" s="38">
        <v>203.64999999999998</v>
      </c>
      <c r="J193" s="38">
        <v>214.75</v>
      </c>
      <c r="K193" s="38">
        <v>216.90000000000003</v>
      </c>
      <c r="L193" s="38">
        <v>220.3</v>
      </c>
      <c r="M193" s="28">
        <v>213.5</v>
      </c>
      <c r="N193" s="28">
        <v>207.95</v>
      </c>
      <c r="O193" s="39">
        <v>83527875</v>
      </c>
      <c r="P193" s="40">
        <v>3.0135275754422475E-2</v>
      </c>
    </row>
    <row r="194" spans="1:16" ht="12.75" customHeight="1">
      <c r="A194" s="28">
        <v>184</v>
      </c>
      <c r="B194" s="29" t="s">
        <v>119</v>
      </c>
      <c r="C194" s="30" t="s">
        <v>199</v>
      </c>
      <c r="D194" s="31">
        <v>44770</v>
      </c>
      <c r="E194" s="37">
        <v>858.1</v>
      </c>
      <c r="F194" s="37">
        <v>858.15000000000009</v>
      </c>
      <c r="G194" s="38">
        <v>843.85000000000014</v>
      </c>
      <c r="H194" s="38">
        <v>829.6</v>
      </c>
      <c r="I194" s="38">
        <v>815.30000000000007</v>
      </c>
      <c r="J194" s="38">
        <v>872.4000000000002</v>
      </c>
      <c r="K194" s="38">
        <v>886.70000000000016</v>
      </c>
      <c r="L194" s="38">
        <v>900.95000000000027</v>
      </c>
      <c r="M194" s="28">
        <v>872.45</v>
      </c>
      <c r="N194" s="28">
        <v>843.9</v>
      </c>
      <c r="O194" s="39">
        <v>29548975</v>
      </c>
      <c r="P194" s="40">
        <v>1.4977883534546941E-2</v>
      </c>
    </row>
    <row r="195" spans="1:16" ht="12.75" customHeight="1">
      <c r="A195" s="28">
        <v>185</v>
      </c>
      <c r="B195" s="29" t="s">
        <v>86</v>
      </c>
      <c r="C195" s="30" t="s">
        <v>200</v>
      </c>
      <c r="D195" s="31">
        <v>44770</v>
      </c>
      <c r="E195" s="37">
        <v>3234.25</v>
      </c>
      <c r="F195" s="37">
        <v>3257.2000000000003</v>
      </c>
      <c r="G195" s="38">
        <v>3195.7000000000007</v>
      </c>
      <c r="H195" s="38">
        <v>3157.1500000000005</v>
      </c>
      <c r="I195" s="38">
        <v>3095.650000000001</v>
      </c>
      <c r="J195" s="38">
        <v>3295.7500000000005</v>
      </c>
      <c r="K195" s="38">
        <v>3357.2499999999995</v>
      </c>
      <c r="L195" s="38">
        <v>3395.8</v>
      </c>
      <c r="M195" s="28">
        <v>3318.7</v>
      </c>
      <c r="N195" s="28">
        <v>3218.65</v>
      </c>
      <c r="O195" s="39">
        <v>12160950</v>
      </c>
      <c r="P195" s="40">
        <v>4.6130222715424912E-2</v>
      </c>
    </row>
    <row r="196" spans="1:16" ht="12.75" customHeight="1">
      <c r="A196" s="28">
        <v>186</v>
      </c>
      <c r="B196" s="29" t="s">
        <v>86</v>
      </c>
      <c r="C196" s="30" t="s">
        <v>201</v>
      </c>
      <c r="D196" s="31">
        <v>44770</v>
      </c>
      <c r="E196" s="37">
        <v>973.4</v>
      </c>
      <c r="F196" s="37">
        <v>974.7833333333333</v>
      </c>
      <c r="G196" s="38">
        <v>964.61666666666656</v>
      </c>
      <c r="H196" s="38">
        <v>955.83333333333326</v>
      </c>
      <c r="I196" s="38">
        <v>945.66666666666652</v>
      </c>
      <c r="J196" s="38">
        <v>983.56666666666661</v>
      </c>
      <c r="K196" s="38">
        <v>993.73333333333335</v>
      </c>
      <c r="L196" s="38">
        <v>1002.5166666666667</v>
      </c>
      <c r="M196" s="28">
        <v>984.95</v>
      </c>
      <c r="N196" s="28">
        <v>966</v>
      </c>
      <c r="O196" s="39">
        <v>25096200</v>
      </c>
      <c r="P196" s="40">
        <v>2.4343055861680504E-2</v>
      </c>
    </row>
    <row r="197" spans="1:16" ht="12.75" customHeight="1">
      <c r="A197" s="28">
        <v>187</v>
      </c>
      <c r="B197" s="29" t="s">
        <v>56</v>
      </c>
      <c r="C197" s="30" t="s">
        <v>202</v>
      </c>
      <c r="D197" s="31">
        <v>44770</v>
      </c>
      <c r="E197" s="37">
        <v>1963.3</v>
      </c>
      <c r="F197" s="37">
        <v>1950.95</v>
      </c>
      <c r="G197" s="38">
        <v>1935.4</v>
      </c>
      <c r="H197" s="38">
        <v>1907.5</v>
      </c>
      <c r="I197" s="38">
        <v>1891.95</v>
      </c>
      <c r="J197" s="38">
        <v>1978.8500000000001</v>
      </c>
      <c r="K197" s="38">
        <v>1994.3999999999999</v>
      </c>
      <c r="L197" s="38">
        <v>2022.3000000000002</v>
      </c>
      <c r="M197" s="28">
        <v>1966.5</v>
      </c>
      <c r="N197" s="28">
        <v>1923.05</v>
      </c>
      <c r="O197" s="39">
        <v>8431125</v>
      </c>
      <c r="P197" s="40">
        <v>2.2288592698257031E-3</v>
      </c>
    </row>
    <row r="198" spans="1:16" ht="12.75" customHeight="1">
      <c r="A198" s="28">
        <v>188</v>
      </c>
      <c r="B198" s="29" t="s">
        <v>47</v>
      </c>
      <c r="C198" s="30" t="s">
        <v>203</v>
      </c>
      <c r="D198" s="31">
        <v>44770</v>
      </c>
      <c r="E198" s="37">
        <v>2910.9</v>
      </c>
      <c r="F198" s="37">
        <v>2924.8833333333332</v>
      </c>
      <c r="G198" s="38">
        <v>2889.1166666666663</v>
      </c>
      <c r="H198" s="38">
        <v>2867.333333333333</v>
      </c>
      <c r="I198" s="38">
        <v>2831.5666666666662</v>
      </c>
      <c r="J198" s="38">
        <v>2946.6666666666665</v>
      </c>
      <c r="K198" s="38">
        <v>2982.4333333333329</v>
      </c>
      <c r="L198" s="38">
        <v>3004.2166666666667</v>
      </c>
      <c r="M198" s="28">
        <v>2960.65</v>
      </c>
      <c r="N198" s="28">
        <v>2903.1</v>
      </c>
      <c r="O198" s="39">
        <v>927000</v>
      </c>
      <c r="P198" s="40">
        <v>2.9753854476602653E-3</v>
      </c>
    </row>
    <row r="199" spans="1:16" ht="12.75" customHeight="1">
      <c r="A199" s="28">
        <v>189</v>
      </c>
      <c r="B199" s="29" t="s">
        <v>168</v>
      </c>
      <c r="C199" s="30" t="s">
        <v>204</v>
      </c>
      <c r="D199" s="31">
        <v>44770</v>
      </c>
      <c r="E199" s="37">
        <v>464.05</v>
      </c>
      <c r="F199" s="37">
        <v>461.15000000000003</v>
      </c>
      <c r="G199" s="38">
        <v>457.15000000000009</v>
      </c>
      <c r="H199" s="38">
        <v>450.25000000000006</v>
      </c>
      <c r="I199" s="38">
        <v>446.25000000000011</v>
      </c>
      <c r="J199" s="38">
        <v>468.05000000000007</v>
      </c>
      <c r="K199" s="38">
        <v>472.04999999999995</v>
      </c>
      <c r="L199" s="38">
        <v>478.95000000000005</v>
      </c>
      <c r="M199" s="28">
        <v>465.15</v>
      </c>
      <c r="N199" s="28">
        <v>454.25</v>
      </c>
      <c r="O199" s="39">
        <v>3289500</v>
      </c>
      <c r="P199" s="40">
        <v>-4.0871934604904629E-3</v>
      </c>
    </row>
    <row r="200" spans="1:16" ht="12.75" customHeight="1">
      <c r="A200" s="28">
        <v>190</v>
      </c>
      <c r="B200" s="29" t="s">
        <v>44</v>
      </c>
      <c r="C200" s="30" t="s">
        <v>205</v>
      </c>
      <c r="D200" s="31">
        <v>44770</v>
      </c>
      <c r="E200" s="37">
        <v>1119</v>
      </c>
      <c r="F200" s="37">
        <v>1109.7666666666667</v>
      </c>
      <c r="G200" s="38">
        <v>1095.2333333333333</v>
      </c>
      <c r="H200" s="38">
        <v>1071.4666666666667</v>
      </c>
      <c r="I200" s="38">
        <v>1056.9333333333334</v>
      </c>
      <c r="J200" s="38">
        <v>1133.5333333333333</v>
      </c>
      <c r="K200" s="38">
        <v>1148.0666666666666</v>
      </c>
      <c r="L200" s="38">
        <v>1171.8333333333333</v>
      </c>
      <c r="M200" s="28">
        <v>1124.3</v>
      </c>
      <c r="N200" s="28">
        <v>1086</v>
      </c>
      <c r="O200" s="39">
        <v>4613900</v>
      </c>
      <c r="P200" s="40">
        <v>2.3974255832662911E-2</v>
      </c>
    </row>
    <row r="201" spans="1:16" ht="12.75" customHeight="1">
      <c r="A201" s="28">
        <v>191</v>
      </c>
      <c r="B201" s="29" t="s">
        <v>49</v>
      </c>
      <c r="C201" s="30" t="s">
        <v>206</v>
      </c>
      <c r="D201" s="31">
        <v>44770</v>
      </c>
      <c r="E201" s="37">
        <v>820.6</v>
      </c>
      <c r="F201" s="37">
        <v>817.05000000000007</v>
      </c>
      <c r="G201" s="38">
        <v>807.20000000000016</v>
      </c>
      <c r="H201" s="38">
        <v>793.80000000000007</v>
      </c>
      <c r="I201" s="38">
        <v>783.95000000000016</v>
      </c>
      <c r="J201" s="38">
        <v>830.45000000000016</v>
      </c>
      <c r="K201" s="38">
        <v>840.30000000000007</v>
      </c>
      <c r="L201" s="38">
        <v>853.70000000000016</v>
      </c>
      <c r="M201" s="28">
        <v>826.9</v>
      </c>
      <c r="N201" s="28">
        <v>803.65</v>
      </c>
      <c r="O201" s="39">
        <v>10676400</v>
      </c>
      <c r="P201" s="40">
        <v>9.1306073838824924E-3</v>
      </c>
    </row>
    <row r="202" spans="1:16" ht="12.75" customHeight="1">
      <c r="A202" s="28">
        <v>192</v>
      </c>
      <c r="B202" s="29" t="s">
        <v>56</v>
      </c>
      <c r="C202" s="30" t="s">
        <v>207</v>
      </c>
      <c r="D202" s="31">
        <v>44770</v>
      </c>
      <c r="E202" s="37">
        <v>1552.15</v>
      </c>
      <c r="F202" s="37">
        <v>1537.1499999999999</v>
      </c>
      <c r="G202" s="38">
        <v>1512.2999999999997</v>
      </c>
      <c r="H202" s="38">
        <v>1472.4499999999998</v>
      </c>
      <c r="I202" s="38">
        <v>1447.5999999999997</v>
      </c>
      <c r="J202" s="38">
        <v>1576.9999999999998</v>
      </c>
      <c r="K202" s="38">
        <v>1601.8499999999997</v>
      </c>
      <c r="L202" s="38">
        <v>1641.6999999999998</v>
      </c>
      <c r="M202" s="28">
        <v>1562</v>
      </c>
      <c r="N202" s="28">
        <v>1497.3</v>
      </c>
      <c r="O202" s="39">
        <v>974400</v>
      </c>
      <c r="P202" s="40">
        <v>9.2866756393001348E-2</v>
      </c>
    </row>
    <row r="203" spans="1:16" ht="12.75" customHeight="1">
      <c r="A203" s="28">
        <v>193</v>
      </c>
      <c r="B203" s="29" t="s">
        <v>42</v>
      </c>
      <c r="C203" s="30" t="s">
        <v>208</v>
      </c>
      <c r="D203" s="31">
        <v>44770</v>
      </c>
      <c r="E203" s="37">
        <v>5683.25</v>
      </c>
      <c r="F203" s="37">
        <v>5668.4666666666672</v>
      </c>
      <c r="G203" s="38">
        <v>5619.2833333333347</v>
      </c>
      <c r="H203" s="38">
        <v>5555.3166666666675</v>
      </c>
      <c r="I203" s="38">
        <v>5506.133333333335</v>
      </c>
      <c r="J203" s="38">
        <v>5732.4333333333343</v>
      </c>
      <c r="K203" s="38">
        <v>5781.6166666666668</v>
      </c>
      <c r="L203" s="38">
        <v>5845.5833333333339</v>
      </c>
      <c r="M203" s="28">
        <v>5717.65</v>
      </c>
      <c r="N203" s="28">
        <v>5604.5</v>
      </c>
      <c r="O203" s="39">
        <v>2910000</v>
      </c>
      <c r="P203" s="40">
        <v>-1.9046013821001181E-2</v>
      </c>
    </row>
    <row r="204" spans="1:16" ht="12.75" customHeight="1">
      <c r="A204" s="28">
        <v>194</v>
      </c>
      <c r="B204" s="29" t="s">
        <v>38</v>
      </c>
      <c r="C204" s="30" t="s">
        <v>209</v>
      </c>
      <c r="D204" s="31">
        <v>44770</v>
      </c>
      <c r="E204" s="37">
        <v>645.79999999999995</v>
      </c>
      <c r="F204" s="37">
        <v>640.61666666666667</v>
      </c>
      <c r="G204" s="38">
        <v>632.88333333333333</v>
      </c>
      <c r="H204" s="38">
        <v>619.9666666666667</v>
      </c>
      <c r="I204" s="38">
        <v>612.23333333333335</v>
      </c>
      <c r="J204" s="38">
        <v>653.5333333333333</v>
      </c>
      <c r="K204" s="38">
        <v>661.26666666666665</v>
      </c>
      <c r="L204" s="38">
        <v>674.18333333333328</v>
      </c>
      <c r="M204" s="28">
        <v>648.35</v>
      </c>
      <c r="N204" s="28">
        <v>627.70000000000005</v>
      </c>
      <c r="O204" s="39">
        <v>21154900</v>
      </c>
      <c r="P204" s="40">
        <v>-3.6857300817003504E-4</v>
      </c>
    </row>
    <row r="205" spans="1:16" ht="12.75" customHeight="1">
      <c r="A205" s="28">
        <v>195</v>
      </c>
      <c r="B205" s="29" t="s">
        <v>119</v>
      </c>
      <c r="C205" s="30" t="s">
        <v>210</v>
      </c>
      <c r="D205" s="31">
        <v>44770</v>
      </c>
      <c r="E205" s="37">
        <v>217.15</v>
      </c>
      <c r="F205" s="37">
        <v>214.86666666666667</v>
      </c>
      <c r="G205" s="38">
        <v>211.83333333333334</v>
      </c>
      <c r="H205" s="38">
        <v>206.51666666666668</v>
      </c>
      <c r="I205" s="38">
        <v>203.48333333333335</v>
      </c>
      <c r="J205" s="38">
        <v>220.18333333333334</v>
      </c>
      <c r="K205" s="38">
        <v>223.21666666666664</v>
      </c>
      <c r="L205" s="38">
        <v>228.53333333333333</v>
      </c>
      <c r="M205" s="28">
        <v>217.9</v>
      </c>
      <c r="N205" s="28">
        <v>209.55</v>
      </c>
      <c r="O205" s="39">
        <v>61575300</v>
      </c>
      <c r="P205" s="40">
        <v>-1.8165640987617707E-2</v>
      </c>
    </row>
    <row r="206" spans="1:16" ht="12.75" customHeight="1">
      <c r="A206" s="28">
        <v>196</v>
      </c>
      <c r="B206" s="29" t="s">
        <v>70</v>
      </c>
      <c r="C206" s="30" t="s">
        <v>211</v>
      </c>
      <c r="D206" s="31">
        <v>44770</v>
      </c>
      <c r="E206" s="37">
        <v>962.9</v>
      </c>
      <c r="F206" s="37">
        <v>957.9666666666667</v>
      </c>
      <c r="G206" s="38">
        <v>948.93333333333339</v>
      </c>
      <c r="H206" s="38">
        <v>934.9666666666667</v>
      </c>
      <c r="I206" s="38">
        <v>925.93333333333339</v>
      </c>
      <c r="J206" s="38">
        <v>971.93333333333339</v>
      </c>
      <c r="K206" s="38">
        <v>980.9666666666667</v>
      </c>
      <c r="L206" s="38">
        <v>994.93333333333339</v>
      </c>
      <c r="M206" s="28">
        <v>967</v>
      </c>
      <c r="N206" s="28">
        <v>944</v>
      </c>
      <c r="O206" s="39">
        <v>4194000</v>
      </c>
      <c r="P206" s="40">
        <v>1.4391099286491717E-2</v>
      </c>
    </row>
    <row r="207" spans="1:16" ht="12.75" customHeight="1">
      <c r="A207" s="28">
        <v>197</v>
      </c>
      <c r="B207" s="29" t="s">
        <v>70</v>
      </c>
      <c r="C207" s="30" t="s">
        <v>280</v>
      </c>
      <c r="D207" s="31">
        <v>44770</v>
      </c>
      <c r="E207" s="37">
        <v>1562.3</v>
      </c>
      <c r="F207" s="37">
        <v>1557.4166666666667</v>
      </c>
      <c r="G207" s="38">
        <v>1542.8833333333334</v>
      </c>
      <c r="H207" s="38">
        <v>1523.4666666666667</v>
      </c>
      <c r="I207" s="38">
        <v>1508.9333333333334</v>
      </c>
      <c r="J207" s="38">
        <v>1576.8333333333335</v>
      </c>
      <c r="K207" s="38">
        <v>1591.3666666666668</v>
      </c>
      <c r="L207" s="38">
        <v>1610.7833333333335</v>
      </c>
      <c r="M207" s="28">
        <v>1571.95</v>
      </c>
      <c r="N207" s="28">
        <v>1538</v>
      </c>
      <c r="O207" s="39">
        <v>583450</v>
      </c>
      <c r="P207" s="40">
        <v>7.6178179470626217E-2</v>
      </c>
    </row>
    <row r="208" spans="1:16" ht="12.75" customHeight="1">
      <c r="A208" s="28">
        <v>198</v>
      </c>
      <c r="B208" s="29" t="s">
        <v>86</v>
      </c>
      <c r="C208" s="30" t="s">
        <v>212</v>
      </c>
      <c r="D208" s="31">
        <v>44770</v>
      </c>
      <c r="E208" s="37">
        <v>421.95</v>
      </c>
      <c r="F208" s="37">
        <v>420.5333333333333</v>
      </c>
      <c r="G208" s="38">
        <v>418.36666666666662</v>
      </c>
      <c r="H208" s="38">
        <v>414.7833333333333</v>
      </c>
      <c r="I208" s="38">
        <v>412.61666666666662</v>
      </c>
      <c r="J208" s="38">
        <v>424.11666666666662</v>
      </c>
      <c r="K208" s="38">
        <v>426.28333333333336</v>
      </c>
      <c r="L208" s="38">
        <v>429.86666666666662</v>
      </c>
      <c r="M208" s="28">
        <v>422.7</v>
      </c>
      <c r="N208" s="28">
        <v>416.95</v>
      </c>
      <c r="O208" s="39">
        <v>37807000</v>
      </c>
      <c r="P208" s="40">
        <v>1.1775095672652341E-2</v>
      </c>
    </row>
    <row r="209" spans="1:16" ht="12.75" customHeight="1">
      <c r="A209" s="28">
        <v>199</v>
      </c>
      <c r="B209" s="29" t="s">
        <v>180</v>
      </c>
      <c r="C209" s="30" t="s">
        <v>213</v>
      </c>
      <c r="D209" s="31">
        <v>44770</v>
      </c>
      <c r="E209" s="37">
        <v>219.65</v>
      </c>
      <c r="F209" s="37">
        <v>217.70000000000002</v>
      </c>
      <c r="G209" s="38">
        <v>215.20000000000005</v>
      </c>
      <c r="H209" s="38">
        <v>210.75000000000003</v>
      </c>
      <c r="I209" s="38">
        <v>208.25000000000006</v>
      </c>
      <c r="J209" s="38">
        <v>222.15000000000003</v>
      </c>
      <c r="K209" s="38">
        <v>224.64999999999998</v>
      </c>
      <c r="L209" s="38">
        <v>229.10000000000002</v>
      </c>
      <c r="M209" s="28">
        <v>220.2</v>
      </c>
      <c r="N209" s="28">
        <v>213.25</v>
      </c>
      <c r="O209" s="39">
        <v>78783000</v>
      </c>
      <c r="P209" s="40">
        <v>-5.5664950015146923E-3</v>
      </c>
    </row>
    <row r="210" spans="1:16" ht="12.75" customHeight="1">
      <c r="A210" s="28">
        <v>200</v>
      </c>
      <c r="B210" s="29" t="s">
        <v>47</v>
      </c>
      <c r="C210" s="30" t="s">
        <v>830</v>
      </c>
      <c r="D210" s="31">
        <v>44770</v>
      </c>
      <c r="E210" s="37">
        <v>358.4</v>
      </c>
      <c r="F210" s="37">
        <v>359.56666666666666</v>
      </c>
      <c r="G210" s="38">
        <v>355.38333333333333</v>
      </c>
      <c r="H210" s="38">
        <v>352.36666666666667</v>
      </c>
      <c r="I210" s="38">
        <v>348.18333333333334</v>
      </c>
      <c r="J210" s="38">
        <v>362.58333333333331</v>
      </c>
      <c r="K210" s="38">
        <v>366.76666666666659</v>
      </c>
      <c r="L210" s="38">
        <v>369.7833333333333</v>
      </c>
      <c r="M210" s="28">
        <v>363.75</v>
      </c>
      <c r="N210" s="28">
        <v>356.55</v>
      </c>
      <c r="O210" s="39">
        <v>11656800</v>
      </c>
      <c r="P210" s="40">
        <v>7.7808901338313101E-3</v>
      </c>
    </row>
    <row r="211" spans="1:16" ht="12.75" customHeight="1">
      <c r="A211" s="28"/>
      <c r="B211" s="29"/>
      <c r="C211" s="30"/>
      <c r="D211" s="31"/>
      <c r="E211" s="37"/>
      <c r="F211" s="37"/>
      <c r="G211" s="38"/>
      <c r="H211" s="38"/>
      <c r="I211" s="38"/>
      <c r="J211" s="38"/>
      <c r="K211" s="38"/>
      <c r="L211" s="38"/>
      <c r="M211" s="28"/>
      <c r="N211" s="28"/>
      <c r="O211" s="39"/>
      <c r="P211" s="40"/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28"/>
      <c r="B213" s="300"/>
      <c r="C213" s="279"/>
      <c r="D213" s="301"/>
      <c r="E213" s="280"/>
      <c r="F213" s="280"/>
      <c r="G213" s="302"/>
      <c r="H213" s="302"/>
      <c r="I213" s="302"/>
      <c r="J213" s="302"/>
      <c r="K213" s="302"/>
      <c r="L213" s="302"/>
      <c r="M213" s="279"/>
      <c r="N213" s="279"/>
      <c r="O213" s="303"/>
      <c r="P213" s="304"/>
    </row>
    <row r="214" spans="1:16" ht="12.75" customHeight="1">
      <c r="A214" s="28"/>
      <c r="B214" s="300"/>
      <c r="C214" s="279"/>
      <c r="D214" s="301"/>
      <c r="E214" s="280"/>
      <c r="F214" s="280"/>
      <c r="G214" s="302"/>
      <c r="H214" s="302"/>
      <c r="I214" s="302"/>
      <c r="J214" s="302"/>
      <c r="K214" s="302"/>
      <c r="L214" s="302"/>
      <c r="M214" s="279"/>
      <c r="N214" s="279"/>
      <c r="O214" s="303"/>
      <c r="P214" s="304"/>
    </row>
    <row r="215" spans="1:16" ht="12.75" customHeight="1">
      <c r="A215" s="279"/>
      <c r="B215" s="42"/>
      <c r="C215" s="41"/>
      <c r="D215" s="43"/>
      <c r="E215" s="44"/>
      <c r="F215" s="44"/>
      <c r="G215" s="45"/>
      <c r="H215" s="45"/>
      <c r="I215" s="45"/>
      <c r="J215" s="45"/>
      <c r="K215" s="45"/>
      <c r="L215" s="1"/>
      <c r="M215" s="1"/>
      <c r="N215" s="1"/>
      <c r="O215" s="1"/>
      <c r="P215" s="1"/>
    </row>
    <row r="216" spans="1:16" ht="12.75" customHeight="1">
      <c r="A216" s="279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</row>
    <row r="520" spans="1:16" ht="12.75" customHeight="1">
      <c r="A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2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9" t="s">
        <v>16</v>
      </c>
      <c r="B8" s="411"/>
      <c r="C8" s="415" t="s">
        <v>20</v>
      </c>
      <c r="D8" s="415" t="s">
        <v>21</v>
      </c>
      <c r="E8" s="406" t="s">
        <v>22</v>
      </c>
      <c r="F8" s="407"/>
      <c r="G8" s="408"/>
      <c r="H8" s="406" t="s">
        <v>23</v>
      </c>
      <c r="I8" s="407"/>
      <c r="J8" s="408"/>
      <c r="K8" s="23"/>
      <c r="L8" s="50"/>
      <c r="M8" s="50"/>
      <c r="N8" s="1"/>
      <c r="O8" s="1"/>
    </row>
    <row r="9" spans="1:15" ht="36" customHeight="1">
      <c r="A9" s="413"/>
      <c r="B9" s="414"/>
      <c r="C9" s="414"/>
      <c r="D9" s="41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15835.35</v>
      </c>
      <c r="D10" s="32">
        <v>15783.166666666666</v>
      </c>
      <c r="E10" s="32">
        <v>15713.983333333332</v>
      </c>
      <c r="F10" s="32">
        <v>15592.616666666665</v>
      </c>
      <c r="G10" s="32">
        <v>15523.433333333331</v>
      </c>
      <c r="H10" s="32">
        <v>15904.533333333333</v>
      </c>
      <c r="I10" s="32">
        <v>15973.716666666667</v>
      </c>
      <c r="J10" s="32">
        <v>16095.083333333334</v>
      </c>
      <c r="K10" s="34">
        <v>15852.35</v>
      </c>
      <c r="L10" s="34">
        <v>15661.8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33940.9</v>
      </c>
      <c r="D11" s="37">
        <v>33811.666666666664</v>
      </c>
      <c r="E11" s="37">
        <v>33644.833333333328</v>
      </c>
      <c r="F11" s="37">
        <v>33348.766666666663</v>
      </c>
      <c r="G11" s="37">
        <v>33181.933333333327</v>
      </c>
      <c r="H11" s="37">
        <v>34107.73333333333</v>
      </c>
      <c r="I11" s="37">
        <v>34274.566666666658</v>
      </c>
      <c r="J11" s="37">
        <v>34570.633333333331</v>
      </c>
      <c r="K11" s="28">
        <v>33978.5</v>
      </c>
      <c r="L11" s="28">
        <v>33515.599999999999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2341.1999999999998</v>
      </c>
      <c r="D12" s="37">
        <v>2338.5333333333333</v>
      </c>
      <c r="E12" s="37">
        <v>2318.4666666666667</v>
      </c>
      <c r="F12" s="37">
        <v>2295.7333333333336</v>
      </c>
      <c r="G12" s="37">
        <v>2275.666666666667</v>
      </c>
      <c r="H12" s="37">
        <v>2361.2666666666664</v>
      </c>
      <c r="I12" s="37">
        <v>2381.333333333333</v>
      </c>
      <c r="J12" s="37">
        <v>2404.0666666666662</v>
      </c>
      <c r="K12" s="28">
        <v>2358.6</v>
      </c>
      <c r="L12" s="28">
        <v>2315.8000000000002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4561.8</v>
      </c>
      <c r="D13" s="37">
        <v>4545.6166666666668</v>
      </c>
      <c r="E13" s="37">
        <v>4525.8333333333339</v>
      </c>
      <c r="F13" s="37">
        <v>4489.8666666666668</v>
      </c>
      <c r="G13" s="37">
        <v>4470.0833333333339</v>
      </c>
      <c r="H13" s="37">
        <v>4581.5833333333339</v>
      </c>
      <c r="I13" s="37">
        <v>4601.3666666666668</v>
      </c>
      <c r="J13" s="37">
        <v>4637.3333333333339</v>
      </c>
      <c r="K13" s="28">
        <v>4565.3999999999996</v>
      </c>
      <c r="L13" s="28">
        <v>4509.6499999999996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27890.65</v>
      </c>
      <c r="D14" s="37">
        <v>27902.900000000005</v>
      </c>
      <c r="E14" s="37">
        <v>27631.400000000009</v>
      </c>
      <c r="F14" s="37">
        <v>27372.150000000005</v>
      </c>
      <c r="G14" s="37">
        <v>27100.650000000009</v>
      </c>
      <c r="H14" s="37">
        <v>28162.150000000009</v>
      </c>
      <c r="I14" s="37">
        <v>28433.65</v>
      </c>
      <c r="J14" s="37">
        <v>28692.900000000009</v>
      </c>
      <c r="K14" s="28">
        <v>28174.400000000001</v>
      </c>
      <c r="L14" s="28">
        <v>27643.65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3733.45</v>
      </c>
      <c r="D15" s="37">
        <v>3722.9333333333329</v>
      </c>
      <c r="E15" s="37">
        <v>3701.7166666666658</v>
      </c>
      <c r="F15" s="37">
        <v>3669.9833333333327</v>
      </c>
      <c r="G15" s="37">
        <v>3648.7666666666655</v>
      </c>
      <c r="H15" s="37">
        <v>3754.6666666666661</v>
      </c>
      <c r="I15" s="37">
        <v>3775.8833333333332</v>
      </c>
      <c r="J15" s="37">
        <v>3807.6166666666663</v>
      </c>
      <c r="K15" s="28">
        <v>3744.15</v>
      </c>
      <c r="L15" s="28">
        <v>3691.2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7422</v>
      </c>
      <c r="D16" s="37">
        <v>7390.75</v>
      </c>
      <c r="E16" s="37">
        <v>7352.15</v>
      </c>
      <c r="F16" s="37">
        <v>7282.2999999999993</v>
      </c>
      <c r="G16" s="37">
        <v>7243.6999999999989</v>
      </c>
      <c r="H16" s="37">
        <v>7460.6</v>
      </c>
      <c r="I16" s="37">
        <v>7499.2000000000007</v>
      </c>
      <c r="J16" s="37">
        <v>7569.0500000000011</v>
      </c>
      <c r="K16" s="28">
        <v>7429.35</v>
      </c>
      <c r="L16" s="28">
        <v>7320.9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2361.5</v>
      </c>
      <c r="D17" s="37">
        <v>2333.4333333333329</v>
      </c>
      <c r="E17" s="37">
        <v>2294.1666666666661</v>
      </c>
      <c r="F17" s="37">
        <v>2226.833333333333</v>
      </c>
      <c r="G17" s="37">
        <v>2187.5666666666662</v>
      </c>
      <c r="H17" s="37">
        <v>2400.766666666666</v>
      </c>
      <c r="I17" s="37">
        <v>2440.0333333333333</v>
      </c>
      <c r="J17" s="37">
        <v>2507.3666666666659</v>
      </c>
      <c r="K17" s="28">
        <v>2372.6999999999998</v>
      </c>
      <c r="L17" s="28">
        <v>2266.1</v>
      </c>
      <c r="M17" s="28">
        <v>1.9253899999999999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2164.6</v>
      </c>
      <c r="D18" s="37">
        <v>2168.5333333333333</v>
      </c>
      <c r="E18" s="37">
        <v>2150.1666666666665</v>
      </c>
      <c r="F18" s="37">
        <v>2135.7333333333331</v>
      </c>
      <c r="G18" s="37">
        <v>2117.3666666666663</v>
      </c>
      <c r="H18" s="37">
        <v>2182.9666666666667</v>
      </c>
      <c r="I18" s="37">
        <v>2201.3333333333335</v>
      </c>
      <c r="J18" s="37">
        <v>2215.7666666666669</v>
      </c>
      <c r="K18" s="28">
        <v>2186.9</v>
      </c>
      <c r="L18" s="28">
        <v>2154.1</v>
      </c>
      <c r="M18" s="28">
        <v>1.6952700000000001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563.45000000000005</v>
      </c>
      <c r="D19" s="37">
        <v>570.31666666666661</v>
      </c>
      <c r="E19" s="37">
        <v>552.73333333333323</v>
      </c>
      <c r="F19" s="37">
        <v>542.01666666666665</v>
      </c>
      <c r="G19" s="37">
        <v>524.43333333333328</v>
      </c>
      <c r="H19" s="37">
        <v>581.03333333333319</v>
      </c>
      <c r="I19" s="37">
        <v>598.61666666666667</v>
      </c>
      <c r="J19" s="37">
        <v>609.33333333333314</v>
      </c>
      <c r="K19" s="28">
        <v>587.9</v>
      </c>
      <c r="L19" s="28">
        <v>559.6</v>
      </c>
      <c r="M19" s="28">
        <v>23.043330000000001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18945.25</v>
      </c>
      <c r="D20" s="37">
        <v>19048.75</v>
      </c>
      <c r="E20" s="37">
        <v>18797.5</v>
      </c>
      <c r="F20" s="37">
        <v>18649.75</v>
      </c>
      <c r="G20" s="37">
        <v>18398.5</v>
      </c>
      <c r="H20" s="37">
        <v>19196.5</v>
      </c>
      <c r="I20" s="37">
        <v>19447.75</v>
      </c>
      <c r="J20" s="37">
        <v>19595.5</v>
      </c>
      <c r="K20" s="28">
        <v>19300</v>
      </c>
      <c r="L20" s="28">
        <v>18901</v>
      </c>
      <c r="M20" s="28">
        <v>0.16058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2261.85</v>
      </c>
      <c r="D21" s="37">
        <v>2255.7333333333336</v>
      </c>
      <c r="E21" s="37">
        <v>2234.4666666666672</v>
      </c>
      <c r="F21" s="37">
        <v>2207.0833333333335</v>
      </c>
      <c r="G21" s="37">
        <v>2185.8166666666671</v>
      </c>
      <c r="H21" s="37">
        <v>2283.1166666666672</v>
      </c>
      <c r="I21" s="37">
        <v>2304.3833333333337</v>
      </c>
      <c r="J21" s="37">
        <v>2331.7666666666673</v>
      </c>
      <c r="K21" s="28">
        <v>2277</v>
      </c>
      <c r="L21" s="28">
        <v>2228.35</v>
      </c>
      <c r="M21" s="28">
        <v>15.811590000000001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1883.6</v>
      </c>
      <c r="D22" s="37">
        <v>1911.2</v>
      </c>
      <c r="E22" s="37">
        <v>1832.5</v>
      </c>
      <c r="F22" s="37">
        <v>1781.3999999999999</v>
      </c>
      <c r="G22" s="37">
        <v>1702.6999999999998</v>
      </c>
      <c r="H22" s="37">
        <v>1962.3000000000002</v>
      </c>
      <c r="I22" s="37">
        <v>2041.0000000000005</v>
      </c>
      <c r="J22" s="37">
        <v>2092.1000000000004</v>
      </c>
      <c r="K22" s="28">
        <v>1989.9</v>
      </c>
      <c r="L22" s="28">
        <v>1860.1</v>
      </c>
      <c r="M22" s="28">
        <v>10.9346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682</v>
      </c>
      <c r="D23" s="37">
        <v>679.80000000000007</v>
      </c>
      <c r="E23" s="37">
        <v>675.30000000000018</v>
      </c>
      <c r="F23" s="37">
        <v>668.60000000000014</v>
      </c>
      <c r="G23" s="37">
        <v>664.10000000000025</v>
      </c>
      <c r="H23" s="37">
        <v>686.50000000000011</v>
      </c>
      <c r="I23" s="37">
        <v>690.99999999999989</v>
      </c>
      <c r="J23" s="37">
        <v>697.7</v>
      </c>
      <c r="K23" s="28">
        <v>684.3</v>
      </c>
      <c r="L23" s="28">
        <v>673.1</v>
      </c>
      <c r="M23" s="28">
        <v>18.749210000000001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2396.8000000000002</v>
      </c>
      <c r="D24" s="37">
        <v>2401.2333333333336</v>
      </c>
      <c r="E24" s="37">
        <v>2372.5666666666671</v>
      </c>
      <c r="F24" s="37">
        <v>2348.3333333333335</v>
      </c>
      <c r="G24" s="37">
        <v>2319.666666666667</v>
      </c>
      <c r="H24" s="37">
        <v>2425.4666666666672</v>
      </c>
      <c r="I24" s="37">
        <v>2454.1333333333332</v>
      </c>
      <c r="J24" s="37">
        <v>2478.3666666666672</v>
      </c>
      <c r="K24" s="28">
        <v>2429.9</v>
      </c>
      <c r="L24" s="28">
        <v>2377</v>
      </c>
      <c r="M24" s="28">
        <v>3.2231900000000002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2423.1</v>
      </c>
      <c r="D25" s="37">
        <v>2446.6166666666668</v>
      </c>
      <c r="E25" s="37">
        <v>2371.4833333333336</v>
      </c>
      <c r="F25" s="37">
        <v>2319.8666666666668</v>
      </c>
      <c r="G25" s="37">
        <v>2244.7333333333336</v>
      </c>
      <c r="H25" s="37">
        <v>2498.2333333333336</v>
      </c>
      <c r="I25" s="37">
        <v>2573.3666666666668</v>
      </c>
      <c r="J25" s="37">
        <v>2624.9833333333336</v>
      </c>
      <c r="K25" s="28">
        <v>2521.75</v>
      </c>
      <c r="L25" s="28">
        <v>2395</v>
      </c>
      <c r="M25" s="28">
        <v>2.9329900000000002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90.2</v>
      </c>
      <c r="D26" s="37">
        <v>90.2</v>
      </c>
      <c r="E26" s="37">
        <v>89.4</v>
      </c>
      <c r="F26" s="37">
        <v>88.600000000000009</v>
      </c>
      <c r="G26" s="37">
        <v>87.800000000000011</v>
      </c>
      <c r="H26" s="37">
        <v>91</v>
      </c>
      <c r="I26" s="37">
        <v>91.799999999999983</v>
      </c>
      <c r="J26" s="37">
        <v>92.6</v>
      </c>
      <c r="K26" s="28">
        <v>91</v>
      </c>
      <c r="L26" s="28">
        <v>89.4</v>
      </c>
      <c r="M26" s="28">
        <v>17.331779999999998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248.3</v>
      </c>
      <c r="D27" s="37">
        <v>246.88333333333335</v>
      </c>
      <c r="E27" s="37">
        <v>243.8666666666667</v>
      </c>
      <c r="F27" s="37">
        <v>239.43333333333334</v>
      </c>
      <c r="G27" s="37">
        <v>236.41666666666669</v>
      </c>
      <c r="H27" s="37">
        <v>251.31666666666672</v>
      </c>
      <c r="I27" s="37">
        <v>254.33333333333337</v>
      </c>
      <c r="J27" s="37">
        <v>258.76666666666677</v>
      </c>
      <c r="K27" s="28">
        <v>249.9</v>
      </c>
      <c r="L27" s="28">
        <v>242.45</v>
      </c>
      <c r="M27" s="28">
        <v>16.446120000000001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729.05</v>
      </c>
      <c r="D28" s="37">
        <v>729.08333333333337</v>
      </c>
      <c r="E28" s="37">
        <v>723.2166666666667</v>
      </c>
      <c r="F28" s="37">
        <v>717.38333333333333</v>
      </c>
      <c r="G28" s="37">
        <v>711.51666666666665</v>
      </c>
      <c r="H28" s="37">
        <v>734.91666666666674</v>
      </c>
      <c r="I28" s="37">
        <v>740.7833333333333</v>
      </c>
      <c r="J28" s="37">
        <v>746.61666666666679</v>
      </c>
      <c r="K28" s="28">
        <v>734.95</v>
      </c>
      <c r="L28" s="28">
        <v>723.25</v>
      </c>
      <c r="M28" s="28">
        <v>0.24836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3040.5</v>
      </c>
      <c r="D29" s="37">
        <v>3029.4</v>
      </c>
      <c r="E29" s="37">
        <v>2997.1000000000004</v>
      </c>
      <c r="F29" s="37">
        <v>2953.7000000000003</v>
      </c>
      <c r="G29" s="37">
        <v>2921.4000000000005</v>
      </c>
      <c r="H29" s="37">
        <v>3072.8</v>
      </c>
      <c r="I29" s="37">
        <v>3105.1000000000004</v>
      </c>
      <c r="J29" s="37">
        <v>3148.5</v>
      </c>
      <c r="K29" s="28">
        <v>3061.7</v>
      </c>
      <c r="L29" s="28">
        <v>2986</v>
      </c>
      <c r="M29" s="28">
        <v>0.33450000000000002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368.55</v>
      </c>
      <c r="D30" s="37">
        <v>368.16666666666669</v>
      </c>
      <c r="E30" s="37">
        <v>366.43333333333339</v>
      </c>
      <c r="F30" s="37">
        <v>364.31666666666672</v>
      </c>
      <c r="G30" s="37">
        <v>362.58333333333343</v>
      </c>
      <c r="H30" s="37">
        <v>370.28333333333336</v>
      </c>
      <c r="I30" s="37">
        <v>372.01666666666659</v>
      </c>
      <c r="J30" s="37">
        <v>374.13333333333333</v>
      </c>
      <c r="K30" s="28">
        <v>369.9</v>
      </c>
      <c r="L30" s="28">
        <v>366.05</v>
      </c>
      <c r="M30" s="28">
        <v>22.75112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3770.1</v>
      </c>
      <c r="D31" s="37">
        <v>3750.9833333333336</v>
      </c>
      <c r="E31" s="37">
        <v>3719.166666666667</v>
      </c>
      <c r="F31" s="37">
        <v>3668.2333333333336</v>
      </c>
      <c r="G31" s="37">
        <v>3636.416666666667</v>
      </c>
      <c r="H31" s="37">
        <v>3801.916666666667</v>
      </c>
      <c r="I31" s="37">
        <v>3833.7333333333336</v>
      </c>
      <c r="J31" s="37">
        <v>3884.666666666667</v>
      </c>
      <c r="K31" s="28">
        <v>3782.8</v>
      </c>
      <c r="L31" s="28">
        <v>3700.05</v>
      </c>
      <c r="M31" s="28">
        <v>3.0078999999999998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189.3</v>
      </c>
      <c r="D32" s="37">
        <v>189.48333333333335</v>
      </c>
      <c r="E32" s="37">
        <v>187.9666666666667</v>
      </c>
      <c r="F32" s="37">
        <v>186.63333333333335</v>
      </c>
      <c r="G32" s="37">
        <v>185.1166666666667</v>
      </c>
      <c r="H32" s="37">
        <v>190.81666666666669</v>
      </c>
      <c r="I32" s="37">
        <v>192.33333333333334</v>
      </c>
      <c r="J32" s="37">
        <v>193.66666666666669</v>
      </c>
      <c r="K32" s="28">
        <v>191</v>
      </c>
      <c r="L32" s="28">
        <v>188.15</v>
      </c>
      <c r="M32" s="28">
        <v>10.511649999999999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145.05000000000001</v>
      </c>
      <c r="D33" s="37">
        <v>145.53333333333333</v>
      </c>
      <c r="E33" s="37">
        <v>143.36666666666667</v>
      </c>
      <c r="F33" s="37">
        <v>141.68333333333334</v>
      </c>
      <c r="G33" s="37">
        <v>139.51666666666668</v>
      </c>
      <c r="H33" s="37">
        <v>147.21666666666667</v>
      </c>
      <c r="I33" s="37">
        <v>149.38333333333335</v>
      </c>
      <c r="J33" s="37">
        <v>151.06666666666666</v>
      </c>
      <c r="K33" s="28">
        <v>147.69999999999999</v>
      </c>
      <c r="L33" s="28">
        <v>143.85</v>
      </c>
      <c r="M33" s="28">
        <v>156.3365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2790.3</v>
      </c>
      <c r="D34" s="37">
        <v>2777.7000000000003</v>
      </c>
      <c r="E34" s="37">
        <v>2757.4000000000005</v>
      </c>
      <c r="F34" s="37">
        <v>2724.5000000000005</v>
      </c>
      <c r="G34" s="37">
        <v>2704.2000000000007</v>
      </c>
      <c r="H34" s="37">
        <v>2810.6000000000004</v>
      </c>
      <c r="I34" s="37">
        <v>2830.9000000000005</v>
      </c>
      <c r="J34" s="37">
        <v>2863.8</v>
      </c>
      <c r="K34" s="28">
        <v>2798</v>
      </c>
      <c r="L34" s="28">
        <v>2744.8</v>
      </c>
      <c r="M34" s="28">
        <v>6.5314699999999997</v>
      </c>
      <c r="N34" s="1"/>
      <c r="O34" s="1"/>
    </row>
    <row r="35" spans="1:15" ht="12.75" customHeight="1">
      <c r="A35" s="53">
        <v>26</v>
      </c>
      <c r="B35" s="28" t="s">
        <v>303</v>
      </c>
      <c r="C35" s="28">
        <v>1729.95</v>
      </c>
      <c r="D35" s="37">
        <v>1708.2833333333335</v>
      </c>
      <c r="E35" s="37">
        <v>1679.7666666666671</v>
      </c>
      <c r="F35" s="37">
        <v>1629.5833333333335</v>
      </c>
      <c r="G35" s="37">
        <v>1601.0666666666671</v>
      </c>
      <c r="H35" s="37">
        <v>1758.4666666666672</v>
      </c>
      <c r="I35" s="37">
        <v>1786.9833333333336</v>
      </c>
      <c r="J35" s="37">
        <v>1837.1666666666672</v>
      </c>
      <c r="K35" s="28">
        <v>1736.8</v>
      </c>
      <c r="L35" s="28">
        <v>1658.1</v>
      </c>
      <c r="M35" s="28">
        <v>2.4825900000000001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529.25</v>
      </c>
      <c r="D36" s="37">
        <v>525.86666666666667</v>
      </c>
      <c r="E36" s="37">
        <v>520.58333333333337</v>
      </c>
      <c r="F36" s="37">
        <v>511.91666666666674</v>
      </c>
      <c r="G36" s="37">
        <v>506.63333333333344</v>
      </c>
      <c r="H36" s="37">
        <v>534.5333333333333</v>
      </c>
      <c r="I36" s="37">
        <v>539.81666666666661</v>
      </c>
      <c r="J36" s="37">
        <v>548.48333333333323</v>
      </c>
      <c r="K36" s="28">
        <v>531.15</v>
      </c>
      <c r="L36" s="28">
        <v>517.20000000000005</v>
      </c>
      <c r="M36" s="28">
        <v>8.3413000000000004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3495.5</v>
      </c>
      <c r="D37" s="37">
        <v>3503.5</v>
      </c>
      <c r="E37" s="37">
        <v>3452</v>
      </c>
      <c r="F37" s="37">
        <v>3408.5</v>
      </c>
      <c r="G37" s="37">
        <v>3357</v>
      </c>
      <c r="H37" s="37">
        <v>3547</v>
      </c>
      <c r="I37" s="37">
        <v>3598.5</v>
      </c>
      <c r="J37" s="37">
        <v>3642</v>
      </c>
      <c r="K37" s="28">
        <v>3555</v>
      </c>
      <c r="L37" s="28">
        <v>3460</v>
      </c>
      <c r="M37" s="28">
        <v>7.6661599999999996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654.35</v>
      </c>
      <c r="D38" s="37">
        <v>650</v>
      </c>
      <c r="E38" s="37">
        <v>644.85</v>
      </c>
      <c r="F38" s="37">
        <v>635.35</v>
      </c>
      <c r="G38" s="37">
        <v>630.20000000000005</v>
      </c>
      <c r="H38" s="37">
        <v>659.5</v>
      </c>
      <c r="I38" s="37">
        <v>664.65000000000009</v>
      </c>
      <c r="J38" s="37">
        <v>674.15</v>
      </c>
      <c r="K38" s="28">
        <v>655.15</v>
      </c>
      <c r="L38" s="28">
        <v>640.5</v>
      </c>
      <c r="M38" s="28">
        <v>39.333840000000002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3679.75</v>
      </c>
      <c r="D39" s="37">
        <v>3660.9666666666667</v>
      </c>
      <c r="E39" s="37">
        <v>3626.7833333333333</v>
      </c>
      <c r="F39" s="37">
        <v>3573.8166666666666</v>
      </c>
      <c r="G39" s="37">
        <v>3539.6333333333332</v>
      </c>
      <c r="H39" s="37">
        <v>3713.9333333333334</v>
      </c>
      <c r="I39" s="37">
        <v>3748.1166666666668</v>
      </c>
      <c r="J39" s="37">
        <v>3801.0833333333335</v>
      </c>
      <c r="K39" s="28">
        <v>3695.15</v>
      </c>
      <c r="L39" s="28">
        <v>3608</v>
      </c>
      <c r="M39" s="28">
        <v>5.3650500000000001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5630.3</v>
      </c>
      <c r="D40" s="37">
        <v>5606.75</v>
      </c>
      <c r="E40" s="37">
        <v>5564.55</v>
      </c>
      <c r="F40" s="37">
        <v>5498.8</v>
      </c>
      <c r="G40" s="37">
        <v>5456.6</v>
      </c>
      <c r="H40" s="37">
        <v>5672.5</v>
      </c>
      <c r="I40" s="37">
        <v>5714.7000000000007</v>
      </c>
      <c r="J40" s="37">
        <v>5780.45</v>
      </c>
      <c r="K40" s="28">
        <v>5648.95</v>
      </c>
      <c r="L40" s="28">
        <v>5541</v>
      </c>
      <c r="M40" s="28">
        <v>7.89818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11388.3</v>
      </c>
      <c r="D41" s="37">
        <v>11348.833333333334</v>
      </c>
      <c r="E41" s="37">
        <v>11254.666666666668</v>
      </c>
      <c r="F41" s="37">
        <v>11121.033333333335</v>
      </c>
      <c r="G41" s="37">
        <v>11026.866666666669</v>
      </c>
      <c r="H41" s="37">
        <v>11482.466666666667</v>
      </c>
      <c r="I41" s="37">
        <v>11576.633333333335</v>
      </c>
      <c r="J41" s="37">
        <v>11710.266666666666</v>
      </c>
      <c r="K41" s="28">
        <v>11443</v>
      </c>
      <c r="L41" s="28">
        <v>11215.2</v>
      </c>
      <c r="M41" s="28">
        <v>3.0042499999999999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4581.3500000000004</v>
      </c>
      <c r="D42" s="37">
        <v>4598.9666666666672</v>
      </c>
      <c r="E42" s="37">
        <v>4537.9333333333343</v>
      </c>
      <c r="F42" s="37">
        <v>4494.5166666666673</v>
      </c>
      <c r="G42" s="37">
        <v>4433.4833333333345</v>
      </c>
      <c r="H42" s="37">
        <v>4642.3833333333341</v>
      </c>
      <c r="I42" s="37">
        <v>4703.416666666667</v>
      </c>
      <c r="J42" s="37">
        <v>4746.8333333333339</v>
      </c>
      <c r="K42" s="28">
        <v>4660</v>
      </c>
      <c r="L42" s="28">
        <v>4555.55</v>
      </c>
      <c r="M42" s="28">
        <v>0.23205000000000001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2187.6999999999998</v>
      </c>
      <c r="D43" s="37">
        <v>2184.8333333333335</v>
      </c>
      <c r="E43" s="37">
        <v>2156.666666666667</v>
      </c>
      <c r="F43" s="37">
        <v>2125.6333333333337</v>
      </c>
      <c r="G43" s="37">
        <v>2097.4666666666672</v>
      </c>
      <c r="H43" s="37">
        <v>2215.8666666666668</v>
      </c>
      <c r="I43" s="37">
        <v>2244.0333333333338</v>
      </c>
      <c r="J43" s="37">
        <v>2275.0666666666666</v>
      </c>
      <c r="K43" s="28">
        <v>2213</v>
      </c>
      <c r="L43" s="28">
        <v>2153.8000000000002</v>
      </c>
      <c r="M43" s="28">
        <v>1.22854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270.75</v>
      </c>
      <c r="D44" s="37">
        <v>268.05</v>
      </c>
      <c r="E44" s="37">
        <v>264.3</v>
      </c>
      <c r="F44" s="37">
        <v>257.85000000000002</v>
      </c>
      <c r="G44" s="37">
        <v>254.10000000000002</v>
      </c>
      <c r="H44" s="37">
        <v>274.5</v>
      </c>
      <c r="I44" s="37">
        <v>278.25</v>
      </c>
      <c r="J44" s="37">
        <v>284.7</v>
      </c>
      <c r="K44" s="28">
        <v>271.8</v>
      </c>
      <c r="L44" s="28">
        <v>261.60000000000002</v>
      </c>
      <c r="M44" s="28">
        <v>67.087050000000005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98.45</v>
      </c>
      <c r="D45" s="37">
        <v>98.45</v>
      </c>
      <c r="E45" s="37">
        <v>96.95</v>
      </c>
      <c r="F45" s="37">
        <v>95.45</v>
      </c>
      <c r="G45" s="37">
        <v>93.95</v>
      </c>
      <c r="H45" s="37">
        <v>99.95</v>
      </c>
      <c r="I45" s="37">
        <v>101.45</v>
      </c>
      <c r="J45" s="37">
        <v>102.95</v>
      </c>
      <c r="K45" s="28">
        <v>99.95</v>
      </c>
      <c r="L45" s="28">
        <v>96.95</v>
      </c>
      <c r="M45" s="28">
        <v>236.59059999999999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45.65</v>
      </c>
      <c r="D46" s="37">
        <v>45.433333333333337</v>
      </c>
      <c r="E46" s="37">
        <v>44.966666666666676</v>
      </c>
      <c r="F46" s="37">
        <v>44.283333333333339</v>
      </c>
      <c r="G46" s="37">
        <v>43.816666666666677</v>
      </c>
      <c r="H46" s="37">
        <v>46.116666666666674</v>
      </c>
      <c r="I46" s="37">
        <v>46.583333333333343</v>
      </c>
      <c r="J46" s="37">
        <v>47.266666666666673</v>
      </c>
      <c r="K46" s="28">
        <v>45.9</v>
      </c>
      <c r="L46" s="28">
        <v>44.75</v>
      </c>
      <c r="M46" s="28">
        <v>14.97489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1724.9</v>
      </c>
      <c r="D47" s="37">
        <v>1715.6833333333334</v>
      </c>
      <c r="E47" s="37">
        <v>1701.4666666666667</v>
      </c>
      <c r="F47" s="37">
        <v>1678.0333333333333</v>
      </c>
      <c r="G47" s="37">
        <v>1663.8166666666666</v>
      </c>
      <c r="H47" s="37">
        <v>1739.1166666666668</v>
      </c>
      <c r="I47" s="37">
        <v>1753.3333333333335</v>
      </c>
      <c r="J47" s="37">
        <v>1776.7666666666669</v>
      </c>
      <c r="K47" s="28">
        <v>1729.9</v>
      </c>
      <c r="L47" s="28">
        <v>1692.25</v>
      </c>
      <c r="M47" s="28">
        <v>1.1451499999999999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583.70000000000005</v>
      </c>
      <c r="D48" s="37">
        <v>581.54999999999995</v>
      </c>
      <c r="E48" s="37">
        <v>576.19999999999993</v>
      </c>
      <c r="F48" s="37">
        <v>568.69999999999993</v>
      </c>
      <c r="G48" s="37">
        <v>563.34999999999991</v>
      </c>
      <c r="H48" s="37">
        <v>589.04999999999995</v>
      </c>
      <c r="I48" s="37">
        <v>594.39999999999986</v>
      </c>
      <c r="J48" s="37">
        <v>601.9</v>
      </c>
      <c r="K48" s="28">
        <v>586.9</v>
      </c>
      <c r="L48" s="28">
        <v>574.04999999999995</v>
      </c>
      <c r="M48" s="28">
        <v>9.15883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229.7</v>
      </c>
      <c r="D49" s="37">
        <v>229.76666666666665</v>
      </c>
      <c r="E49" s="37">
        <v>226.8833333333333</v>
      </c>
      <c r="F49" s="37">
        <v>224.06666666666663</v>
      </c>
      <c r="G49" s="37">
        <v>221.18333333333328</v>
      </c>
      <c r="H49" s="37">
        <v>232.58333333333331</v>
      </c>
      <c r="I49" s="37">
        <v>235.46666666666664</v>
      </c>
      <c r="J49" s="37">
        <v>238.28333333333333</v>
      </c>
      <c r="K49" s="28">
        <v>232.65</v>
      </c>
      <c r="L49" s="28">
        <v>226.95</v>
      </c>
      <c r="M49" s="28">
        <v>45.12809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649.4</v>
      </c>
      <c r="D50" s="37">
        <v>647.48333333333323</v>
      </c>
      <c r="E50" s="37">
        <v>640.01666666666642</v>
      </c>
      <c r="F50" s="37">
        <v>630.63333333333321</v>
      </c>
      <c r="G50" s="37">
        <v>623.1666666666664</v>
      </c>
      <c r="H50" s="37">
        <v>656.86666666666645</v>
      </c>
      <c r="I50" s="37">
        <v>664.33333333333337</v>
      </c>
      <c r="J50" s="37">
        <v>673.71666666666647</v>
      </c>
      <c r="K50" s="28">
        <v>654.95000000000005</v>
      </c>
      <c r="L50" s="28">
        <v>638.1</v>
      </c>
      <c r="M50" s="28">
        <v>6.5761200000000004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45.7</v>
      </c>
      <c r="D51" s="37">
        <v>45.633333333333333</v>
      </c>
      <c r="E51" s="37">
        <v>45.166666666666664</v>
      </c>
      <c r="F51" s="37">
        <v>44.633333333333333</v>
      </c>
      <c r="G51" s="37">
        <v>44.166666666666664</v>
      </c>
      <c r="H51" s="37">
        <v>46.166666666666664</v>
      </c>
      <c r="I51" s="37">
        <v>46.633333333333333</v>
      </c>
      <c r="J51" s="37">
        <v>47.166666666666664</v>
      </c>
      <c r="K51" s="28">
        <v>46.1</v>
      </c>
      <c r="L51" s="28">
        <v>45.1</v>
      </c>
      <c r="M51" s="28">
        <v>83.134839999999997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316.35000000000002</v>
      </c>
      <c r="D52" s="37">
        <v>315.81666666666666</v>
      </c>
      <c r="E52" s="37">
        <v>313.18333333333334</v>
      </c>
      <c r="F52" s="37">
        <v>310.01666666666665</v>
      </c>
      <c r="G52" s="37">
        <v>307.38333333333333</v>
      </c>
      <c r="H52" s="37">
        <v>318.98333333333335</v>
      </c>
      <c r="I52" s="37">
        <v>321.61666666666667</v>
      </c>
      <c r="J52" s="37">
        <v>324.78333333333336</v>
      </c>
      <c r="K52" s="28">
        <v>318.45</v>
      </c>
      <c r="L52" s="28">
        <v>312.64999999999998</v>
      </c>
      <c r="M52" s="28">
        <v>22.155200000000001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681.9</v>
      </c>
      <c r="D53" s="37">
        <v>677.81666666666672</v>
      </c>
      <c r="E53" s="37">
        <v>670.13333333333344</v>
      </c>
      <c r="F53" s="37">
        <v>658.36666666666667</v>
      </c>
      <c r="G53" s="37">
        <v>650.68333333333339</v>
      </c>
      <c r="H53" s="37">
        <v>689.58333333333348</v>
      </c>
      <c r="I53" s="37">
        <v>697.26666666666665</v>
      </c>
      <c r="J53" s="37">
        <v>709.03333333333353</v>
      </c>
      <c r="K53" s="28">
        <v>685.5</v>
      </c>
      <c r="L53" s="28">
        <v>666.05</v>
      </c>
      <c r="M53" s="28">
        <v>42.295879999999997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311.3</v>
      </c>
      <c r="D54" s="37">
        <v>311.60000000000002</v>
      </c>
      <c r="E54" s="37">
        <v>308.80000000000007</v>
      </c>
      <c r="F54" s="37">
        <v>306.30000000000007</v>
      </c>
      <c r="G54" s="37">
        <v>303.50000000000011</v>
      </c>
      <c r="H54" s="37">
        <v>314.10000000000002</v>
      </c>
      <c r="I54" s="37">
        <v>316.89999999999998</v>
      </c>
      <c r="J54" s="37">
        <v>319.39999999999998</v>
      </c>
      <c r="K54" s="28">
        <v>314.39999999999998</v>
      </c>
      <c r="L54" s="28">
        <v>309.10000000000002</v>
      </c>
      <c r="M54" s="28">
        <v>8.7690999999999999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15938.2</v>
      </c>
      <c r="D55" s="37">
        <v>15864.383333333333</v>
      </c>
      <c r="E55" s="37">
        <v>15728.766666666666</v>
      </c>
      <c r="F55" s="37">
        <v>15519.333333333334</v>
      </c>
      <c r="G55" s="37">
        <v>15383.716666666667</v>
      </c>
      <c r="H55" s="37">
        <v>16073.816666666666</v>
      </c>
      <c r="I55" s="37">
        <v>16209.433333333331</v>
      </c>
      <c r="J55" s="37">
        <v>16418.866666666665</v>
      </c>
      <c r="K55" s="28">
        <v>16000</v>
      </c>
      <c r="L55" s="28">
        <v>15654.95</v>
      </c>
      <c r="M55" s="28">
        <v>0.33500999999999997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3700.45</v>
      </c>
      <c r="D56" s="37">
        <v>3662.9666666666667</v>
      </c>
      <c r="E56" s="37">
        <v>3612.4833333333336</v>
      </c>
      <c r="F56" s="37">
        <v>3524.5166666666669</v>
      </c>
      <c r="G56" s="37">
        <v>3474.0333333333338</v>
      </c>
      <c r="H56" s="37">
        <v>3750.9333333333334</v>
      </c>
      <c r="I56" s="37">
        <v>3801.4166666666661</v>
      </c>
      <c r="J56" s="37">
        <v>3889.3833333333332</v>
      </c>
      <c r="K56" s="28">
        <v>3713.45</v>
      </c>
      <c r="L56" s="28">
        <v>3575</v>
      </c>
      <c r="M56" s="28">
        <v>6.1435899999999997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188.35</v>
      </c>
      <c r="D57" s="37">
        <v>187.71666666666667</v>
      </c>
      <c r="E57" s="37">
        <v>185.83333333333334</v>
      </c>
      <c r="F57" s="37">
        <v>183.31666666666666</v>
      </c>
      <c r="G57" s="37">
        <v>181.43333333333334</v>
      </c>
      <c r="H57" s="37">
        <v>190.23333333333335</v>
      </c>
      <c r="I57" s="37">
        <v>192.11666666666667</v>
      </c>
      <c r="J57" s="37">
        <v>194.63333333333335</v>
      </c>
      <c r="K57" s="28">
        <v>189.6</v>
      </c>
      <c r="L57" s="28">
        <v>185.2</v>
      </c>
      <c r="M57" s="28">
        <v>54.927149999999997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652.79999999999995</v>
      </c>
      <c r="D58" s="37">
        <v>646.5</v>
      </c>
      <c r="E58" s="37">
        <v>638.4</v>
      </c>
      <c r="F58" s="37">
        <v>624</v>
      </c>
      <c r="G58" s="37">
        <v>615.9</v>
      </c>
      <c r="H58" s="37">
        <v>660.9</v>
      </c>
      <c r="I58" s="37">
        <v>668.99999999999989</v>
      </c>
      <c r="J58" s="37">
        <v>683.4</v>
      </c>
      <c r="K58" s="28">
        <v>654.6</v>
      </c>
      <c r="L58" s="28">
        <v>632.1</v>
      </c>
      <c r="M58" s="28">
        <v>9.1706099999999999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930.65</v>
      </c>
      <c r="D59" s="37">
        <v>936.38333333333333</v>
      </c>
      <c r="E59" s="37">
        <v>922.76666666666665</v>
      </c>
      <c r="F59" s="37">
        <v>914.88333333333333</v>
      </c>
      <c r="G59" s="37">
        <v>901.26666666666665</v>
      </c>
      <c r="H59" s="37">
        <v>944.26666666666665</v>
      </c>
      <c r="I59" s="37">
        <v>957.88333333333321</v>
      </c>
      <c r="J59" s="37">
        <v>965.76666666666665</v>
      </c>
      <c r="K59" s="28">
        <v>950</v>
      </c>
      <c r="L59" s="28">
        <v>928.5</v>
      </c>
      <c r="M59" s="28">
        <v>10.04832</v>
      </c>
      <c r="N59" s="1"/>
      <c r="O59" s="1"/>
    </row>
    <row r="60" spans="1:15" ht="12.75" customHeight="1">
      <c r="A60" s="53">
        <v>51</v>
      </c>
      <c r="B60" s="28" t="s">
        <v>860</v>
      </c>
      <c r="C60" s="28">
        <v>1457</v>
      </c>
      <c r="D60" s="37">
        <v>1469.6666666666667</v>
      </c>
      <c r="E60" s="37">
        <v>1439.3333333333335</v>
      </c>
      <c r="F60" s="37">
        <v>1421.6666666666667</v>
      </c>
      <c r="G60" s="37">
        <v>1391.3333333333335</v>
      </c>
      <c r="H60" s="37">
        <v>1487.3333333333335</v>
      </c>
      <c r="I60" s="37">
        <v>1517.666666666667</v>
      </c>
      <c r="J60" s="37">
        <v>1535.3333333333335</v>
      </c>
      <c r="K60" s="28">
        <v>1500</v>
      </c>
      <c r="L60" s="28">
        <v>1452</v>
      </c>
      <c r="M60" s="28">
        <v>1.0899799999999999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182.05</v>
      </c>
      <c r="D61" s="37">
        <v>182.28333333333333</v>
      </c>
      <c r="E61" s="37">
        <v>178.86666666666667</v>
      </c>
      <c r="F61" s="37">
        <v>175.68333333333334</v>
      </c>
      <c r="G61" s="37">
        <v>172.26666666666668</v>
      </c>
      <c r="H61" s="37">
        <v>185.46666666666667</v>
      </c>
      <c r="I61" s="37">
        <v>188.88333333333335</v>
      </c>
      <c r="J61" s="37">
        <v>192.06666666666666</v>
      </c>
      <c r="K61" s="28">
        <v>185.7</v>
      </c>
      <c r="L61" s="28">
        <v>179.1</v>
      </c>
      <c r="M61" s="28">
        <v>87.803960000000004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3505.85</v>
      </c>
      <c r="D62" s="37">
        <v>3482.5666666666671</v>
      </c>
      <c r="E62" s="37">
        <v>3430.2833333333342</v>
      </c>
      <c r="F62" s="37">
        <v>3354.7166666666672</v>
      </c>
      <c r="G62" s="37">
        <v>3302.4333333333343</v>
      </c>
      <c r="H62" s="37">
        <v>3558.1333333333341</v>
      </c>
      <c r="I62" s="37">
        <v>3610.416666666667</v>
      </c>
      <c r="J62" s="37">
        <v>3685.983333333334</v>
      </c>
      <c r="K62" s="28">
        <v>3534.85</v>
      </c>
      <c r="L62" s="28">
        <v>3407</v>
      </c>
      <c r="M62" s="28">
        <v>1.9952700000000001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1521.6</v>
      </c>
      <c r="D63" s="37">
        <v>1521.8666666666668</v>
      </c>
      <c r="E63" s="37">
        <v>1505.8333333333335</v>
      </c>
      <c r="F63" s="37">
        <v>1490.0666666666666</v>
      </c>
      <c r="G63" s="37">
        <v>1474.0333333333333</v>
      </c>
      <c r="H63" s="37">
        <v>1537.6333333333337</v>
      </c>
      <c r="I63" s="37">
        <v>1553.666666666667</v>
      </c>
      <c r="J63" s="37">
        <v>1569.4333333333338</v>
      </c>
      <c r="K63" s="28">
        <v>1537.9</v>
      </c>
      <c r="L63" s="28">
        <v>1506.1</v>
      </c>
      <c r="M63" s="28">
        <v>5.1143799999999997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617.45000000000005</v>
      </c>
      <c r="D64" s="37">
        <v>611.94999999999993</v>
      </c>
      <c r="E64" s="37">
        <v>605.49999999999989</v>
      </c>
      <c r="F64" s="37">
        <v>593.54999999999995</v>
      </c>
      <c r="G64" s="37">
        <v>587.09999999999991</v>
      </c>
      <c r="H64" s="37">
        <v>623.89999999999986</v>
      </c>
      <c r="I64" s="37">
        <v>630.34999999999991</v>
      </c>
      <c r="J64" s="37">
        <v>642.29999999999984</v>
      </c>
      <c r="K64" s="28">
        <v>618.4</v>
      </c>
      <c r="L64" s="28">
        <v>600</v>
      </c>
      <c r="M64" s="28">
        <v>10.14667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982.05</v>
      </c>
      <c r="D65" s="37">
        <v>982.65</v>
      </c>
      <c r="E65" s="37">
        <v>965.4</v>
      </c>
      <c r="F65" s="37">
        <v>948.75</v>
      </c>
      <c r="G65" s="37">
        <v>931.5</v>
      </c>
      <c r="H65" s="37">
        <v>999.3</v>
      </c>
      <c r="I65" s="37">
        <v>1016.55</v>
      </c>
      <c r="J65" s="37">
        <v>1033.1999999999998</v>
      </c>
      <c r="K65" s="28">
        <v>999.9</v>
      </c>
      <c r="L65" s="28">
        <v>966</v>
      </c>
      <c r="M65" s="28">
        <v>15.621729999999999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349.75</v>
      </c>
      <c r="D66" s="37">
        <v>351.18333333333334</v>
      </c>
      <c r="E66" s="37">
        <v>346.36666666666667</v>
      </c>
      <c r="F66" s="37">
        <v>342.98333333333335</v>
      </c>
      <c r="G66" s="37">
        <v>338.16666666666669</v>
      </c>
      <c r="H66" s="37">
        <v>354.56666666666666</v>
      </c>
      <c r="I66" s="37">
        <v>359.38333333333338</v>
      </c>
      <c r="J66" s="37">
        <v>362.76666666666665</v>
      </c>
      <c r="K66" s="28">
        <v>356</v>
      </c>
      <c r="L66" s="28">
        <v>347.8</v>
      </c>
      <c r="M66" s="28">
        <v>14.920640000000001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1052.1500000000001</v>
      </c>
      <c r="D67" s="37">
        <v>1046.0333333333333</v>
      </c>
      <c r="E67" s="37">
        <v>1033.2166666666667</v>
      </c>
      <c r="F67" s="37">
        <v>1014.2833333333333</v>
      </c>
      <c r="G67" s="37">
        <v>1001.4666666666667</v>
      </c>
      <c r="H67" s="37">
        <v>1064.9666666666667</v>
      </c>
      <c r="I67" s="37">
        <v>1077.7833333333333</v>
      </c>
      <c r="J67" s="37">
        <v>1096.7166666666667</v>
      </c>
      <c r="K67" s="28">
        <v>1058.8499999999999</v>
      </c>
      <c r="L67" s="28">
        <v>1027.0999999999999</v>
      </c>
      <c r="M67" s="28">
        <v>4.5450499999999998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324.75</v>
      </c>
      <c r="D68" s="37">
        <v>324.2166666666667</v>
      </c>
      <c r="E68" s="37">
        <v>321.58333333333337</v>
      </c>
      <c r="F68" s="37">
        <v>318.41666666666669</v>
      </c>
      <c r="G68" s="37">
        <v>315.78333333333336</v>
      </c>
      <c r="H68" s="37">
        <v>327.38333333333338</v>
      </c>
      <c r="I68" s="37">
        <v>330.01666666666671</v>
      </c>
      <c r="J68" s="37">
        <v>333.18333333333339</v>
      </c>
      <c r="K68" s="28">
        <v>326.85000000000002</v>
      </c>
      <c r="L68" s="28">
        <v>321.05</v>
      </c>
      <c r="M68" s="28">
        <v>41.710079999999998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525</v>
      </c>
      <c r="D69" s="37">
        <v>521.05000000000007</v>
      </c>
      <c r="E69" s="37">
        <v>515.20000000000016</v>
      </c>
      <c r="F69" s="37">
        <v>505.40000000000009</v>
      </c>
      <c r="G69" s="37">
        <v>499.55000000000018</v>
      </c>
      <c r="H69" s="37">
        <v>530.85000000000014</v>
      </c>
      <c r="I69" s="37">
        <v>536.70000000000005</v>
      </c>
      <c r="J69" s="37">
        <v>546.50000000000011</v>
      </c>
      <c r="K69" s="28">
        <v>526.9</v>
      </c>
      <c r="L69" s="28">
        <v>511.25</v>
      </c>
      <c r="M69" s="28">
        <v>21.199120000000001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1317.8</v>
      </c>
      <c r="D70" s="37">
        <v>1316.6000000000001</v>
      </c>
      <c r="E70" s="37">
        <v>1293.2000000000003</v>
      </c>
      <c r="F70" s="37">
        <v>1268.6000000000001</v>
      </c>
      <c r="G70" s="37">
        <v>1245.2000000000003</v>
      </c>
      <c r="H70" s="37">
        <v>1341.2000000000003</v>
      </c>
      <c r="I70" s="37">
        <v>1364.6000000000004</v>
      </c>
      <c r="J70" s="37">
        <v>1389.2000000000003</v>
      </c>
      <c r="K70" s="28">
        <v>1340</v>
      </c>
      <c r="L70" s="28">
        <v>1292</v>
      </c>
      <c r="M70" s="28">
        <v>5.6144800000000004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1741.55</v>
      </c>
      <c r="D71" s="37">
        <v>1740.75</v>
      </c>
      <c r="E71" s="37">
        <v>1706.8</v>
      </c>
      <c r="F71" s="37">
        <v>1672.05</v>
      </c>
      <c r="G71" s="37">
        <v>1638.1</v>
      </c>
      <c r="H71" s="37">
        <v>1775.5</v>
      </c>
      <c r="I71" s="37">
        <v>1809.4499999999998</v>
      </c>
      <c r="J71" s="37">
        <v>1844.2</v>
      </c>
      <c r="K71" s="28">
        <v>1774.7</v>
      </c>
      <c r="L71" s="28">
        <v>1706</v>
      </c>
      <c r="M71" s="28">
        <v>11.72209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3639.55</v>
      </c>
      <c r="D72" s="37">
        <v>3638.0499999999997</v>
      </c>
      <c r="E72" s="37">
        <v>3596.6499999999996</v>
      </c>
      <c r="F72" s="37">
        <v>3553.75</v>
      </c>
      <c r="G72" s="37">
        <v>3512.35</v>
      </c>
      <c r="H72" s="37">
        <v>3680.9499999999994</v>
      </c>
      <c r="I72" s="37">
        <v>3722.35</v>
      </c>
      <c r="J72" s="37">
        <v>3765.2499999999991</v>
      </c>
      <c r="K72" s="28">
        <v>3679.45</v>
      </c>
      <c r="L72" s="28">
        <v>3595.15</v>
      </c>
      <c r="M72" s="28">
        <v>1.9901500000000001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3591.4</v>
      </c>
      <c r="D73" s="37">
        <v>3584.0499999999997</v>
      </c>
      <c r="E73" s="37">
        <v>3555.3499999999995</v>
      </c>
      <c r="F73" s="37">
        <v>3519.2999999999997</v>
      </c>
      <c r="G73" s="37">
        <v>3490.5999999999995</v>
      </c>
      <c r="H73" s="37">
        <v>3620.0999999999995</v>
      </c>
      <c r="I73" s="37">
        <v>3648.7999999999993</v>
      </c>
      <c r="J73" s="37">
        <v>3684.8499999999995</v>
      </c>
      <c r="K73" s="28">
        <v>3612.75</v>
      </c>
      <c r="L73" s="28">
        <v>3548</v>
      </c>
      <c r="M73" s="28">
        <v>1.1906600000000001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2196.9499999999998</v>
      </c>
      <c r="D74" s="37">
        <v>2206.5833333333335</v>
      </c>
      <c r="E74" s="37">
        <v>2175.3666666666668</v>
      </c>
      <c r="F74" s="37">
        <v>2153.7833333333333</v>
      </c>
      <c r="G74" s="37">
        <v>2122.5666666666666</v>
      </c>
      <c r="H74" s="37">
        <v>2228.166666666667</v>
      </c>
      <c r="I74" s="37">
        <v>2259.3833333333332</v>
      </c>
      <c r="J74" s="37">
        <v>2280.9666666666672</v>
      </c>
      <c r="K74" s="28">
        <v>2237.8000000000002</v>
      </c>
      <c r="L74" s="28">
        <v>2185</v>
      </c>
      <c r="M74" s="28">
        <v>1.2101999999999999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4354.45</v>
      </c>
      <c r="D75" s="37">
        <v>4353.9000000000005</v>
      </c>
      <c r="E75" s="37">
        <v>4296.5500000000011</v>
      </c>
      <c r="F75" s="37">
        <v>4238.6500000000005</v>
      </c>
      <c r="G75" s="37">
        <v>4181.3000000000011</v>
      </c>
      <c r="H75" s="37">
        <v>4411.8000000000011</v>
      </c>
      <c r="I75" s="37">
        <v>4469.1500000000015</v>
      </c>
      <c r="J75" s="37">
        <v>4527.0500000000011</v>
      </c>
      <c r="K75" s="28">
        <v>4411.25</v>
      </c>
      <c r="L75" s="28">
        <v>4296</v>
      </c>
      <c r="M75" s="28">
        <v>2.6069800000000001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2796.4</v>
      </c>
      <c r="D76" s="37">
        <v>2782.5499999999997</v>
      </c>
      <c r="E76" s="37">
        <v>2759.5999999999995</v>
      </c>
      <c r="F76" s="37">
        <v>2722.7999999999997</v>
      </c>
      <c r="G76" s="37">
        <v>2699.8499999999995</v>
      </c>
      <c r="H76" s="37">
        <v>2819.3499999999995</v>
      </c>
      <c r="I76" s="37">
        <v>2842.2999999999993</v>
      </c>
      <c r="J76" s="37">
        <v>2879.0999999999995</v>
      </c>
      <c r="K76" s="28">
        <v>2805.5</v>
      </c>
      <c r="L76" s="28">
        <v>2745.75</v>
      </c>
      <c r="M76" s="28">
        <v>4.4384300000000003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435.45</v>
      </c>
      <c r="D77" s="37">
        <v>431.2</v>
      </c>
      <c r="E77" s="37">
        <v>425.2</v>
      </c>
      <c r="F77" s="37">
        <v>414.95</v>
      </c>
      <c r="G77" s="37">
        <v>408.95</v>
      </c>
      <c r="H77" s="37">
        <v>441.45</v>
      </c>
      <c r="I77" s="37">
        <v>447.45</v>
      </c>
      <c r="J77" s="37">
        <v>457.7</v>
      </c>
      <c r="K77" s="28">
        <v>437.2</v>
      </c>
      <c r="L77" s="28">
        <v>420.95</v>
      </c>
      <c r="M77" s="28">
        <v>1.1290500000000001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1527.45</v>
      </c>
      <c r="D78" s="37">
        <v>1508.6000000000001</v>
      </c>
      <c r="E78" s="37">
        <v>1486.0500000000002</v>
      </c>
      <c r="F78" s="37">
        <v>1444.65</v>
      </c>
      <c r="G78" s="37">
        <v>1422.1000000000001</v>
      </c>
      <c r="H78" s="37">
        <v>1550.0000000000002</v>
      </c>
      <c r="I78" s="37">
        <v>1572.55</v>
      </c>
      <c r="J78" s="37">
        <v>1613.9500000000003</v>
      </c>
      <c r="K78" s="28">
        <v>1531.15</v>
      </c>
      <c r="L78" s="28">
        <v>1467.2</v>
      </c>
      <c r="M78" s="28">
        <v>11.00689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142.80000000000001</v>
      </c>
      <c r="D79" s="37">
        <v>142.26666666666668</v>
      </c>
      <c r="E79" s="37">
        <v>141.53333333333336</v>
      </c>
      <c r="F79" s="37">
        <v>140.26666666666668</v>
      </c>
      <c r="G79" s="37">
        <v>139.53333333333336</v>
      </c>
      <c r="H79" s="37">
        <v>143.53333333333336</v>
      </c>
      <c r="I79" s="37">
        <v>144.26666666666665</v>
      </c>
      <c r="J79" s="37">
        <v>145.53333333333336</v>
      </c>
      <c r="K79" s="28">
        <v>143</v>
      </c>
      <c r="L79" s="28">
        <v>141</v>
      </c>
      <c r="M79" s="28">
        <v>6.7733800000000004</v>
      </c>
      <c r="N79" s="1"/>
      <c r="O79" s="1"/>
    </row>
    <row r="80" spans="1:15" ht="12.75" customHeight="1">
      <c r="A80" s="53">
        <v>71</v>
      </c>
      <c r="B80" s="28" t="s">
        <v>861</v>
      </c>
      <c r="C80" s="28">
        <v>1395.6</v>
      </c>
      <c r="D80" s="37">
        <v>1399.5333333333335</v>
      </c>
      <c r="E80" s="37">
        <v>1381.0666666666671</v>
      </c>
      <c r="F80" s="37">
        <v>1366.5333333333335</v>
      </c>
      <c r="G80" s="37">
        <v>1348.0666666666671</v>
      </c>
      <c r="H80" s="37">
        <v>1414.0666666666671</v>
      </c>
      <c r="I80" s="37">
        <v>1432.5333333333338</v>
      </c>
      <c r="J80" s="37">
        <v>1447.0666666666671</v>
      </c>
      <c r="K80" s="28">
        <v>1418</v>
      </c>
      <c r="L80" s="28">
        <v>1385</v>
      </c>
      <c r="M80" s="28">
        <v>1.73203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95.2</v>
      </c>
      <c r="D81" s="37">
        <v>94.616666666666674</v>
      </c>
      <c r="E81" s="37">
        <v>93.733333333333348</v>
      </c>
      <c r="F81" s="37">
        <v>92.26666666666668</v>
      </c>
      <c r="G81" s="37">
        <v>91.383333333333354</v>
      </c>
      <c r="H81" s="37">
        <v>96.083333333333343</v>
      </c>
      <c r="I81" s="37">
        <v>96.966666666666669</v>
      </c>
      <c r="J81" s="37">
        <v>98.433333333333337</v>
      </c>
      <c r="K81" s="28">
        <v>95.5</v>
      </c>
      <c r="L81" s="28">
        <v>93.15</v>
      </c>
      <c r="M81" s="28">
        <v>135.01261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241.5</v>
      </c>
      <c r="D82" s="37">
        <v>239.4</v>
      </c>
      <c r="E82" s="37">
        <v>236.05</v>
      </c>
      <c r="F82" s="37">
        <v>230.6</v>
      </c>
      <c r="G82" s="37">
        <v>227.25</v>
      </c>
      <c r="H82" s="37">
        <v>244.85000000000002</v>
      </c>
      <c r="I82" s="37">
        <v>248.2</v>
      </c>
      <c r="J82" s="37">
        <v>253.65000000000003</v>
      </c>
      <c r="K82" s="28">
        <v>242.75</v>
      </c>
      <c r="L82" s="28">
        <v>233.95</v>
      </c>
      <c r="M82" s="28">
        <v>6.6019399999999999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133.55000000000001</v>
      </c>
      <c r="D83" s="37">
        <v>132.94999999999999</v>
      </c>
      <c r="E83" s="37">
        <v>131.54999999999998</v>
      </c>
      <c r="F83" s="37">
        <v>129.54999999999998</v>
      </c>
      <c r="G83" s="37">
        <v>128.14999999999998</v>
      </c>
      <c r="H83" s="37">
        <v>134.94999999999999</v>
      </c>
      <c r="I83" s="37">
        <v>136.34999999999997</v>
      </c>
      <c r="J83" s="37">
        <v>138.35</v>
      </c>
      <c r="K83" s="28">
        <v>134.35</v>
      </c>
      <c r="L83" s="28">
        <v>130.94999999999999</v>
      </c>
      <c r="M83" s="28">
        <v>43.359929999999999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2594.5</v>
      </c>
      <c r="D84" s="37">
        <v>2606.6</v>
      </c>
      <c r="E84" s="37">
        <v>2563.1999999999998</v>
      </c>
      <c r="F84" s="37">
        <v>2531.9</v>
      </c>
      <c r="G84" s="37">
        <v>2488.5</v>
      </c>
      <c r="H84" s="37">
        <v>2637.8999999999996</v>
      </c>
      <c r="I84" s="37">
        <v>2681.3</v>
      </c>
      <c r="J84" s="37">
        <v>2712.5999999999995</v>
      </c>
      <c r="K84" s="28">
        <v>2650</v>
      </c>
      <c r="L84" s="28">
        <v>2575.3000000000002</v>
      </c>
      <c r="M84" s="28">
        <v>6.0922400000000003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387.05</v>
      </c>
      <c r="D85" s="37">
        <v>389.48333333333335</v>
      </c>
      <c r="E85" s="37">
        <v>381.56666666666672</v>
      </c>
      <c r="F85" s="37">
        <v>376.08333333333337</v>
      </c>
      <c r="G85" s="37">
        <v>368.16666666666674</v>
      </c>
      <c r="H85" s="37">
        <v>394.9666666666667</v>
      </c>
      <c r="I85" s="37">
        <v>402.88333333333333</v>
      </c>
      <c r="J85" s="37">
        <v>408.36666666666667</v>
      </c>
      <c r="K85" s="28">
        <v>397.4</v>
      </c>
      <c r="L85" s="28">
        <v>384</v>
      </c>
      <c r="M85" s="28">
        <v>5.1647299999999996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812.95</v>
      </c>
      <c r="D86" s="37">
        <v>804.31666666666661</v>
      </c>
      <c r="E86" s="37">
        <v>791.63333333333321</v>
      </c>
      <c r="F86" s="37">
        <v>770.31666666666661</v>
      </c>
      <c r="G86" s="37">
        <v>757.63333333333321</v>
      </c>
      <c r="H86" s="37">
        <v>825.63333333333321</v>
      </c>
      <c r="I86" s="37">
        <v>838.31666666666661</v>
      </c>
      <c r="J86" s="37">
        <v>859.63333333333321</v>
      </c>
      <c r="K86" s="28">
        <v>817</v>
      </c>
      <c r="L86" s="28">
        <v>783</v>
      </c>
      <c r="M86" s="28">
        <v>19.08043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1236.55</v>
      </c>
      <c r="D87" s="37">
        <v>1236.75</v>
      </c>
      <c r="E87" s="37">
        <v>1225.5</v>
      </c>
      <c r="F87" s="37">
        <v>1214.45</v>
      </c>
      <c r="G87" s="37">
        <v>1203.2</v>
      </c>
      <c r="H87" s="37">
        <v>1247.8</v>
      </c>
      <c r="I87" s="37">
        <v>1259.05</v>
      </c>
      <c r="J87" s="37">
        <v>1270.0999999999999</v>
      </c>
      <c r="K87" s="28">
        <v>1248</v>
      </c>
      <c r="L87" s="28">
        <v>1225.7</v>
      </c>
      <c r="M87" s="28">
        <v>5.7477499999999999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1350.8</v>
      </c>
      <c r="D88" s="37">
        <v>1346.6666666666665</v>
      </c>
      <c r="E88" s="37">
        <v>1335.7333333333331</v>
      </c>
      <c r="F88" s="37">
        <v>1320.6666666666665</v>
      </c>
      <c r="G88" s="37">
        <v>1309.7333333333331</v>
      </c>
      <c r="H88" s="37">
        <v>1361.7333333333331</v>
      </c>
      <c r="I88" s="37">
        <v>1372.6666666666665</v>
      </c>
      <c r="J88" s="37">
        <v>1387.7333333333331</v>
      </c>
      <c r="K88" s="28">
        <v>1357.6</v>
      </c>
      <c r="L88" s="28">
        <v>1331.6</v>
      </c>
      <c r="M88" s="28">
        <v>7.8402599999999998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442.9</v>
      </c>
      <c r="D89" s="37">
        <v>436.64999999999992</v>
      </c>
      <c r="E89" s="37">
        <v>427.39999999999986</v>
      </c>
      <c r="F89" s="37">
        <v>411.89999999999992</v>
      </c>
      <c r="G89" s="37">
        <v>402.64999999999986</v>
      </c>
      <c r="H89" s="37">
        <v>452.14999999999986</v>
      </c>
      <c r="I89" s="37">
        <v>461.4</v>
      </c>
      <c r="J89" s="37">
        <v>476.89999999999986</v>
      </c>
      <c r="K89" s="28">
        <v>445.9</v>
      </c>
      <c r="L89" s="28">
        <v>421.15</v>
      </c>
      <c r="M89" s="28">
        <v>35.956290000000003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222.45</v>
      </c>
      <c r="D90" s="37">
        <v>220.66666666666666</v>
      </c>
      <c r="E90" s="37">
        <v>217.83333333333331</v>
      </c>
      <c r="F90" s="37">
        <v>213.21666666666667</v>
      </c>
      <c r="G90" s="37">
        <v>210.38333333333333</v>
      </c>
      <c r="H90" s="37">
        <v>225.2833333333333</v>
      </c>
      <c r="I90" s="37">
        <v>228.11666666666662</v>
      </c>
      <c r="J90" s="37">
        <v>232.73333333333329</v>
      </c>
      <c r="K90" s="28">
        <v>223.5</v>
      </c>
      <c r="L90" s="28">
        <v>216.05</v>
      </c>
      <c r="M90" s="28">
        <v>7.8214800000000002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984.6</v>
      </c>
      <c r="D91" s="37">
        <v>982.51666666666677</v>
      </c>
      <c r="E91" s="37">
        <v>975.53333333333353</v>
      </c>
      <c r="F91" s="37">
        <v>966.46666666666681</v>
      </c>
      <c r="G91" s="37">
        <v>959.48333333333358</v>
      </c>
      <c r="H91" s="37">
        <v>991.58333333333348</v>
      </c>
      <c r="I91" s="37">
        <v>998.56666666666683</v>
      </c>
      <c r="J91" s="37">
        <v>1007.6333333333334</v>
      </c>
      <c r="K91" s="28">
        <v>989.5</v>
      </c>
      <c r="L91" s="28">
        <v>973.45</v>
      </c>
      <c r="M91" s="28">
        <v>27.388459999999998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1870.25</v>
      </c>
      <c r="D92" s="37">
        <v>1859.8833333333332</v>
      </c>
      <c r="E92" s="37">
        <v>1842.9666666666665</v>
      </c>
      <c r="F92" s="37">
        <v>1815.6833333333332</v>
      </c>
      <c r="G92" s="37">
        <v>1798.7666666666664</v>
      </c>
      <c r="H92" s="37">
        <v>1887.1666666666665</v>
      </c>
      <c r="I92" s="37">
        <v>1904.0833333333335</v>
      </c>
      <c r="J92" s="37">
        <v>1931.3666666666666</v>
      </c>
      <c r="K92" s="28">
        <v>1876.8</v>
      </c>
      <c r="L92" s="28">
        <v>1832.6</v>
      </c>
      <c r="M92" s="28">
        <v>2.27102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1355.65</v>
      </c>
      <c r="D93" s="37">
        <v>1352.7</v>
      </c>
      <c r="E93" s="37">
        <v>1345.2</v>
      </c>
      <c r="F93" s="37">
        <v>1334.75</v>
      </c>
      <c r="G93" s="37">
        <v>1327.25</v>
      </c>
      <c r="H93" s="37">
        <v>1363.15</v>
      </c>
      <c r="I93" s="37">
        <v>1370.65</v>
      </c>
      <c r="J93" s="37">
        <v>1381.1000000000001</v>
      </c>
      <c r="K93" s="28">
        <v>1360.2</v>
      </c>
      <c r="L93" s="28">
        <v>1342.25</v>
      </c>
      <c r="M93" s="28">
        <v>42.437399999999997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574.29999999999995</v>
      </c>
      <c r="D94" s="37">
        <v>570.9666666666667</v>
      </c>
      <c r="E94" s="37">
        <v>566.43333333333339</v>
      </c>
      <c r="F94" s="37">
        <v>558.56666666666672</v>
      </c>
      <c r="G94" s="37">
        <v>554.03333333333342</v>
      </c>
      <c r="H94" s="37">
        <v>578.83333333333337</v>
      </c>
      <c r="I94" s="37">
        <v>583.36666666666667</v>
      </c>
      <c r="J94" s="37">
        <v>591.23333333333335</v>
      </c>
      <c r="K94" s="28">
        <v>575.5</v>
      </c>
      <c r="L94" s="28">
        <v>563.1</v>
      </c>
      <c r="M94" s="28">
        <v>14.88372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1133.0999999999999</v>
      </c>
      <c r="D95" s="37">
        <v>1126.3833333333332</v>
      </c>
      <c r="E95" s="37">
        <v>1116.6666666666665</v>
      </c>
      <c r="F95" s="37">
        <v>1100.2333333333333</v>
      </c>
      <c r="G95" s="37">
        <v>1090.5166666666667</v>
      </c>
      <c r="H95" s="37">
        <v>1142.8166666666664</v>
      </c>
      <c r="I95" s="37">
        <v>1152.5333333333331</v>
      </c>
      <c r="J95" s="37">
        <v>1168.9666666666662</v>
      </c>
      <c r="K95" s="28">
        <v>1136.0999999999999</v>
      </c>
      <c r="L95" s="28">
        <v>1109.95</v>
      </c>
      <c r="M95" s="28">
        <v>6.9354300000000002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2760.45</v>
      </c>
      <c r="D96" s="37">
        <v>2766.1166666666668</v>
      </c>
      <c r="E96" s="37">
        <v>2733.2333333333336</v>
      </c>
      <c r="F96" s="37">
        <v>2706.0166666666669</v>
      </c>
      <c r="G96" s="37">
        <v>2673.1333333333337</v>
      </c>
      <c r="H96" s="37">
        <v>2793.3333333333335</v>
      </c>
      <c r="I96" s="37">
        <v>2826.2166666666667</v>
      </c>
      <c r="J96" s="37">
        <v>2853.4333333333334</v>
      </c>
      <c r="K96" s="28">
        <v>2799</v>
      </c>
      <c r="L96" s="28">
        <v>2738.9</v>
      </c>
      <c r="M96" s="28">
        <v>4.99627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340.5</v>
      </c>
      <c r="D97" s="37">
        <v>336.38333333333333</v>
      </c>
      <c r="E97" s="37">
        <v>330.76666666666665</v>
      </c>
      <c r="F97" s="37">
        <v>321.0333333333333</v>
      </c>
      <c r="G97" s="37">
        <v>315.41666666666663</v>
      </c>
      <c r="H97" s="37">
        <v>346.11666666666667</v>
      </c>
      <c r="I97" s="37">
        <v>351.73333333333335</v>
      </c>
      <c r="J97" s="37">
        <v>361.4666666666667</v>
      </c>
      <c r="K97" s="28">
        <v>342</v>
      </c>
      <c r="L97" s="28">
        <v>326.64999999999998</v>
      </c>
      <c r="M97" s="28">
        <v>109.05377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1776.35</v>
      </c>
      <c r="D98" s="37">
        <v>1773.7833333333335</v>
      </c>
      <c r="E98" s="37">
        <v>1742.5666666666671</v>
      </c>
      <c r="F98" s="37">
        <v>1708.7833333333335</v>
      </c>
      <c r="G98" s="37">
        <v>1677.5666666666671</v>
      </c>
      <c r="H98" s="37">
        <v>1807.5666666666671</v>
      </c>
      <c r="I98" s="37">
        <v>1838.7833333333338</v>
      </c>
      <c r="J98" s="37">
        <v>1872.5666666666671</v>
      </c>
      <c r="K98" s="28">
        <v>1805</v>
      </c>
      <c r="L98" s="28">
        <v>1740</v>
      </c>
      <c r="M98" s="28">
        <v>8.0680800000000001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226.9</v>
      </c>
      <c r="D99" s="37">
        <v>226.1</v>
      </c>
      <c r="E99" s="37">
        <v>224.2</v>
      </c>
      <c r="F99" s="37">
        <v>221.5</v>
      </c>
      <c r="G99" s="37">
        <v>219.6</v>
      </c>
      <c r="H99" s="37">
        <v>228.79999999999998</v>
      </c>
      <c r="I99" s="37">
        <v>230.70000000000002</v>
      </c>
      <c r="J99" s="37">
        <v>233.39999999999998</v>
      </c>
      <c r="K99" s="28">
        <v>228</v>
      </c>
      <c r="L99" s="28">
        <v>223.4</v>
      </c>
      <c r="M99" s="28">
        <v>24.197050000000001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2375.1999999999998</v>
      </c>
      <c r="D100" s="37">
        <v>2343.1666666666665</v>
      </c>
      <c r="E100" s="37">
        <v>2308.0333333333328</v>
      </c>
      <c r="F100" s="37">
        <v>2240.8666666666663</v>
      </c>
      <c r="G100" s="37">
        <v>2205.7333333333327</v>
      </c>
      <c r="H100" s="37">
        <v>2410.333333333333</v>
      </c>
      <c r="I100" s="37">
        <v>2445.4666666666672</v>
      </c>
      <c r="J100" s="37">
        <v>2512.6333333333332</v>
      </c>
      <c r="K100" s="28">
        <v>2378.3000000000002</v>
      </c>
      <c r="L100" s="28">
        <v>2276</v>
      </c>
      <c r="M100" s="28">
        <v>24.102450000000001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247.85</v>
      </c>
      <c r="D101" s="37">
        <v>248.88333333333335</v>
      </c>
      <c r="E101" s="37">
        <v>244.76666666666671</v>
      </c>
      <c r="F101" s="37">
        <v>241.68333333333337</v>
      </c>
      <c r="G101" s="37">
        <v>237.56666666666672</v>
      </c>
      <c r="H101" s="37">
        <v>251.9666666666667</v>
      </c>
      <c r="I101" s="37">
        <v>256.08333333333331</v>
      </c>
      <c r="J101" s="37">
        <v>259.16666666666669</v>
      </c>
      <c r="K101" s="28">
        <v>253</v>
      </c>
      <c r="L101" s="28">
        <v>245.8</v>
      </c>
      <c r="M101" s="28">
        <v>3.3238400000000001</v>
      </c>
      <c r="N101" s="1"/>
      <c r="O101" s="1"/>
    </row>
    <row r="102" spans="1:15" ht="12.75" customHeight="1">
      <c r="A102" s="53">
        <v>93</v>
      </c>
      <c r="B102" s="28" t="s">
        <v>381</v>
      </c>
      <c r="C102" s="28">
        <v>33077.550000000003</v>
      </c>
      <c r="D102" s="37">
        <v>33106.933333333334</v>
      </c>
      <c r="E102" s="37">
        <v>32570.616666666669</v>
      </c>
      <c r="F102" s="37">
        <v>32063.683333333334</v>
      </c>
      <c r="G102" s="37">
        <v>31527.366666666669</v>
      </c>
      <c r="H102" s="37">
        <v>33613.866666666669</v>
      </c>
      <c r="I102" s="37">
        <v>34150.183333333334</v>
      </c>
      <c r="J102" s="37">
        <v>34657.116666666669</v>
      </c>
      <c r="K102" s="28">
        <v>33643.25</v>
      </c>
      <c r="L102" s="28">
        <v>32600</v>
      </c>
      <c r="M102" s="28">
        <v>7.1249999999999994E-2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2216.85</v>
      </c>
      <c r="D103" s="37">
        <v>2205.1999999999998</v>
      </c>
      <c r="E103" s="37">
        <v>2189.8499999999995</v>
      </c>
      <c r="F103" s="37">
        <v>2162.8499999999995</v>
      </c>
      <c r="G103" s="37">
        <v>2147.4999999999991</v>
      </c>
      <c r="H103" s="37">
        <v>2232.1999999999998</v>
      </c>
      <c r="I103" s="37">
        <v>2247.5500000000002</v>
      </c>
      <c r="J103" s="37">
        <v>2274.5500000000002</v>
      </c>
      <c r="K103" s="28">
        <v>2220.5500000000002</v>
      </c>
      <c r="L103" s="28">
        <v>2178.1999999999998</v>
      </c>
      <c r="M103" s="28">
        <v>17.130590000000002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720.1</v>
      </c>
      <c r="D104" s="37">
        <v>715.35</v>
      </c>
      <c r="E104" s="37">
        <v>709.6</v>
      </c>
      <c r="F104" s="37">
        <v>699.1</v>
      </c>
      <c r="G104" s="37">
        <v>693.35</v>
      </c>
      <c r="H104" s="37">
        <v>725.85</v>
      </c>
      <c r="I104" s="37">
        <v>731.6</v>
      </c>
      <c r="J104" s="37">
        <v>742.1</v>
      </c>
      <c r="K104" s="28">
        <v>721.1</v>
      </c>
      <c r="L104" s="28">
        <v>704.85</v>
      </c>
      <c r="M104" s="28">
        <v>83.037319999999994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1161.8</v>
      </c>
      <c r="D105" s="37">
        <v>1155.8833333333334</v>
      </c>
      <c r="E105" s="37">
        <v>1143.7666666666669</v>
      </c>
      <c r="F105" s="37">
        <v>1125.7333333333333</v>
      </c>
      <c r="G105" s="37">
        <v>1113.6166666666668</v>
      </c>
      <c r="H105" s="37">
        <v>1173.916666666667</v>
      </c>
      <c r="I105" s="37">
        <v>1186.0333333333333</v>
      </c>
      <c r="J105" s="37">
        <v>1204.0666666666671</v>
      </c>
      <c r="K105" s="28">
        <v>1168</v>
      </c>
      <c r="L105" s="28">
        <v>1137.8499999999999</v>
      </c>
      <c r="M105" s="28">
        <v>3.7214399999999999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511.3</v>
      </c>
      <c r="D106" s="37">
        <v>507.89999999999992</v>
      </c>
      <c r="E106" s="37">
        <v>502.79999999999984</v>
      </c>
      <c r="F106" s="37">
        <v>494.2999999999999</v>
      </c>
      <c r="G106" s="37">
        <v>489.19999999999982</v>
      </c>
      <c r="H106" s="37">
        <v>516.39999999999986</v>
      </c>
      <c r="I106" s="37">
        <v>521.49999999999989</v>
      </c>
      <c r="J106" s="37">
        <v>529.99999999999989</v>
      </c>
      <c r="K106" s="28">
        <v>513</v>
      </c>
      <c r="L106" s="28">
        <v>499.4</v>
      </c>
      <c r="M106" s="28">
        <v>5.8374499999999996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434.9</v>
      </c>
      <c r="D107" s="37">
        <v>429.43333333333334</v>
      </c>
      <c r="E107" s="37">
        <v>416.4666666666667</v>
      </c>
      <c r="F107" s="37">
        <v>398.03333333333336</v>
      </c>
      <c r="G107" s="37">
        <v>385.06666666666672</v>
      </c>
      <c r="H107" s="37">
        <v>447.86666666666667</v>
      </c>
      <c r="I107" s="37">
        <v>460.83333333333326</v>
      </c>
      <c r="J107" s="37">
        <v>479.26666666666665</v>
      </c>
      <c r="K107" s="28">
        <v>442.4</v>
      </c>
      <c r="L107" s="28">
        <v>411</v>
      </c>
      <c r="M107" s="28">
        <v>6.9291799999999997</v>
      </c>
      <c r="N107" s="1"/>
      <c r="O107" s="1"/>
    </row>
    <row r="108" spans="1:15" ht="12.75" customHeight="1">
      <c r="A108" s="53">
        <v>99</v>
      </c>
      <c r="B108" s="28" t="s">
        <v>384</v>
      </c>
      <c r="C108" s="28">
        <v>30.8</v>
      </c>
      <c r="D108" s="37">
        <v>30.833333333333332</v>
      </c>
      <c r="E108" s="37">
        <v>30.616666666666664</v>
      </c>
      <c r="F108" s="37">
        <v>30.43333333333333</v>
      </c>
      <c r="G108" s="37">
        <v>30.216666666666661</v>
      </c>
      <c r="H108" s="37">
        <v>31.016666666666666</v>
      </c>
      <c r="I108" s="37">
        <v>31.233333333333334</v>
      </c>
      <c r="J108" s="37">
        <v>31.416666666666668</v>
      </c>
      <c r="K108" s="28">
        <v>31.05</v>
      </c>
      <c r="L108" s="28">
        <v>30.65</v>
      </c>
      <c r="M108" s="28">
        <v>36.705640000000002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34.049999999999997</v>
      </c>
      <c r="D109" s="37">
        <v>33.716666666666669</v>
      </c>
      <c r="E109" s="37">
        <v>32.933333333333337</v>
      </c>
      <c r="F109" s="37">
        <v>31.81666666666667</v>
      </c>
      <c r="G109" s="37">
        <v>31.033333333333339</v>
      </c>
      <c r="H109" s="37">
        <v>34.833333333333336</v>
      </c>
      <c r="I109" s="37">
        <v>35.616666666666667</v>
      </c>
      <c r="J109" s="37">
        <v>36.733333333333334</v>
      </c>
      <c r="K109" s="28">
        <v>34.5</v>
      </c>
      <c r="L109" s="28">
        <v>32.6</v>
      </c>
      <c r="M109" s="28">
        <v>549.65926999999999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291.89999999999998</v>
      </c>
      <c r="D110" s="37">
        <v>290</v>
      </c>
      <c r="E110" s="37">
        <v>286.7</v>
      </c>
      <c r="F110" s="37">
        <v>281.5</v>
      </c>
      <c r="G110" s="37">
        <v>278.2</v>
      </c>
      <c r="H110" s="37">
        <v>295.2</v>
      </c>
      <c r="I110" s="37">
        <v>298.49999999999994</v>
      </c>
      <c r="J110" s="37">
        <v>303.7</v>
      </c>
      <c r="K110" s="28">
        <v>293.3</v>
      </c>
      <c r="L110" s="28">
        <v>284.8</v>
      </c>
      <c r="M110" s="28">
        <v>398.81736000000001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3765.55</v>
      </c>
      <c r="D111" s="37">
        <v>3794.7333333333336</v>
      </c>
      <c r="E111" s="37">
        <v>3721.8166666666671</v>
      </c>
      <c r="F111" s="37">
        <v>3678.0833333333335</v>
      </c>
      <c r="G111" s="37">
        <v>3605.166666666667</v>
      </c>
      <c r="H111" s="37">
        <v>3838.4666666666672</v>
      </c>
      <c r="I111" s="37">
        <v>3911.3833333333332</v>
      </c>
      <c r="J111" s="37">
        <v>3955.1166666666672</v>
      </c>
      <c r="K111" s="28">
        <v>3867.65</v>
      </c>
      <c r="L111" s="28">
        <v>3751</v>
      </c>
      <c r="M111" s="28">
        <v>1.1696299999999999</v>
      </c>
      <c r="N111" s="1"/>
      <c r="O111" s="1"/>
    </row>
    <row r="112" spans="1:15" ht="12.75" customHeight="1">
      <c r="A112" s="53">
        <v>103</v>
      </c>
      <c r="B112" s="28" t="s">
        <v>394</v>
      </c>
      <c r="C112" s="28">
        <v>150.69999999999999</v>
      </c>
      <c r="D112" s="37">
        <v>150.53333333333333</v>
      </c>
      <c r="E112" s="37">
        <v>149.26666666666665</v>
      </c>
      <c r="F112" s="37">
        <v>147.83333333333331</v>
      </c>
      <c r="G112" s="37">
        <v>146.56666666666663</v>
      </c>
      <c r="H112" s="37">
        <v>151.96666666666667</v>
      </c>
      <c r="I112" s="37">
        <v>153.23333333333338</v>
      </c>
      <c r="J112" s="37">
        <v>154.66666666666669</v>
      </c>
      <c r="K112" s="28">
        <v>151.80000000000001</v>
      </c>
      <c r="L112" s="28">
        <v>149.1</v>
      </c>
      <c r="M112" s="28">
        <v>4.3308099999999996</v>
      </c>
      <c r="N112" s="1"/>
      <c r="O112" s="1"/>
    </row>
    <row r="113" spans="1:15" ht="12.75" customHeight="1">
      <c r="A113" s="53">
        <v>104</v>
      </c>
      <c r="B113" s="28" t="s">
        <v>395</v>
      </c>
      <c r="C113" s="28">
        <v>158.75</v>
      </c>
      <c r="D113" s="37">
        <v>159.43333333333334</v>
      </c>
      <c r="E113" s="37">
        <v>157.31666666666666</v>
      </c>
      <c r="F113" s="37">
        <v>155.88333333333333</v>
      </c>
      <c r="G113" s="37">
        <v>153.76666666666665</v>
      </c>
      <c r="H113" s="37">
        <v>160.86666666666667</v>
      </c>
      <c r="I113" s="37">
        <v>162.98333333333335</v>
      </c>
      <c r="J113" s="37">
        <v>164.41666666666669</v>
      </c>
      <c r="K113" s="28">
        <v>161.55000000000001</v>
      </c>
      <c r="L113" s="28">
        <v>158</v>
      </c>
      <c r="M113" s="28">
        <v>41.893380000000001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232.15</v>
      </c>
      <c r="D114" s="37">
        <v>229.96666666666667</v>
      </c>
      <c r="E114" s="37">
        <v>227.18333333333334</v>
      </c>
      <c r="F114" s="37">
        <v>222.21666666666667</v>
      </c>
      <c r="G114" s="37">
        <v>219.43333333333334</v>
      </c>
      <c r="H114" s="37">
        <v>234.93333333333334</v>
      </c>
      <c r="I114" s="37">
        <v>237.7166666666667</v>
      </c>
      <c r="J114" s="37">
        <v>242.68333333333334</v>
      </c>
      <c r="K114" s="28">
        <v>232.75</v>
      </c>
      <c r="L114" s="28">
        <v>225</v>
      </c>
      <c r="M114" s="28">
        <v>36.999510000000001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74.349999999999994</v>
      </c>
      <c r="D115" s="37">
        <v>74.116666666666674</v>
      </c>
      <c r="E115" s="37">
        <v>73.533333333333346</v>
      </c>
      <c r="F115" s="37">
        <v>72.716666666666669</v>
      </c>
      <c r="G115" s="37">
        <v>72.13333333333334</v>
      </c>
      <c r="H115" s="37">
        <v>74.933333333333351</v>
      </c>
      <c r="I115" s="37">
        <v>75.516666666666666</v>
      </c>
      <c r="J115" s="37">
        <v>76.333333333333357</v>
      </c>
      <c r="K115" s="28">
        <v>74.7</v>
      </c>
      <c r="L115" s="28">
        <v>73.3</v>
      </c>
      <c r="M115" s="28">
        <v>127.98384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575.4</v>
      </c>
      <c r="D116" s="37">
        <v>577.9666666666667</v>
      </c>
      <c r="E116" s="37">
        <v>569.43333333333339</v>
      </c>
      <c r="F116" s="37">
        <v>563.4666666666667</v>
      </c>
      <c r="G116" s="37">
        <v>554.93333333333339</v>
      </c>
      <c r="H116" s="37">
        <v>583.93333333333339</v>
      </c>
      <c r="I116" s="37">
        <v>592.4666666666667</v>
      </c>
      <c r="J116" s="37">
        <v>598.43333333333339</v>
      </c>
      <c r="K116" s="28">
        <v>586.5</v>
      </c>
      <c r="L116" s="28">
        <v>572</v>
      </c>
      <c r="M116" s="28">
        <v>16.98911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363.05</v>
      </c>
      <c r="D117" s="37">
        <v>362.7166666666667</v>
      </c>
      <c r="E117" s="37">
        <v>359.73333333333341</v>
      </c>
      <c r="F117" s="37">
        <v>356.41666666666669</v>
      </c>
      <c r="G117" s="37">
        <v>353.43333333333339</v>
      </c>
      <c r="H117" s="37">
        <v>366.03333333333342</v>
      </c>
      <c r="I117" s="37">
        <v>369.01666666666677</v>
      </c>
      <c r="J117" s="37">
        <v>372.33333333333343</v>
      </c>
      <c r="K117" s="28">
        <v>365.7</v>
      </c>
      <c r="L117" s="28">
        <v>359.4</v>
      </c>
      <c r="M117" s="28">
        <v>10.03209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210</v>
      </c>
      <c r="D118" s="37">
        <v>209.04999999999998</v>
      </c>
      <c r="E118" s="37">
        <v>207.19999999999996</v>
      </c>
      <c r="F118" s="37">
        <v>204.39999999999998</v>
      </c>
      <c r="G118" s="37">
        <v>202.54999999999995</v>
      </c>
      <c r="H118" s="37">
        <v>211.84999999999997</v>
      </c>
      <c r="I118" s="37">
        <v>213.7</v>
      </c>
      <c r="J118" s="37">
        <v>216.49999999999997</v>
      </c>
      <c r="K118" s="28">
        <v>210.9</v>
      </c>
      <c r="L118" s="28">
        <v>206.25</v>
      </c>
      <c r="M118" s="28">
        <v>12.40559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832</v>
      </c>
      <c r="D119" s="37">
        <v>827.73333333333323</v>
      </c>
      <c r="E119" s="37">
        <v>815.46666666666647</v>
      </c>
      <c r="F119" s="37">
        <v>798.93333333333328</v>
      </c>
      <c r="G119" s="37">
        <v>786.66666666666652</v>
      </c>
      <c r="H119" s="37">
        <v>844.26666666666642</v>
      </c>
      <c r="I119" s="37">
        <v>856.53333333333308</v>
      </c>
      <c r="J119" s="37">
        <v>873.06666666666638</v>
      </c>
      <c r="K119" s="28">
        <v>840</v>
      </c>
      <c r="L119" s="28">
        <v>811.2</v>
      </c>
      <c r="M119" s="28">
        <v>47.113950000000003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3826.2</v>
      </c>
      <c r="D120" s="37">
        <v>3798.9166666666665</v>
      </c>
      <c r="E120" s="37">
        <v>3753.7833333333328</v>
      </c>
      <c r="F120" s="37">
        <v>3681.3666666666663</v>
      </c>
      <c r="G120" s="37">
        <v>3636.2333333333327</v>
      </c>
      <c r="H120" s="37">
        <v>3871.333333333333</v>
      </c>
      <c r="I120" s="37">
        <v>3916.4666666666672</v>
      </c>
      <c r="J120" s="37">
        <v>3988.8833333333332</v>
      </c>
      <c r="K120" s="28">
        <v>3844.05</v>
      </c>
      <c r="L120" s="28">
        <v>3726.5</v>
      </c>
      <c r="M120" s="28">
        <v>2.5465300000000002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1488</v>
      </c>
      <c r="D121" s="37">
        <v>1480.75</v>
      </c>
      <c r="E121" s="37">
        <v>1469.25</v>
      </c>
      <c r="F121" s="37">
        <v>1450.5</v>
      </c>
      <c r="G121" s="37">
        <v>1439</v>
      </c>
      <c r="H121" s="37">
        <v>1499.5</v>
      </c>
      <c r="I121" s="37">
        <v>1511</v>
      </c>
      <c r="J121" s="37">
        <v>1529.75</v>
      </c>
      <c r="K121" s="28">
        <v>1492.25</v>
      </c>
      <c r="L121" s="28">
        <v>1462</v>
      </c>
      <c r="M121" s="28">
        <v>48.00224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1648.75</v>
      </c>
      <c r="D122" s="37">
        <v>1630.1000000000001</v>
      </c>
      <c r="E122" s="37">
        <v>1606.2000000000003</v>
      </c>
      <c r="F122" s="37">
        <v>1563.65</v>
      </c>
      <c r="G122" s="37">
        <v>1539.7500000000002</v>
      </c>
      <c r="H122" s="37">
        <v>1672.6500000000003</v>
      </c>
      <c r="I122" s="37">
        <v>1696.5500000000004</v>
      </c>
      <c r="J122" s="37">
        <v>1739.1000000000004</v>
      </c>
      <c r="K122" s="28">
        <v>1654</v>
      </c>
      <c r="L122" s="28">
        <v>1587.55</v>
      </c>
      <c r="M122" s="28">
        <v>9.3432099999999991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918.5</v>
      </c>
      <c r="D123" s="37">
        <v>916.83333333333337</v>
      </c>
      <c r="E123" s="37">
        <v>908.66666666666674</v>
      </c>
      <c r="F123" s="37">
        <v>898.83333333333337</v>
      </c>
      <c r="G123" s="37">
        <v>890.66666666666674</v>
      </c>
      <c r="H123" s="37">
        <v>926.66666666666674</v>
      </c>
      <c r="I123" s="37">
        <v>934.83333333333348</v>
      </c>
      <c r="J123" s="37">
        <v>944.66666666666674</v>
      </c>
      <c r="K123" s="28">
        <v>925</v>
      </c>
      <c r="L123" s="28">
        <v>907</v>
      </c>
      <c r="M123" s="28">
        <v>1.34941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204.7</v>
      </c>
      <c r="D124" s="37">
        <v>204.61666666666667</v>
      </c>
      <c r="E124" s="37">
        <v>201.43333333333334</v>
      </c>
      <c r="F124" s="37">
        <v>198.16666666666666</v>
      </c>
      <c r="G124" s="37">
        <v>194.98333333333332</v>
      </c>
      <c r="H124" s="37">
        <v>207.88333333333335</v>
      </c>
      <c r="I124" s="37">
        <v>211.06666666666669</v>
      </c>
      <c r="J124" s="37">
        <v>214.33333333333337</v>
      </c>
      <c r="K124" s="28">
        <v>207.8</v>
      </c>
      <c r="L124" s="28">
        <v>201.35</v>
      </c>
      <c r="M124" s="28">
        <v>4.4416799999999999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551.5</v>
      </c>
      <c r="D125" s="37">
        <v>554.81666666666672</v>
      </c>
      <c r="E125" s="37">
        <v>540.88333333333344</v>
      </c>
      <c r="F125" s="37">
        <v>530.26666666666677</v>
      </c>
      <c r="G125" s="37">
        <v>516.33333333333348</v>
      </c>
      <c r="H125" s="37">
        <v>565.43333333333339</v>
      </c>
      <c r="I125" s="37">
        <v>579.36666666666656</v>
      </c>
      <c r="J125" s="37">
        <v>589.98333333333335</v>
      </c>
      <c r="K125" s="28">
        <v>568.75</v>
      </c>
      <c r="L125" s="28">
        <v>544.20000000000005</v>
      </c>
      <c r="M125" s="28">
        <v>60.264629999999997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332.3</v>
      </c>
      <c r="D126" s="37">
        <v>329.43333333333334</v>
      </c>
      <c r="E126" s="37">
        <v>324.86666666666667</v>
      </c>
      <c r="F126" s="37">
        <v>317.43333333333334</v>
      </c>
      <c r="G126" s="37">
        <v>312.86666666666667</v>
      </c>
      <c r="H126" s="37">
        <v>336.86666666666667</v>
      </c>
      <c r="I126" s="37">
        <v>341.43333333333339</v>
      </c>
      <c r="J126" s="37">
        <v>348.86666666666667</v>
      </c>
      <c r="K126" s="28">
        <v>334</v>
      </c>
      <c r="L126" s="28">
        <v>322</v>
      </c>
      <c r="M126" s="28">
        <v>35.657670000000003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548.29999999999995</v>
      </c>
      <c r="D127" s="37">
        <v>542.66666666666663</v>
      </c>
      <c r="E127" s="37">
        <v>530.88333333333321</v>
      </c>
      <c r="F127" s="37">
        <v>513.46666666666658</v>
      </c>
      <c r="G127" s="37">
        <v>501.68333333333317</v>
      </c>
      <c r="H127" s="37">
        <v>560.08333333333326</v>
      </c>
      <c r="I127" s="37">
        <v>571.86666666666679</v>
      </c>
      <c r="J127" s="37">
        <v>589.2833333333333</v>
      </c>
      <c r="K127" s="28">
        <v>554.45000000000005</v>
      </c>
      <c r="L127" s="28">
        <v>525.25</v>
      </c>
      <c r="M127" s="28">
        <v>37.22672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1670.9</v>
      </c>
      <c r="D128" s="37">
        <v>1671.8000000000002</v>
      </c>
      <c r="E128" s="37">
        <v>1659.1500000000003</v>
      </c>
      <c r="F128" s="37">
        <v>1647.4</v>
      </c>
      <c r="G128" s="37">
        <v>1634.7500000000002</v>
      </c>
      <c r="H128" s="37">
        <v>1683.5500000000004</v>
      </c>
      <c r="I128" s="37">
        <v>1696.2</v>
      </c>
      <c r="J128" s="37">
        <v>1707.9500000000005</v>
      </c>
      <c r="K128" s="28">
        <v>1684.45</v>
      </c>
      <c r="L128" s="28">
        <v>1660.05</v>
      </c>
      <c r="M128" s="28">
        <v>18.687809999999999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69.05</v>
      </c>
      <c r="D129" s="37">
        <v>69.033333333333346</v>
      </c>
      <c r="E129" s="37">
        <v>68.566666666666691</v>
      </c>
      <c r="F129" s="37">
        <v>68.083333333333343</v>
      </c>
      <c r="G129" s="37">
        <v>67.616666666666688</v>
      </c>
      <c r="H129" s="37">
        <v>69.516666666666694</v>
      </c>
      <c r="I129" s="37">
        <v>69.983333333333363</v>
      </c>
      <c r="J129" s="37">
        <v>70.466666666666697</v>
      </c>
      <c r="K129" s="28">
        <v>69.5</v>
      </c>
      <c r="L129" s="28">
        <v>68.55</v>
      </c>
      <c r="M129" s="28">
        <v>27.74971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2973.1</v>
      </c>
      <c r="D130" s="37">
        <v>2975.35</v>
      </c>
      <c r="E130" s="37">
        <v>2921.95</v>
      </c>
      <c r="F130" s="37">
        <v>2870.7999999999997</v>
      </c>
      <c r="G130" s="37">
        <v>2817.3999999999996</v>
      </c>
      <c r="H130" s="37">
        <v>3026.5</v>
      </c>
      <c r="I130" s="37">
        <v>3079.9000000000005</v>
      </c>
      <c r="J130" s="37">
        <v>3131.05</v>
      </c>
      <c r="K130" s="28">
        <v>3028.75</v>
      </c>
      <c r="L130" s="28">
        <v>2924.2</v>
      </c>
      <c r="M130" s="28">
        <v>2.67876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337.05</v>
      </c>
      <c r="D131" s="37">
        <v>336.9666666666667</v>
      </c>
      <c r="E131" s="37">
        <v>333.53333333333342</v>
      </c>
      <c r="F131" s="37">
        <v>330.01666666666671</v>
      </c>
      <c r="G131" s="37">
        <v>326.58333333333343</v>
      </c>
      <c r="H131" s="37">
        <v>340.48333333333341</v>
      </c>
      <c r="I131" s="37">
        <v>343.91666666666669</v>
      </c>
      <c r="J131" s="37">
        <v>347.43333333333339</v>
      </c>
      <c r="K131" s="28">
        <v>340.4</v>
      </c>
      <c r="L131" s="28">
        <v>333.45</v>
      </c>
      <c r="M131" s="28">
        <v>11.9131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3976.15</v>
      </c>
      <c r="D132" s="37">
        <v>3982.6833333333329</v>
      </c>
      <c r="E132" s="37">
        <v>3923.4666666666658</v>
      </c>
      <c r="F132" s="37">
        <v>3870.7833333333328</v>
      </c>
      <c r="G132" s="37">
        <v>3811.5666666666657</v>
      </c>
      <c r="H132" s="37">
        <v>4035.3666666666659</v>
      </c>
      <c r="I132" s="37">
        <v>4094.583333333333</v>
      </c>
      <c r="J132" s="37">
        <v>4147.2666666666664</v>
      </c>
      <c r="K132" s="28">
        <v>4041.9</v>
      </c>
      <c r="L132" s="28">
        <v>3930</v>
      </c>
      <c r="M132" s="28">
        <v>2.0198100000000001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1581.7</v>
      </c>
      <c r="D133" s="37">
        <v>1573.1166666666668</v>
      </c>
      <c r="E133" s="37">
        <v>1558.7833333333335</v>
      </c>
      <c r="F133" s="37">
        <v>1535.8666666666668</v>
      </c>
      <c r="G133" s="37">
        <v>1521.5333333333335</v>
      </c>
      <c r="H133" s="37">
        <v>1596.0333333333335</v>
      </c>
      <c r="I133" s="37">
        <v>1610.3666666666666</v>
      </c>
      <c r="J133" s="37">
        <v>1633.2833333333335</v>
      </c>
      <c r="K133" s="28">
        <v>1587.45</v>
      </c>
      <c r="L133" s="28">
        <v>1550.2</v>
      </c>
      <c r="M133" s="28">
        <v>12.69969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469.65</v>
      </c>
      <c r="D134" s="37">
        <v>467.55</v>
      </c>
      <c r="E134" s="37">
        <v>462.1</v>
      </c>
      <c r="F134" s="37">
        <v>454.55</v>
      </c>
      <c r="G134" s="37">
        <v>449.1</v>
      </c>
      <c r="H134" s="37">
        <v>475.1</v>
      </c>
      <c r="I134" s="37">
        <v>480.54999999999995</v>
      </c>
      <c r="J134" s="37">
        <v>488.1</v>
      </c>
      <c r="K134" s="28">
        <v>473</v>
      </c>
      <c r="L134" s="28">
        <v>460</v>
      </c>
      <c r="M134" s="28">
        <v>6.1758300000000004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628.29999999999995</v>
      </c>
      <c r="D135" s="37">
        <v>627.88333333333333</v>
      </c>
      <c r="E135" s="37">
        <v>621.61666666666667</v>
      </c>
      <c r="F135" s="37">
        <v>614.93333333333339</v>
      </c>
      <c r="G135" s="37">
        <v>608.66666666666674</v>
      </c>
      <c r="H135" s="37">
        <v>634.56666666666661</v>
      </c>
      <c r="I135" s="37">
        <v>640.83333333333326</v>
      </c>
      <c r="J135" s="37">
        <v>647.51666666666654</v>
      </c>
      <c r="K135" s="28">
        <v>634.15</v>
      </c>
      <c r="L135" s="28">
        <v>621.20000000000005</v>
      </c>
      <c r="M135" s="28">
        <v>3.8692099999999998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71776.45</v>
      </c>
      <c r="D136" s="37">
        <v>71958.766666666663</v>
      </c>
      <c r="E136" s="37">
        <v>71417.68333333332</v>
      </c>
      <c r="F136" s="37">
        <v>71058.916666666657</v>
      </c>
      <c r="G136" s="37">
        <v>70517.833333333314</v>
      </c>
      <c r="H136" s="37">
        <v>72317.533333333326</v>
      </c>
      <c r="I136" s="37">
        <v>72858.616666666669</v>
      </c>
      <c r="J136" s="37">
        <v>73217.383333333331</v>
      </c>
      <c r="K136" s="28">
        <v>72499.850000000006</v>
      </c>
      <c r="L136" s="28">
        <v>71600</v>
      </c>
      <c r="M136" s="28">
        <v>4.1020000000000001E-2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178.85</v>
      </c>
      <c r="D137" s="37">
        <v>179.31666666666669</v>
      </c>
      <c r="E137" s="37">
        <v>175.98333333333338</v>
      </c>
      <c r="F137" s="37">
        <v>173.11666666666667</v>
      </c>
      <c r="G137" s="37">
        <v>169.78333333333336</v>
      </c>
      <c r="H137" s="37">
        <v>182.18333333333339</v>
      </c>
      <c r="I137" s="37">
        <v>185.51666666666671</v>
      </c>
      <c r="J137" s="37">
        <v>188.38333333333341</v>
      </c>
      <c r="K137" s="28">
        <v>182.65</v>
      </c>
      <c r="L137" s="28">
        <v>176.45</v>
      </c>
      <c r="M137" s="28">
        <v>43.601419999999997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1091.2</v>
      </c>
      <c r="D138" s="37">
        <v>1090.8666666666666</v>
      </c>
      <c r="E138" s="37">
        <v>1079.7333333333331</v>
      </c>
      <c r="F138" s="37">
        <v>1068.2666666666667</v>
      </c>
      <c r="G138" s="37">
        <v>1057.1333333333332</v>
      </c>
      <c r="H138" s="37">
        <v>1102.333333333333</v>
      </c>
      <c r="I138" s="37">
        <v>1113.4666666666667</v>
      </c>
      <c r="J138" s="37">
        <v>1124.9333333333329</v>
      </c>
      <c r="K138" s="28">
        <v>1102</v>
      </c>
      <c r="L138" s="28">
        <v>1079.4000000000001</v>
      </c>
      <c r="M138" s="28">
        <v>27.846129999999999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91.05</v>
      </c>
      <c r="D139" s="37">
        <v>90.7</v>
      </c>
      <c r="E139" s="37">
        <v>88.7</v>
      </c>
      <c r="F139" s="37">
        <v>86.35</v>
      </c>
      <c r="G139" s="37">
        <v>84.35</v>
      </c>
      <c r="H139" s="37">
        <v>93.050000000000011</v>
      </c>
      <c r="I139" s="37">
        <v>95.050000000000011</v>
      </c>
      <c r="J139" s="37">
        <v>97.40000000000002</v>
      </c>
      <c r="K139" s="28">
        <v>92.7</v>
      </c>
      <c r="L139" s="28">
        <v>88.35</v>
      </c>
      <c r="M139" s="28">
        <v>123.02258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499.5</v>
      </c>
      <c r="D140" s="37">
        <v>497.91666666666669</v>
      </c>
      <c r="E140" s="37">
        <v>492.83333333333337</v>
      </c>
      <c r="F140" s="37">
        <v>486.16666666666669</v>
      </c>
      <c r="G140" s="37">
        <v>481.08333333333337</v>
      </c>
      <c r="H140" s="37">
        <v>504.58333333333337</v>
      </c>
      <c r="I140" s="37">
        <v>509.66666666666674</v>
      </c>
      <c r="J140" s="37">
        <v>516.33333333333337</v>
      </c>
      <c r="K140" s="28">
        <v>503</v>
      </c>
      <c r="L140" s="28">
        <v>491.25</v>
      </c>
      <c r="M140" s="28">
        <v>13.21306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8443.35</v>
      </c>
      <c r="D141" s="37">
        <v>8410.3166666666675</v>
      </c>
      <c r="E141" s="37">
        <v>8353.0333333333347</v>
      </c>
      <c r="F141" s="37">
        <v>8262.7166666666672</v>
      </c>
      <c r="G141" s="37">
        <v>8205.4333333333343</v>
      </c>
      <c r="H141" s="37">
        <v>8500.633333333335</v>
      </c>
      <c r="I141" s="37">
        <v>8557.9166666666679</v>
      </c>
      <c r="J141" s="37">
        <v>8648.2333333333354</v>
      </c>
      <c r="K141" s="28">
        <v>8467.6</v>
      </c>
      <c r="L141" s="28">
        <v>8320</v>
      </c>
      <c r="M141" s="28">
        <v>6.2543100000000003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807.95</v>
      </c>
      <c r="D142" s="37">
        <v>804.63333333333333</v>
      </c>
      <c r="E142" s="37">
        <v>794.56666666666661</v>
      </c>
      <c r="F142" s="37">
        <v>781.18333333333328</v>
      </c>
      <c r="G142" s="37">
        <v>771.11666666666656</v>
      </c>
      <c r="H142" s="37">
        <v>818.01666666666665</v>
      </c>
      <c r="I142" s="37">
        <v>828.08333333333348</v>
      </c>
      <c r="J142" s="37">
        <v>841.4666666666667</v>
      </c>
      <c r="K142" s="28">
        <v>814.7</v>
      </c>
      <c r="L142" s="28">
        <v>791.25</v>
      </c>
      <c r="M142" s="28">
        <v>4.3815200000000001</v>
      </c>
      <c r="N142" s="1"/>
      <c r="O142" s="1"/>
    </row>
    <row r="143" spans="1:15" ht="12.75" customHeight="1">
      <c r="A143" s="53">
        <v>134</v>
      </c>
      <c r="B143" s="28" t="s">
        <v>430</v>
      </c>
      <c r="C143" s="28">
        <v>366.05</v>
      </c>
      <c r="D143" s="37">
        <v>364.55</v>
      </c>
      <c r="E143" s="37">
        <v>358.6</v>
      </c>
      <c r="F143" s="37">
        <v>351.15000000000003</v>
      </c>
      <c r="G143" s="37">
        <v>345.20000000000005</v>
      </c>
      <c r="H143" s="37">
        <v>372</v>
      </c>
      <c r="I143" s="37">
        <v>377.94999999999993</v>
      </c>
      <c r="J143" s="37">
        <v>385.4</v>
      </c>
      <c r="K143" s="28">
        <v>370.5</v>
      </c>
      <c r="L143" s="28">
        <v>357.1</v>
      </c>
      <c r="M143" s="28">
        <v>2.7176399999999998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1431.5</v>
      </c>
      <c r="D144" s="37">
        <v>1430.9333333333334</v>
      </c>
      <c r="E144" s="37">
        <v>1414.8666666666668</v>
      </c>
      <c r="F144" s="37">
        <v>1398.2333333333333</v>
      </c>
      <c r="G144" s="37">
        <v>1382.1666666666667</v>
      </c>
      <c r="H144" s="37">
        <v>1447.5666666666668</v>
      </c>
      <c r="I144" s="37">
        <v>1463.6333333333334</v>
      </c>
      <c r="J144" s="37">
        <v>1480.2666666666669</v>
      </c>
      <c r="K144" s="28">
        <v>1447</v>
      </c>
      <c r="L144" s="28">
        <v>1414.3</v>
      </c>
      <c r="M144" s="28">
        <v>0.91288999999999998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2861.65</v>
      </c>
      <c r="D145" s="37">
        <v>2870.35</v>
      </c>
      <c r="E145" s="37">
        <v>2821.2999999999997</v>
      </c>
      <c r="F145" s="37">
        <v>2780.95</v>
      </c>
      <c r="G145" s="37">
        <v>2731.8999999999996</v>
      </c>
      <c r="H145" s="37">
        <v>2910.7</v>
      </c>
      <c r="I145" s="37">
        <v>2959.75</v>
      </c>
      <c r="J145" s="37">
        <v>3000.1</v>
      </c>
      <c r="K145" s="28">
        <v>2919.4</v>
      </c>
      <c r="L145" s="28">
        <v>2830</v>
      </c>
      <c r="M145" s="28">
        <v>3.94278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2228.75</v>
      </c>
      <c r="D146" s="37">
        <v>2225.9166666666665</v>
      </c>
      <c r="E146" s="37">
        <v>2187.833333333333</v>
      </c>
      <c r="F146" s="37">
        <v>2146.9166666666665</v>
      </c>
      <c r="G146" s="37">
        <v>2108.833333333333</v>
      </c>
      <c r="H146" s="37">
        <v>2266.833333333333</v>
      </c>
      <c r="I146" s="37">
        <v>2304.9166666666661</v>
      </c>
      <c r="J146" s="37">
        <v>2345.833333333333</v>
      </c>
      <c r="K146" s="28">
        <v>2264</v>
      </c>
      <c r="L146" s="28">
        <v>2185</v>
      </c>
      <c r="M146" s="28">
        <v>2.9845999999999999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1062.6500000000001</v>
      </c>
      <c r="D147" s="37">
        <v>1064.5833333333333</v>
      </c>
      <c r="E147" s="37">
        <v>1037.5666666666666</v>
      </c>
      <c r="F147" s="37">
        <v>1012.4833333333333</v>
      </c>
      <c r="G147" s="37">
        <v>985.4666666666667</v>
      </c>
      <c r="H147" s="37">
        <v>1089.6666666666665</v>
      </c>
      <c r="I147" s="37">
        <v>1116.6833333333334</v>
      </c>
      <c r="J147" s="37">
        <v>1141.7666666666664</v>
      </c>
      <c r="K147" s="28">
        <v>1091.5999999999999</v>
      </c>
      <c r="L147" s="28">
        <v>1039.5</v>
      </c>
      <c r="M147" s="28">
        <v>15.156879999999999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108.7</v>
      </c>
      <c r="D148" s="37">
        <v>108.21666666666665</v>
      </c>
      <c r="E148" s="37">
        <v>107.33333333333331</v>
      </c>
      <c r="F148" s="37">
        <v>105.96666666666665</v>
      </c>
      <c r="G148" s="37">
        <v>105.08333333333331</v>
      </c>
      <c r="H148" s="37">
        <v>109.58333333333331</v>
      </c>
      <c r="I148" s="37">
        <v>110.46666666666667</v>
      </c>
      <c r="J148" s="37">
        <v>111.83333333333331</v>
      </c>
      <c r="K148" s="28">
        <v>109.1</v>
      </c>
      <c r="L148" s="28">
        <v>106.85</v>
      </c>
      <c r="M148" s="28">
        <v>66.269589999999994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141.4</v>
      </c>
      <c r="D149" s="37">
        <v>140.98333333333335</v>
      </c>
      <c r="E149" s="37">
        <v>139.76666666666671</v>
      </c>
      <c r="F149" s="37">
        <v>138.13333333333335</v>
      </c>
      <c r="G149" s="37">
        <v>136.91666666666671</v>
      </c>
      <c r="H149" s="37">
        <v>142.6166666666667</v>
      </c>
      <c r="I149" s="37">
        <v>143.83333333333334</v>
      </c>
      <c r="J149" s="37">
        <v>145.4666666666667</v>
      </c>
      <c r="K149" s="28">
        <v>142.19999999999999</v>
      </c>
      <c r="L149" s="28">
        <v>139.35</v>
      </c>
      <c r="M149" s="28">
        <v>175.26428999999999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69.95</v>
      </c>
      <c r="D150" s="37">
        <v>69.166666666666671</v>
      </c>
      <c r="E150" s="37">
        <v>67.88333333333334</v>
      </c>
      <c r="F150" s="37">
        <v>65.816666666666663</v>
      </c>
      <c r="G150" s="37">
        <v>64.533333333333331</v>
      </c>
      <c r="H150" s="37">
        <v>71.233333333333348</v>
      </c>
      <c r="I150" s="37">
        <v>72.51666666666668</v>
      </c>
      <c r="J150" s="37">
        <v>74.583333333333357</v>
      </c>
      <c r="K150" s="28">
        <v>70.45</v>
      </c>
      <c r="L150" s="28">
        <v>67.099999999999994</v>
      </c>
      <c r="M150" s="28">
        <v>178.51625999999999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3700.25</v>
      </c>
      <c r="D151" s="37">
        <v>3675.8166666666671</v>
      </c>
      <c r="E151" s="37">
        <v>3627.6333333333341</v>
      </c>
      <c r="F151" s="37">
        <v>3555.0166666666669</v>
      </c>
      <c r="G151" s="37">
        <v>3506.8333333333339</v>
      </c>
      <c r="H151" s="37">
        <v>3748.4333333333343</v>
      </c>
      <c r="I151" s="37">
        <v>3796.6166666666677</v>
      </c>
      <c r="J151" s="37">
        <v>3869.2333333333345</v>
      </c>
      <c r="K151" s="28">
        <v>3724</v>
      </c>
      <c r="L151" s="28">
        <v>3603.2</v>
      </c>
      <c r="M151" s="28">
        <v>1.02006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17994.55</v>
      </c>
      <c r="D152" s="37">
        <v>17907.5</v>
      </c>
      <c r="E152" s="37">
        <v>17791.55</v>
      </c>
      <c r="F152" s="37">
        <v>17588.55</v>
      </c>
      <c r="G152" s="37">
        <v>17472.599999999999</v>
      </c>
      <c r="H152" s="37">
        <v>18110.5</v>
      </c>
      <c r="I152" s="37">
        <v>18226.449999999997</v>
      </c>
      <c r="J152" s="37">
        <v>18429.45</v>
      </c>
      <c r="K152" s="28">
        <v>18023.45</v>
      </c>
      <c r="L152" s="28">
        <v>17704.5</v>
      </c>
      <c r="M152" s="28">
        <v>0.48729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274.95</v>
      </c>
      <c r="D153" s="37">
        <v>273.36666666666662</v>
      </c>
      <c r="E153" s="37">
        <v>270.83333333333326</v>
      </c>
      <c r="F153" s="37">
        <v>266.71666666666664</v>
      </c>
      <c r="G153" s="37">
        <v>264.18333333333328</v>
      </c>
      <c r="H153" s="37">
        <v>277.48333333333323</v>
      </c>
      <c r="I153" s="37">
        <v>280.01666666666665</v>
      </c>
      <c r="J153" s="37">
        <v>284.13333333333321</v>
      </c>
      <c r="K153" s="28">
        <v>275.89999999999998</v>
      </c>
      <c r="L153" s="28">
        <v>269.25</v>
      </c>
      <c r="M153" s="28">
        <v>1.8917999999999999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767.2</v>
      </c>
      <c r="D154" s="37">
        <v>760.9</v>
      </c>
      <c r="E154" s="37">
        <v>743.3</v>
      </c>
      <c r="F154" s="37">
        <v>719.4</v>
      </c>
      <c r="G154" s="37">
        <v>701.8</v>
      </c>
      <c r="H154" s="37">
        <v>784.8</v>
      </c>
      <c r="I154" s="37">
        <v>802.40000000000009</v>
      </c>
      <c r="J154" s="37">
        <v>826.3</v>
      </c>
      <c r="K154" s="28">
        <v>778.5</v>
      </c>
      <c r="L154" s="28">
        <v>737</v>
      </c>
      <c r="M154" s="28">
        <v>7.6970000000000001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126</v>
      </c>
      <c r="D155" s="37">
        <v>126.68333333333332</v>
      </c>
      <c r="E155" s="37">
        <v>123.41666666666666</v>
      </c>
      <c r="F155" s="37">
        <v>120.83333333333333</v>
      </c>
      <c r="G155" s="37">
        <v>117.56666666666666</v>
      </c>
      <c r="H155" s="37">
        <v>129.26666666666665</v>
      </c>
      <c r="I155" s="37">
        <v>132.53333333333333</v>
      </c>
      <c r="J155" s="37">
        <v>135.11666666666665</v>
      </c>
      <c r="K155" s="28">
        <v>129.94999999999999</v>
      </c>
      <c r="L155" s="28">
        <v>124.1</v>
      </c>
      <c r="M155" s="28">
        <v>859.93412999999998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201.65</v>
      </c>
      <c r="D156" s="37">
        <v>203.78333333333333</v>
      </c>
      <c r="E156" s="37">
        <v>193.61666666666667</v>
      </c>
      <c r="F156" s="37">
        <v>185.58333333333334</v>
      </c>
      <c r="G156" s="37">
        <v>175.41666666666669</v>
      </c>
      <c r="H156" s="37">
        <v>211.81666666666666</v>
      </c>
      <c r="I156" s="37">
        <v>221.98333333333335</v>
      </c>
      <c r="J156" s="37">
        <v>230.01666666666665</v>
      </c>
      <c r="K156" s="28">
        <v>213.95</v>
      </c>
      <c r="L156" s="28">
        <v>195.75</v>
      </c>
      <c r="M156" s="28">
        <v>133.54129</v>
      </c>
      <c r="N156" s="1"/>
      <c r="O156" s="1"/>
    </row>
    <row r="157" spans="1:15" ht="12.75" customHeight="1">
      <c r="A157" s="53">
        <v>148</v>
      </c>
      <c r="B157" s="28" t="s">
        <v>862</v>
      </c>
      <c r="C157" s="28">
        <v>644.75</v>
      </c>
      <c r="D157" s="37">
        <v>648.38333333333333</v>
      </c>
      <c r="E157" s="37">
        <v>628.36666666666667</v>
      </c>
      <c r="F157" s="37">
        <v>611.98333333333335</v>
      </c>
      <c r="G157" s="37">
        <v>591.9666666666667</v>
      </c>
      <c r="H157" s="37">
        <v>664.76666666666665</v>
      </c>
      <c r="I157" s="37">
        <v>684.7833333333333</v>
      </c>
      <c r="J157" s="37">
        <v>701.16666666666663</v>
      </c>
      <c r="K157" s="28">
        <v>668.4</v>
      </c>
      <c r="L157" s="28">
        <v>632</v>
      </c>
      <c r="M157" s="28">
        <v>39.318840000000002</v>
      </c>
      <c r="N157" s="1"/>
      <c r="O157" s="1"/>
    </row>
    <row r="158" spans="1:15" ht="12.75" customHeight="1">
      <c r="A158" s="53">
        <v>149</v>
      </c>
      <c r="B158" s="28" t="s">
        <v>444</v>
      </c>
      <c r="C158" s="28">
        <v>3046.9</v>
      </c>
      <c r="D158" s="37">
        <v>3047.9</v>
      </c>
      <c r="E158" s="37">
        <v>3020.55</v>
      </c>
      <c r="F158" s="37">
        <v>2994.2000000000003</v>
      </c>
      <c r="G158" s="37">
        <v>2966.8500000000004</v>
      </c>
      <c r="H158" s="37">
        <v>3074.25</v>
      </c>
      <c r="I158" s="37">
        <v>3101.5999999999995</v>
      </c>
      <c r="J158" s="37">
        <v>3127.95</v>
      </c>
      <c r="K158" s="28">
        <v>3075.25</v>
      </c>
      <c r="L158" s="28">
        <v>3021.55</v>
      </c>
      <c r="M158" s="28">
        <v>0.28634999999999999</v>
      </c>
      <c r="N158" s="1"/>
      <c r="O158" s="1"/>
    </row>
    <row r="159" spans="1:15" ht="12.75" customHeight="1">
      <c r="A159" s="53">
        <v>150</v>
      </c>
      <c r="B159" s="28" t="s">
        <v>863</v>
      </c>
      <c r="C159" s="28">
        <v>584.70000000000005</v>
      </c>
      <c r="D159" s="37">
        <v>585.93333333333339</v>
      </c>
      <c r="E159" s="37">
        <v>581.01666666666677</v>
      </c>
      <c r="F159" s="37">
        <v>577.33333333333337</v>
      </c>
      <c r="G159" s="37">
        <v>572.41666666666674</v>
      </c>
      <c r="H159" s="37">
        <v>589.61666666666679</v>
      </c>
      <c r="I159" s="37">
        <v>594.5333333333333</v>
      </c>
      <c r="J159" s="37">
        <v>598.21666666666681</v>
      </c>
      <c r="K159" s="28">
        <v>590.85</v>
      </c>
      <c r="L159" s="28">
        <v>582.25</v>
      </c>
      <c r="M159" s="28">
        <v>4.78599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2650.5</v>
      </c>
      <c r="D160" s="37">
        <v>2624.7166666666667</v>
      </c>
      <c r="E160" s="37">
        <v>2579.4333333333334</v>
      </c>
      <c r="F160" s="37">
        <v>2508.3666666666668</v>
      </c>
      <c r="G160" s="37">
        <v>2463.0833333333335</v>
      </c>
      <c r="H160" s="37">
        <v>2695.7833333333333</v>
      </c>
      <c r="I160" s="37">
        <v>2741.0666666666671</v>
      </c>
      <c r="J160" s="37">
        <v>2812.1333333333332</v>
      </c>
      <c r="K160" s="28">
        <v>2670</v>
      </c>
      <c r="L160" s="28">
        <v>2553.65</v>
      </c>
      <c r="M160" s="28">
        <v>1.11809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42052.6</v>
      </c>
      <c r="D161" s="37">
        <v>41729.333333333336</v>
      </c>
      <c r="E161" s="37">
        <v>41238.316666666673</v>
      </c>
      <c r="F161" s="37">
        <v>40424.03333333334</v>
      </c>
      <c r="G161" s="37">
        <v>39933.016666666677</v>
      </c>
      <c r="H161" s="37">
        <v>42543.616666666669</v>
      </c>
      <c r="I161" s="37">
        <v>43034.633333333331</v>
      </c>
      <c r="J161" s="37">
        <v>43848.916666666664</v>
      </c>
      <c r="K161" s="28">
        <v>42220.35</v>
      </c>
      <c r="L161" s="28">
        <v>40915.050000000003</v>
      </c>
      <c r="M161" s="28">
        <v>0.19858000000000001</v>
      </c>
      <c r="N161" s="1"/>
      <c r="O161" s="1"/>
    </row>
    <row r="162" spans="1:15" ht="12.75" customHeight="1">
      <c r="A162" s="53">
        <v>153</v>
      </c>
      <c r="B162" s="28" t="s">
        <v>449</v>
      </c>
      <c r="C162" s="28">
        <v>3259.1</v>
      </c>
      <c r="D162" s="37">
        <v>3262.3666666666668</v>
      </c>
      <c r="E162" s="37">
        <v>3181.7333333333336</v>
      </c>
      <c r="F162" s="37">
        <v>3104.3666666666668</v>
      </c>
      <c r="G162" s="37">
        <v>3023.7333333333336</v>
      </c>
      <c r="H162" s="37">
        <v>3339.7333333333336</v>
      </c>
      <c r="I162" s="37">
        <v>3420.3666666666668</v>
      </c>
      <c r="J162" s="37">
        <v>3497.7333333333336</v>
      </c>
      <c r="K162" s="28">
        <v>3343</v>
      </c>
      <c r="L162" s="28">
        <v>3185</v>
      </c>
      <c r="M162" s="28">
        <v>3.0431400000000002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218.55</v>
      </c>
      <c r="D163" s="37">
        <v>217.88333333333333</v>
      </c>
      <c r="E163" s="37">
        <v>215.31666666666666</v>
      </c>
      <c r="F163" s="37">
        <v>212.08333333333334</v>
      </c>
      <c r="G163" s="37">
        <v>209.51666666666668</v>
      </c>
      <c r="H163" s="37">
        <v>221.11666666666665</v>
      </c>
      <c r="I163" s="37">
        <v>223.68333333333331</v>
      </c>
      <c r="J163" s="37">
        <v>226.91666666666663</v>
      </c>
      <c r="K163" s="28">
        <v>220.45</v>
      </c>
      <c r="L163" s="28">
        <v>214.65</v>
      </c>
      <c r="M163" s="28">
        <v>13.825699999999999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2192.4499999999998</v>
      </c>
      <c r="D164" s="37">
        <v>2183.4500000000003</v>
      </c>
      <c r="E164" s="37">
        <v>2160.1000000000004</v>
      </c>
      <c r="F164" s="37">
        <v>2127.75</v>
      </c>
      <c r="G164" s="37">
        <v>2104.4</v>
      </c>
      <c r="H164" s="37">
        <v>2215.8000000000006</v>
      </c>
      <c r="I164" s="37">
        <v>2239.15</v>
      </c>
      <c r="J164" s="37">
        <v>2271.5000000000009</v>
      </c>
      <c r="K164" s="28">
        <v>2206.8000000000002</v>
      </c>
      <c r="L164" s="28">
        <v>2151.1</v>
      </c>
      <c r="M164" s="28">
        <v>2.0418500000000002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1680.4</v>
      </c>
      <c r="D165" s="37">
        <v>1673.1333333333332</v>
      </c>
      <c r="E165" s="37">
        <v>1657.2666666666664</v>
      </c>
      <c r="F165" s="37">
        <v>1634.1333333333332</v>
      </c>
      <c r="G165" s="37">
        <v>1618.2666666666664</v>
      </c>
      <c r="H165" s="37">
        <v>1696.2666666666664</v>
      </c>
      <c r="I165" s="37">
        <v>1712.1333333333332</v>
      </c>
      <c r="J165" s="37">
        <v>1735.2666666666664</v>
      </c>
      <c r="K165" s="28">
        <v>1689</v>
      </c>
      <c r="L165" s="28">
        <v>1650</v>
      </c>
      <c r="M165" s="28">
        <v>3.49648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2150.35</v>
      </c>
      <c r="D166" s="37">
        <v>2160.65</v>
      </c>
      <c r="E166" s="37">
        <v>2123.25</v>
      </c>
      <c r="F166" s="37">
        <v>2096.15</v>
      </c>
      <c r="G166" s="37">
        <v>2058.75</v>
      </c>
      <c r="H166" s="37">
        <v>2187.75</v>
      </c>
      <c r="I166" s="37">
        <v>2225.1500000000005</v>
      </c>
      <c r="J166" s="37">
        <v>2252.25</v>
      </c>
      <c r="K166" s="28">
        <v>2198.0500000000002</v>
      </c>
      <c r="L166" s="28">
        <v>2133.5500000000002</v>
      </c>
      <c r="M166" s="28">
        <v>2.5024199999999999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107.55</v>
      </c>
      <c r="D167" s="37">
        <v>107</v>
      </c>
      <c r="E167" s="37">
        <v>106.25</v>
      </c>
      <c r="F167" s="37">
        <v>104.95</v>
      </c>
      <c r="G167" s="37">
        <v>104.2</v>
      </c>
      <c r="H167" s="37">
        <v>108.3</v>
      </c>
      <c r="I167" s="37">
        <v>109.05</v>
      </c>
      <c r="J167" s="37">
        <v>110.35</v>
      </c>
      <c r="K167" s="28">
        <v>107.75</v>
      </c>
      <c r="L167" s="28">
        <v>105.7</v>
      </c>
      <c r="M167" s="28">
        <v>16.71651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210.7</v>
      </c>
      <c r="D168" s="37">
        <v>209.30000000000004</v>
      </c>
      <c r="E168" s="37">
        <v>206.45000000000007</v>
      </c>
      <c r="F168" s="37">
        <v>202.20000000000005</v>
      </c>
      <c r="G168" s="37">
        <v>199.35000000000008</v>
      </c>
      <c r="H168" s="37">
        <v>213.55000000000007</v>
      </c>
      <c r="I168" s="37">
        <v>216.40000000000003</v>
      </c>
      <c r="J168" s="37">
        <v>220.65000000000006</v>
      </c>
      <c r="K168" s="28">
        <v>212.15</v>
      </c>
      <c r="L168" s="28">
        <v>205.05</v>
      </c>
      <c r="M168" s="28">
        <v>151.33709999999999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394.75</v>
      </c>
      <c r="D169" s="37">
        <v>392.2166666666667</v>
      </c>
      <c r="E169" s="37">
        <v>387.58333333333337</v>
      </c>
      <c r="F169" s="37">
        <v>380.41666666666669</v>
      </c>
      <c r="G169" s="37">
        <v>375.78333333333336</v>
      </c>
      <c r="H169" s="37">
        <v>399.38333333333338</v>
      </c>
      <c r="I169" s="37">
        <v>404.01666666666671</v>
      </c>
      <c r="J169" s="37">
        <v>411.18333333333339</v>
      </c>
      <c r="K169" s="28">
        <v>396.85</v>
      </c>
      <c r="L169" s="28">
        <v>385.05</v>
      </c>
      <c r="M169" s="28">
        <v>3.4676499999999999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13716.95</v>
      </c>
      <c r="D170" s="37">
        <v>13618.4</v>
      </c>
      <c r="E170" s="37">
        <v>13446.8</v>
      </c>
      <c r="F170" s="37">
        <v>13176.65</v>
      </c>
      <c r="G170" s="37">
        <v>13005.05</v>
      </c>
      <c r="H170" s="37">
        <v>13888.55</v>
      </c>
      <c r="I170" s="37">
        <v>14060.150000000001</v>
      </c>
      <c r="J170" s="37">
        <v>14330.3</v>
      </c>
      <c r="K170" s="28">
        <v>13790</v>
      </c>
      <c r="L170" s="28">
        <v>13348.25</v>
      </c>
      <c r="M170" s="28">
        <v>2.7099999999999999E-2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30</v>
      </c>
      <c r="D171" s="37">
        <v>29.849999999999998</v>
      </c>
      <c r="E171" s="37">
        <v>29.599999999999994</v>
      </c>
      <c r="F171" s="37">
        <v>29.199999999999996</v>
      </c>
      <c r="G171" s="37">
        <v>28.949999999999992</v>
      </c>
      <c r="H171" s="37">
        <v>30.249999999999996</v>
      </c>
      <c r="I171" s="37">
        <v>30.500000000000004</v>
      </c>
      <c r="J171" s="37">
        <v>30.9</v>
      </c>
      <c r="K171" s="28">
        <v>30.1</v>
      </c>
      <c r="L171" s="28">
        <v>29.45</v>
      </c>
      <c r="M171" s="28">
        <v>191.69426000000001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129.05000000000001</v>
      </c>
      <c r="D172" s="37">
        <v>128.1</v>
      </c>
      <c r="E172" s="37">
        <v>126.6</v>
      </c>
      <c r="F172" s="37">
        <v>124.15</v>
      </c>
      <c r="G172" s="37">
        <v>122.65</v>
      </c>
      <c r="H172" s="37">
        <v>130.54999999999998</v>
      </c>
      <c r="I172" s="37">
        <v>132.04999999999998</v>
      </c>
      <c r="J172" s="37">
        <v>134.49999999999997</v>
      </c>
      <c r="K172" s="28">
        <v>129.6</v>
      </c>
      <c r="L172" s="28">
        <v>125.65</v>
      </c>
      <c r="M172" s="28">
        <v>67.023899999999998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2413.6999999999998</v>
      </c>
      <c r="D173" s="37">
        <v>2407.2666666666664</v>
      </c>
      <c r="E173" s="37">
        <v>2372.5333333333328</v>
      </c>
      <c r="F173" s="37">
        <v>2331.3666666666663</v>
      </c>
      <c r="G173" s="37">
        <v>2296.6333333333328</v>
      </c>
      <c r="H173" s="37">
        <v>2448.4333333333329</v>
      </c>
      <c r="I173" s="37">
        <v>2483.1666666666665</v>
      </c>
      <c r="J173" s="37">
        <v>2524.333333333333</v>
      </c>
      <c r="K173" s="28">
        <v>2442</v>
      </c>
      <c r="L173" s="28">
        <v>2366.1</v>
      </c>
      <c r="M173" s="28">
        <v>193.17335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786</v>
      </c>
      <c r="D174" s="37">
        <v>782.36666666666667</v>
      </c>
      <c r="E174" s="37">
        <v>776.2833333333333</v>
      </c>
      <c r="F174" s="37">
        <v>766.56666666666661</v>
      </c>
      <c r="G174" s="37">
        <v>760.48333333333323</v>
      </c>
      <c r="H174" s="37">
        <v>792.08333333333337</v>
      </c>
      <c r="I174" s="37">
        <v>798.16666666666663</v>
      </c>
      <c r="J174" s="37">
        <v>807.88333333333344</v>
      </c>
      <c r="K174" s="28">
        <v>788.45</v>
      </c>
      <c r="L174" s="28">
        <v>772.65</v>
      </c>
      <c r="M174" s="28">
        <v>8.3894699999999993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1117.6500000000001</v>
      </c>
      <c r="D175" s="37">
        <v>1111.5833333333333</v>
      </c>
      <c r="E175" s="37">
        <v>1101.1666666666665</v>
      </c>
      <c r="F175" s="37">
        <v>1084.6833333333332</v>
      </c>
      <c r="G175" s="37">
        <v>1074.2666666666664</v>
      </c>
      <c r="H175" s="37">
        <v>1128.0666666666666</v>
      </c>
      <c r="I175" s="37">
        <v>1138.4833333333331</v>
      </c>
      <c r="J175" s="37">
        <v>1154.9666666666667</v>
      </c>
      <c r="K175" s="28">
        <v>1122</v>
      </c>
      <c r="L175" s="28">
        <v>1095.0999999999999</v>
      </c>
      <c r="M175" s="28">
        <v>14.36248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2180.25</v>
      </c>
      <c r="D176" s="37">
        <v>2161.4166666666665</v>
      </c>
      <c r="E176" s="37">
        <v>2133.833333333333</v>
      </c>
      <c r="F176" s="37">
        <v>2087.4166666666665</v>
      </c>
      <c r="G176" s="37">
        <v>2059.833333333333</v>
      </c>
      <c r="H176" s="37">
        <v>2207.833333333333</v>
      </c>
      <c r="I176" s="37">
        <v>2235.4166666666661</v>
      </c>
      <c r="J176" s="37">
        <v>2281.833333333333</v>
      </c>
      <c r="K176" s="28">
        <v>2189</v>
      </c>
      <c r="L176" s="28">
        <v>2115</v>
      </c>
      <c r="M176" s="28">
        <v>7.5045599999999997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19292.400000000001</v>
      </c>
      <c r="D177" s="37">
        <v>19290.183333333334</v>
      </c>
      <c r="E177" s="37">
        <v>19053.216666666667</v>
      </c>
      <c r="F177" s="37">
        <v>18814.033333333333</v>
      </c>
      <c r="G177" s="37">
        <v>18577.066666666666</v>
      </c>
      <c r="H177" s="37">
        <v>19529.366666666669</v>
      </c>
      <c r="I177" s="37">
        <v>19766.333333333336</v>
      </c>
      <c r="J177" s="37">
        <v>20005.51666666667</v>
      </c>
      <c r="K177" s="28">
        <v>19527.150000000001</v>
      </c>
      <c r="L177" s="28">
        <v>19051</v>
      </c>
      <c r="M177" s="28">
        <v>0.18325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1264.8499999999999</v>
      </c>
      <c r="D178" s="37">
        <v>1267.9833333333333</v>
      </c>
      <c r="E178" s="37">
        <v>1246.8666666666668</v>
      </c>
      <c r="F178" s="37">
        <v>1228.8833333333334</v>
      </c>
      <c r="G178" s="37">
        <v>1207.7666666666669</v>
      </c>
      <c r="H178" s="37">
        <v>1285.9666666666667</v>
      </c>
      <c r="I178" s="37">
        <v>1307.083333333333</v>
      </c>
      <c r="J178" s="37">
        <v>1325.0666666666666</v>
      </c>
      <c r="K178" s="28">
        <v>1289.0999999999999</v>
      </c>
      <c r="L178" s="28">
        <v>1250</v>
      </c>
      <c r="M178" s="28">
        <v>4.0172299999999996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2521.5500000000002</v>
      </c>
      <c r="D179" s="37">
        <v>2486.6333333333332</v>
      </c>
      <c r="E179" s="37">
        <v>2446.3166666666666</v>
      </c>
      <c r="F179" s="37">
        <v>2371.0833333333335</v>
      </c>
      <c r="G179" s="37">
        <v>2330.7666666666669</v>
      </c>
      <c r="H179" s="37">
        <v>2561.8666666666663</v>
      </c>
      <c r="I179" s="37">
        <v>2602.1833333333329</v>
      </c>
      <c r="J179" s="37">
        <v>2677.4166666666661</v>
      </c>
      <c r="K179" s="28">
        <v>2526.9499999999998</v>
      </c>
      <c r="L179" s="28">
        <v>2411.4</v>
      </c>
      <c r="M179" s="28">
        <v>5.1584899999999996</v>
      </c>
      <c r="N179" s="1"/>
      <c r="O179" s="1"/>
    </row>
    <row r="180" spans="1:15" ht="12.75" customHeight="1">
      <c r="A180" s="53">
        <v>171</v>
      </c>
      <c r="B180" s="28" t="s">
        <v>829</v>
      </c>
      <c r="C180" s="28">
        <v>568</v>
      </c>
      <c r="D180" s="37">
        <v>568.85</v>
      </c>
      <c r="E180" s="37">
        <v>564</v>
      </c>
      <c r="F180" s="37">
        <v>560</v>
      </c>
      <c r="G180" s="37">
        <v>555.15</v>
      </c>
      <c r="H180" s="37">
        <v>572.85</v>
      </c>
      <c r="I180" s="37">
        <v>577.70000000000016</v>
      </c>
      <c r="J180" s="37">
        <v>581.70000000000005</v>
      </c>
      <c r="K180" s="28">
        <v>573.70000000000005</v>
      </c>
      <c r="L180" s="28">
        <v>564.85</v>
      </c>
      <c r="M180" s="28">
        <v>2.5903200000000002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473.45</v>
      </c>
      <c r="D181" s="37">
        <v>471.48333333333329</v>
      </c>
      <c r="E181" s="37">
        <v>468.81666666666661</v>
      </c>
      <c r="F181" s="37">
        <v>464.18333333333334</v>
      </c>
      <c r="G181" s="37">
        <v>461.51666666666665</v>
      </c>
      <c r="H181" s="37">
        <v>476.11666666666656</v>
      </c>
      <c r="I181" s="37">
        <v>478.78333333333319</v>
      </c>
      <c r="J181" s="37">
        <v>483.41666666666652</v>
      </c>
      <c r="K181" s="28">
        <v>474.15</v>
      </c>
      <c r="L181" s="28">
        <v>466.85</v>
      </c>
      <c r="M181" s="28">
        <v>91.863579999999999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69</v>
      </c>
      <c r="D182" s="37">
        <v>68.8</v>
      </c>
      <c r="E182" s="37">
        <v>67.699999999999989</v>
      </c>
      <c r="F182" s="37">
        <v>66.399999999999991</v>
      </c>
      <c r="G182" s="37">
        <v>65.299999999999983</v>
      </c>
      <c r="H182" s="37">
        <v>70.099999999999994</v>
      </c>
      <c r="I182" s="37">
        <v>71.199999999999989</v>
      </c>
      <c r="J182" s="37">
        <v>72.5</v>
      </c>
      <c r="K182" s="28">
        <v>69.900000000000006</v>
      </c>
      <c r="L182" s="28">
        <v>67.5</v>
      </c>
      <c r="M182" s="28">
        <v>228.48965999999999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829.4</v>
      </c>
      <c r="D183" s="37">
        <v>830.31666666666661</v>
      </c>
      <c r="E183" s="37">
        <v>820.98333333333323</v>
      </c>
      <c r="F183" s="37">
        <v>812.56666666666661</v>
      </c>
      <c r="G183" s="37">
        <v>803.23333333333323</v>
      </c>
      <c r="H183" s="37">
        <v>838.73333333333323</v>
      </c>
      <c r="I183" s="37">
        <v>848.06666666666672</v>
      </c>
      <c r="J183" s="37">
        <v>856.48333333333323</v>
      </c>
      <c r="K183" s="28">
        <v>839.65</v>
      </c>
      <c r="L183" s="28">
        <v>821.9</v>
      </c>
      <c r="M183" s="28">
        <v>20.971640000000001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422.25</v>
      </c>
      <c r="D184" s="37">
        <v>422.81666666666666</v>
      </c>
      <c r="E184" s="37">
        <v>417.63333333333333</v>
      </c>
      <c r="F184" s="37">
        <v>413.01666666666665</v>
      </c>
      <c r="G184" s="37">
        <v>407.83333333333331</v>
      </c>
      <c r="H184" s="37">
        <v>427.43333333333334</v>
      </c>
      <c r="I184" s="37">
        <v>432.61666666666662</v>
      </c>
      <c r="J184" s="37">
        <v>437.23333333333335</v>
      </c>
      <c r="K184" s="28">
        <v>428</v>
      </c>
      <c r="L184" s="28">
        <v>418.2</v>
      </c>
      <c r="M184" s="28">
        <v>9.3264600000000009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556.9</v>
      </c>
      <c r="D185" s="37">
        <v>556.88333333333333</v>
      </c>
      <c r="E185" s="37">
        <v>552.01666666666665</v>
      </c>
      <c r="F185" s="37">
        <v>547.13333333333333</v>
      </c>
      <c r="G185" s="37">
        <v>542.26666666666665</v>
      </c>
      <c r="H185" s="37">
        <v>561.76666666666665</v>
      </c>
      <c r="I185" s="37">
        <v>566.63333333333321</v>
      </c>
      <c r="J185" s="37">
        <v>571.51666666666665</v>
      </c>
      <c r="K185" s="28">
        <v>561.75</v>
      </c>
      <c r="L185" s="28">
        <v>552</v>
      </c>
      <c r="M185" s="28">
        <v>0.89329999999999998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840.9</v>
      </c>
      <c r="D186" s="37">
        <v>837.85</v>
      </c>
      <c r="E186" s="37">
        <v>824.2</v>
      </c>
      <c r="F186" s="37">
        <v>807.5</v>
      </c>
      <c r="G186" s="37">
        <v>793.85</v>
      </c>
      <c r="H186" s="37">
        <v>854.55000000000007</v>
      </c>
      <c r="I186" s="37">
        <v>868.19999999999993</v>
      </c>
      <c r="J186" s="37">
        <v>884.90000000000009</v>
      </c>
      <c r="K186" s="28">
        <v>851.5</v>
      </c>
      <c r="L186" s="28">
        <v>821.15</v>
      </c>
      <c r="M186" s="28">
        <v>41.025680000000001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803.35</v>
      </c>
      <c r="D187" s="37">
        <v>799.1</v>
      </c>
      <c r="E187" s="37">
        <v>792.5</v>
      </c>
      <c r="F187" s="37">
        <v>781.65</v>
      </c>
      <c r="G187" s="37">
        <v>775.05</v>
      </c>
      <c r="H187" s="37">
        <v>809.95</v>
      </c>
      <c r="I187" s="37">
        <v>816.55000000000018</v>
      </c>
      <c r="J187" s="37">
        <v>827.40000000000009</v>
      </c>
      <c r="K187" s="28">
        <v>805.7</v>
      </c>
      <c r="L187" s="28">
        <v>788.25</v>
      </c>
      <c r="M187" s="28">
        <v>4.9331699999999996</v>
      </c>
      <c r="N187" s="1"/>
      <c r="O187" s="1"/>
    </row>
    <row r="188" spans="1:15" ht="12.75" customHeight="1">
      <c r="A188" s="53">
        <v>179</v>
      </c>
      <c r="B188" s="28" t="s">
        <v>504</v>
      </c>
      <c r="C188" s="28">
        <v>947.55</v>
      </c>
      <c r="D188" s="37">
        <v>941.80000000000007</v>
      </c>
      <c r="E188" s="37">
        <v>930.75000000000011</v>
      </c>
      <c r="F188" s="37">
        <v>913.95</v>
      </c>
      <c r="G188" s="37">
        <v>902.90000000000009</v>
      </c>
      <c r="H188" s="37">
        <v>958.60000000000014</v>
      </c>
      <c r="I188" s="37">
        <v>969.65000000000009</v>
      </c>
      <c r="J188" s="37">
        <v>986.45000000000016</v>
      </c>
      <c r="K188" s="28">
        <v>952.85</v>
      </c>
      <c r="L188" s="28">
        <v>925</v>
      </c>
      <c r="M188" s="28">
        <v>2.2577199999999999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3235.05</v>
      </c>
      <c r="D189" s="37">
        <v>3259.35</v>
      </c>
      <c r="E189" s="37">
        <v>3200.75</v>
      </c>
      <c r="F189" s="37">
        <v>3166.4500000000003</v>
      </c>
      <c r="G189" s="37">
        <v>3107.8500000000004</v>
      </c>
      <c r="H189" s="37">
        <v>3293.6499999999996</v>
      </c>
      <c r="I189" s="37">
        <v>3352.2499999999991</v>
      </c>
      <c r="J189" s="37">
        <v>3386.5499999999993</v>
      </c>
      <c r="K189" s="28">
        <v>3317.95</v>
      </c>
      <c r="L189" s="28">
        <v>3225.05</v>
      </c>
      <c r="M189" s="28">
        <v>26.225349999999999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730.15</v>
      </c>
      <c r="D190" s="37">
        <v>725.51666666666677</v>
      </c>
      <c r="E190" s="37">
        <v>719.18333333333351</v>
      </c>
      <c r="F190" s="37">
        <v>708.2166666666667</v>
      </c>
      <c r="G190" s="37">
        <v>701.88333333333344</v>
      </c>
      <c r="H190" s="37">
        <v>736.48333333333358</v>
      </c>
      <c r="I190" s="37">
        <v>742.81666666666683</v>
      </c>
      <c r="J190" s="37">
        <v>753.78333333333364</v>
      </c>
      <c r="K190" s="28">
        <v>731.85</v>
      </c>
      <c r="L190" s="28">
        <v>714.55</v>
      </c>
      <c r="M190" s="28">
        <v>12.81683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8081.4</v>
      </c>
      <c r="D191" s="37">
        <v>8122.166666666667</v>
      </c>
      <c r="E191" s="37">
        <v>8009.3333333333339</v>
      </c>
      <c r="F191" s="37">
        <v>7937.2666666666673</v>
      </c>
      <c r="G191" s="37">
        <v>7824.4333333333343</v>
      </c>
      <c r="H191" s="37">
        <v>8194.2333333333336</v>
      </c>
      <c r="I191" s="37">
        <v>8307.0666666666675</v>
      </c>
      <c r="J191" s="37">
        <v>8379.1333333333332</v>
      </c>
      <c r="K191" s="28">
        <v>8235</v>
      </c>
      <c r="L191" s="28">
        <v>8050.1</v>
      </c>
      <c r="M191" s="28">
        <v>1.5570200000000001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408.45</v>
      </c>
      <c r="D192" s="37">
        <v>409.45</v>
      </c>
      <c r="E192" s="37">
        <v>404</v>
      </c>
      <c r="F192" s="37">
        <v>399.55</v>
      </c>
      <c r="G192" s="37">
        <v>394.1</v>
      </c>
      <c r="H192" s="37">
        <v>413.9</v>
      </c>
      <c r="I192" s="37">
        <v>419.34999999999991</v>
      </c>
      <c r="J192" s="37">
        <v>423.79999999999995</v>
      </c>
      <c r="K192" s="28">
        <v>414.9</v>
      </c>
      <c r="L192" s="28">
        <v>405</v>
      </c>
      <c r="M192" s="28">
        <v>115.25133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211.45</v>
      </c>
      <c r="D193" s="37">
        <v>210.48333333333335</v>
      </c>
      <c r="E193" s="37">
        <v>208.16666666666669</v>
      </c>
      <c r="F193" s="37">
        <v>204.88333333333333</v>
      </c>
      <c r="G193" s="37">
        <v>202.56666666666666</v>
      </c>
      <c r="H193" s="37">
        <v>213.76666666666671</v>
      </c>
      <c r="I193" s="37">
        <v>216.08333333333337</v>
      </c>
      <c r="J193" s="37">
        <v>219.36666666666673</v>
      </c>
      <c r="K193" s="28">
        <v>212.8</v>
      </c>
      <c r="L193" s="28">
        <v>207.2</v>
      </c>
      <c r="M193" s="28">
        <v>147.14950999999999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854.55</v>
      </c>
      <c r="D194" s="37">
        <v>856.35</v>
      </c>
      <c r="E194" s="37">
        <v>841.5</v>
      </c>
      <c r="F194" s="37">
        <v>828.44999999999993</v>
      </c>
      <c r="G194" s="37">
        <v>813.59999999999991</v>
      </c>
      <c r="H194" s="37">
        <v>869.40000000000009</v>
      </c>
      <c r="I194" s="37">
        <v>884.25000000000023</v>
      </c>
      <c r="J194" s="37">
        <v>897.30000000000018</v>
      </c>
      <c r="K194" s="28">
        <v>871.2</v>
      </c>
      <c r="L194" s="28">
        <v>843.3</v>
      </c>
      <c r="M194" s="28">
        <v>77.554410000000004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999.95</v>
      </c>
      <c r="D195" s="37">
        <v>1002.9166666666666</v>
      </c>
      <c r="E195" s="37">
        <v>992.0333333333333</v>
      </c>
      <c r="F195" s="37">
        <v>984.11666666666667</v>
      </c>
      <c r="G195" s="37">
        <v>973.23333333333335</v>
      </c>
      <c r="H195" s="37">
        <v>1010.8333333333333</v>
      </c>
      <c r="I195" s="37">
        <v>1021.7166666666667</v>
      </c>
      <c r="J195" s="37">
        <v>1029.6333333333332</v>
      </c>
      <c r="K195" s="28">
        <v>1013.8</v>
      </c>
      <c r="L195" s="28">
        <v>995</v>
      </c>
      <c r="M195" s="28">
        <v>18.143219999999999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645.4</v>
      </c>
      <c r="D196" s="37">
        <v>647.41666666666663</v>
      </c>
      <c r="E196" s="37">
        <v>639.0333333333333</v>
      </c>
      <c r="F196" s="37">
        <v>632.66666666666663</v>
      </c>
      <c r="G196" s="37">
        <v>624.2833333333333</v>
      </c>
      <c r="H196" s="37">
        <v>653.7833333333333</v>
      </c>
      <c r="I196" s="37">
        <v>662.16666666666674</v>
      </c>
      <c r="J196" s="37">
        <v>668.5333333333333</v>
      </c>
      <c r="K196" s="28">
        <v>655.8</v>
      </c>
      <c r="L196" s="28">
        <v>641.04999999999995</v>
      </c>
      <c r="M196" s="28">
        <v>4.8816600000000001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1962.5</v>
      </c>
      <c r="D197" s="37">
        <v>1952.3666666666668</v>
      </c>
      <c r="E197" s="37">
        <v>1938.1333333333337</v>
      </c>
      <c r="F197" s="37">
        <v>1913.7666666666669</v>
      </c>
      <c r="G197" s="37">
        <v>1899.5333333333338</v>
      </c>
      <c r="H197" s="37">
        <v>1976.7333333333336</v>
      </c>
      <c r="I197" s="37">
        <v>1990.9666666666667</v>
      </c>
      <c r="J197" s="37">
        <v>2015.3333333333335</v>
      </c>
      <c r="K197" s="28">
        <v>1966.6</v>
      </c>
      <c r="L197" s="28">
        <v>1928</v>
      </c>
      <c r="M197" s="28">
        <v>10.23678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2904.15</v>
      </c>
      <c r="D198" s="37">
        <v>2922.15</v>
      </c>
      <c r="E198" s="37">
        <v>2880</v>
      </c>
      <c r="F198" s="37">
        <v>2855.85</v>
      </c>
      <c r="G198" s="37">
        <v>2813.7</v>
      </c>
      <c r="H198" s="37">
        <v>2946.3</v>
      </c>
      <c r="I198" s="37">
        <v>2988.4500000000007</v>
      </c>
      <c r="J198" s="37">
        <v>3012.6000000000004</v>
      </c>
      <c r="K198" s="28">
        <v>2964.3</v>
      </c>
      <c r="L198" s="28">
        <v>2898</v>
      </c>
      <c r="M198" s="28">
        <v>0.75258999999999998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465.7</v>
      </c>
      <c r="D199" s="37">
        <v>462.5333333333333</v>
      </c>
      <c r="E199" s="37">
        <v>458.16666666666663</v>
      </c>
      <c r="F199" s="37">
        <v>450.63333333333333</v>
      </c>
      <c r="G199" s="37">
        <v>446.26666666666665</v>
      </c>
      <c r="H199" s="37">
        <v>470.06666666666661</v>
      </c>
      <c r="I199" s="37">
        <v>474.43333333333328</v>
      </c>
      <c r="J199" s="37">
        <v>481.96666666666658</v>
      </c>
      <c r="K199" s="28">
        <v>466.9</v>
      </c>
      <c r="L199" s="28">
        <v>455</v>
      </c>
      <c r="M199" s="28">
        <v>2.22648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1118.2</v>
      </c>
      <c r="D200" s="37">
        <v>1104.5833333333333</v>
      </c>
      <c r="E200" s="37">
        <v>1087.1666666666665</v>
      </c>
      <c r="F200" s="37">
        <v>1056.1333333333332</v>
      </c>
      <c r="G200" s="37">
        <v>1038.7166666666665</v>
      </c>
      <c r="H200" s="37">
        <v>1135.6166666666666</v>
      </c>
      <c r="I200" s="37">
        <v>1153.0333333333331</v>
      </c>
      <c r="J200" s="37">
        <v>1184.0666666666666</v>
      </c>
      <c r="K200" s="28">
        <v>1122</v>
      </c>
      <c r="L200" s="28">
        <v>1073.55</v>
      </c>
      <c r="M200" s="28">
        <v>7.36578</v>
      </c>
      <c r="N200" s="1"/>
      <c r="O200" s="1"/>
    </row>
    <row r="201" spans="1:15" ht="12.75" customHeight="1">
      <c r="A201" s="53">
        <v>192</v>
      </c>
      <c r="B201" s="28" t="s">
        <v>511</v>
      </c>
      <c r="C201" s="28">
        <v>38.299999999999997</v>
      </c>
      <c r="D201" s="37">
        <v>38.283333333333331</v>
      </c>
      <c r="E201" s="37">
        <v>38.016666666666666</v>
      </c>
      <c r="F201" s="37">
        <v>37.733333333333334</v>
      </c>
      <c r="G201" s="37">
        <v>37.466666666666669</v>
      </c>
      <c r="H201" s="37">
        <v>38.566666666666663</v>
      </c>
      <c r="I201" s="37">
        <v>38.833333333333329</v>
      </c>
      <c r="J201" s="37">
        <v>39.11666666666666</v>
      </c>
      <c r="K201" s="28">
        <v>38.549999999999997</v>
      </c>
      <c r="L201" s="28">
        <v>38</v>
      </c>
      <c r="M201" s="28">
        <v>25.635470000000002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654.5</v>
      </c>
      <c r="D202" s="37">
        <v>649.44999999999993</v>
      </c>
      <c r="E202" s="37">
        <v>641.09999999999991</v>
      </c>
      <c r="F202" s="37">
        <v>627.69999999999993</v>
      </c>
      <c r="G202" s="37">
        <v>619.34999999999991</v>
      </c>
      <c r="H202" s="37">
        <v>662.84999999999991</v>
      </c>
      <c r="I202" s="37">
        <v>671.2</v>
      </c>
      <c r="J202" s="37">
        <v>684.59999999999991</v>
      </c>
      <c r="K202" s="28">
        <v>657.8</v>
      </c>
      <c r="L202" s="28">
        <v>636.04999999999995</v>
      </c>
      <c r="M202" s="28">
        <v>30.027699999999999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5709.05</v>
      </c>
      <c r="D203" s="37">
        <v>5695.3833333333341</v>
      </c>
      <c r="E203" s="37">
        <v>5645.7666666666682</v>
      </c>
      <c r="F203" s="37">
        <v>5582.4833333333345</v>
      </c>
      <c r="G203" s="37">
        <v>5532.8666666666686</v>
      </c>
      <c r="H203" s="37">
        <v>5758.6666666666679</v>
      </c>
      <c r="I203" s="37">
        <v>5808.2833333333347</v>
      </c>
      <c r="J203" s="37">
        <v>5871.5666666666675</v>
      </c>
      <c r="K203" s="28">
        <v>5745</v>
      </c>
      <c r="L203" s="28">
        <v>5632.1</v>
      </c>
      <c r="M203" s="28">
        <v>1.6595899999999999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34.700000000000003</v>
      </c>
      <c r="D204" s="37">
        <v>34.633333333333333</v>
      </c>
      <c r="E204" s="37">
        <v>34.466666666666669</v>
      </c>
      <c r="F204" s="37">
        <v>34.233333333333334</v>
      </c>
      <c r="G204" s="37">
        <v>34.06666666666667</v>
      </c>
      <c r="H204" s="37">
        <v>34.866666666666667</v>
      </c>
      <c r="I204" s="37">
        <v>35.033333333333339</v>
      </c>
      <c r="J204" s="37">
        <v>35.266666666666666</v>
      </c>
      <c r="K204" s="28">
        <v>34.799999999999997</v>
      </c>
      <c r="L204" s="28">
        <v>34.4</v>
      </c>
      <c r="M204" s="28">
        <v>24.675000000000001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1545.55</v>
      </c>
      <c r="D205" s="37">
        <v>1532.05</v>
      </c>
      <c r="E205" s="37">
        <v>1509.1</v>
      </c>
      <c r="F205" s="37">
        <v>1472.6499999999999</v>
      </c>
      <c r="G205" s="37">
        <v>1449.6999999999998</v>
      </c>
      <c r="H205" s="37">
        <v>1568.5</v>
      </c>
      <c r="I205" s="37">
        <v>1591.4500000000003</v>
      </c>
      <c r="J205" s="37">
        <v>1627.9</v>
      </c>
      <c r="K205" s="28">
        <v>1555</v>
      </c>
      <c r="L205" s="28">
        <v>1495.6</v>
      </c>
      <c r="M205" s="28">
        <v>2.5884999999999998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798.1</v>
      </c>
      <c r="D206" s="37">
        <v>794.9</v>
      </c>
      <c r="E206" s="37">
        <v>789.05</v>
      </c>
      <c r="F206" s="37">
        <v>780</v>
      </c>
      <c r="G206" s="37">
        <v>774.15</v>
      </c>
      <c r="H206" s="37">
        <v>803.94999999999993</v>
      </c>
      <c r="I206" s="37">
        <v>809.80000000000007</v>
      </c>
      <c r="J206" s="37">
        <v>818.84999999999991</v>
      </c>
      <c r="K206" s="28">
        <v>800.75</v>
      </c>
      <c r="L206" s="28">
        <v>785.85</v>
      </c>
      <c r="M206" s="28">
        <v>8.0173799999999993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786.1</v>
      </c>
      <c r="D207" s="37">
        <v>790.85</v>
      </c>
      <c r="E207" s="37">
        <v>775.80000000000007</v>
      </c>
      <c r="F207" s="37">
        <v>765.5</v>
      </c>
      <c r="G207" s="37">
        <v>750.45</v>
      </c>
      <c r="H207" s="37">
        <v>801.15000000000009</v>
      </c>
      <c r="I207" s="37">
        <v>816.2</v>
      </c>
      <c r="J207" s="37">
        <v>826.50000000000011</v>
      </c>
      <c r="K207" s="28">
        <v>805.9</v>
      </c>
      <c r="L207" s="28">
        <v>780.55</v>
      </c>
      <c r="M207" s="28">
        <v>4.8658999999999999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216.6</v>
      </c>
      <c r="D208" s="37">
        <v>214.45000000000002</v>
      </c>
      <c r="E208" s="37">
        <v>211.55000000000004</v>
      </c>
      <c r="F208" s="37">
        <v>206.50000000000003</v>
      </c>
      <c r="G208" s="37">
        <v>203.60000000000005</v>
      </c>
      <c r="H208" s="37">
        <v>219.50000000000003</v>
      </c>
      <c r="I208" s="37">
        <v>222.4</v>
      </c>
      <c r="J208" s="37">
        <v>227.45000000000002</v>
      </c>
      <c r="K208" s="28">
        <v>217.35</v>
      </c>
      <c r="L208" s="28">
        <v>209.4</v>
      </c>
      <c r="M208" s="28">
        <v>105.36163999999999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8.35</v>
      </c>
      <c r="D209" s="37">
        <v>8.4166666666666661</v>
      </c>
      <c r="E209" s="37">
        <v>8.2833333333333314</v>
      </c>
      <c r="F209" s="37">
        <v>8.216666666666665</v>
      </c>
      <c r="G209" s="37">
        <v>8.0833333333333304</v>
      </c>
      <c r="H209" s="37">
        <v>8.4833333333333325</v>
      </c>
      <c r="I209" s="37">
        <v>8.6166666666666689</v>
      </c>
      <c r="J209" s="37">
        <v>8.6833333333333336</v>
      </c>
      <c r="K209" s="28">
        <v>8.5500000000000007</v>
      </c>
      <c r="L209" s="28">
        <v>8.35</v>
      </c>
      <c r="M209" s="28">
        <v>473.70006999999998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965.65</v>
      </c>
      <c r="D210" s="37">
        <v>961.55000000000007</v>
      </c>
      <c r="E210" s="37">
        <v>950.10000000000014</v>
      </c>
      <c r="F210" s="37">
        <v>934.55000000000007</v>
      </c>
      <c r="G210" s="37">
        <v>923.10000000000014</v>
      </c>
      <c r="H210" s="37">
        <v>977.10000000000014</v>
      </c>
      <c r="I210" s="37">
        <v>988.55000000000018</v>
      </c>
      <c r="J210" s="37">
        <v>1004.1000000000001</v>
      </c>
      <c r="K210" s="28">
        <v>973</v>
      </c>
      <c r="L210" s="28">
        <v>946</v>
      </c>
      <c r="M210" s="28">
        <v>9.6569900000000004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1556</v>
      </c>
      <c r="D211" s="37">
        <v>1558.1166666666668</v>
      </c>
      <c r="E211" s="37">
        <v>1544.5833333333335</v>
      </c>
      <c r="F211" s="37">
        <v>1533.1666666666667</v>
      </c>
      <c r="G211" s="37">
        <v>1519.6333333333334</v>
      </c>
      <c r="H211" s="37">
        <v>1569.5333333333335</v>
      </c>
      <c r="I211" s="37">
        <v>1583.0666666666668</v>
      </c>
      <c r="J211" s="37">
        <v>1594.4833333333336</v>
      </c>
      <c r="K211" s="28">
        <v>1571.65</v>
      </c>
      <c r="L211" s="28">
        <v>1546.7</v>
      </c>
      <c r="M211" s="28">
        <v>0.38656000000000001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420.3</v>
      </c>
      <c r="D212" s="37">
        <v>419.34999999999997</v>
      </c>
      <c r="E212" s="37">
        <v>416.94999999999993</v>
      </c>
      <c r="F212" s="37">
        <v>413.59999999999997</v>
      </c>
      <c r="G212" s="37">
        <v>411.19999999999993</v>
      </c>
      <c r="H212" s="37">
        <v>422.69999999999993</v>
      </c>
      <c r="I212" s="37">
        <v>425.09999999999991</v>
      </c>
      <c r="J212" s="37">
        <v>428.44999999999993</v>
      </c>
      <c r="K212" s="28">
        <v>421.75</v>
      </c>
      <c r="L212" s="28">
        <v>416</v>
      </c>
      <c r="M212" s="28">
        <v>31.863579999999999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12.65</v>
      </c>
      <c r="D213" s="37">
        <v>12.666666666666666</v>
      </c>
      <c r="E213" s="37">
        <v>12.583333333333332</v>
      </c>
      <c r="F213" s="37">
        <v>12.516666666666666</v>
      </c>
      <c r="G213" s="37">
        <v>12.433333333333332</v>
      </c>
      <c r="H213" s="37">
        <v>12.733333333333333</v>
      </c>
      <c r="I213" s="37">
        <v>12.816666666666665</v>
      </c>
      <c r="J213" s="37">
        <v>12.883333333333333</v>
      </c>
      <c r="K213" s="28">
        <v>12.75</v>
      </c>
      <c r="L213" s="28">
        <v>12.6</v>
      </c>
      <c r="M213" s="28">
        <v>215.10057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219.2</v>
      </c>
      <c r="D214" s="37">
        <v>217.43333333333331</v>
      </c>
      <c r="E214" s="37">
        <v>214.86666666666662</v>
      </c>
      <c r="F214" s="37">
        <v>210.5333333333333</v>
      </c>
      <c r="G214" s="37">
        <v>207.96666666666661</v>
      </c>
      <c r="H214" s="37">
        <v>221.76666666666662</v>
      </c>
      <c r="I214" s="37">
        <v>224.33333333333329</v>
      </c>
      <c r="J214" s="37">
        <v>228.66666666666663</v>
      </c>
      <c r="K214" s="37">
        <v>220</v>
      </c>
      <c r="L214" s="37">
        <v>213.1</v>
      </c>
      <c r="M214" s="37">
        <v>47.116129999999998</v>
      </c>
      <c r="N214" s="1"/>
      <c r="O214" s="1"/>
    </row>
    <row r="215" spans="1:15" ht="12.75" customHeight="1">
      <c r="A215" s="53">
        <v>206</v>
      </c>
      <c r="B215" s="28" t="s">
        <v>864</v>
      </c>
      <c r="C215" s="37">
        <v>54.3</v>
      </c>
      <c r="D215" s="37">
        <v>54.466666666666661</v>
      </c>
      <c r="E215" s="37">
        <v>53.133333333333326</v>
      </c>
      <c r="F215" s="37">
        <v>51.966666666666661</v>
      </c>
      <c r="G215" s="37">
        <v>50.633333333333326</v>
      </c>
      <c r="H215" s="37">
        <v>55.633333333333326</v>
      </c>
      <c r="I215" s="37">
        <v>56.966666666666654</v>
      </c>
      <c r="J215" s="37">
        <v>58.133333333333326</v>
      </c>
      <c r="K215" s="37">
        <v>55.8</v>
      </c>
      <c r="L215" s="37">
        <v>53.3</v>
      </c>
      <c r="M215" s="37">
        <v>569.02458999999999</v>
      </c>
      <c r="N215" s="1"/>
      <c r="O215" s="1"/>
    </row>
    <row r="216" spans="1:15" ht="12.75" customHeight="1">
      <c r="A216" s="53">
        <v>207</v>
      </c>
      <c r="B216" s="28" t="s">
        <v>830</v>
      </c>
      <c r="C216" s="37">
        <v>360.75</v>
      </c>
      <c r="D216" s="37">
        <v>361.39999999999992</v>
      </c>
      <c r="E216" s="37">
        <v>357.74999999999983</v>
      </c>
      <c r="F216" s="37">
        <v>354.74999999999989</v>
      </c>
      <c r="G216" s="37">
        <v>351.0999999999998</v>
      </c>
      <c r="H216" s="37">
        <v>364.39999999999986</v>
      </c>
      <c r="I216" s="37">
        <v>368.04999999999995</v>
      </c>
      <c r="J216" s="37">
        <v>371.0499999999999</v>
      </c>
      <c r="K216" s="37">
        <v>365.05</v>
      </c>
      <c r="L216" s="37">
        <v>358.4</v>
      </c>
      <c r="M216" s="37">
        <v>6.8799099999999997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6"/>
      <c r="B1" s="41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2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44747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9" t="s">
        <v>16</v>
      </c>
      <c r="B9" s="411" t="s">
        <v>18</v>
      </c>
      <c r="C9" s="415" t="s">
        <v>20</v>
      </c>
      <c r="D9" s="415" t="s">
        <v>21</v>
      </c>
      <c r="E9" s="406" t="s">
        <v>22</v>
      </c>
      <c r="F9" s="407"/>
      <c r="G9" s="408"/>
      <c r="H9" s="406" t="s">
        <v>23</v>
      </c>
      <c r="I9" s="407"/>
      <c r="J9" s="408"/>
      <c r="K9" s="23"/>
      <c r="L9" s="24"/>
      <c r="M9" s="50"/>
      <c r="N9" s="1"/>
      <c r="O9" s="1"/>
    </row>
    <row r="10" spans="1:15" ht="42.75" customHeight="1">
      <c r="A10" s="413"/>
      <c r="B10" s="414"/>
      <c r="C10" s="414"/>
      <c r="D10" s="41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07" t="s">
        <v>287</v>
      </c>
      <c r="C11" s="298">
        <v>22222.15</v>
      </c>
      <c r="D11" s="299">
        <v>22192.716666666664</v>
      </c>
      <c r="E11" s="299">
        <v>21935.433333333327</v>
      </c>
      <c r="F11" s="299">
        <v>21648.716666666664</v>
      </c>
      <c r="G11" s="299">
        <v>21391.433333333327</v>
      </c>
      <c r="H11" s="299">
        <v>22479.433333333327</v>
      </c>
      <c r="I11" s="299">
        <v>22736.71666666666</v>
      </c>
      <c r="J11" s="299">
        <v>23023.433333333327</v>
      </c>
      <c r="K11" s="298">
        <v>22450</v>
      </c>
      <c r="L11" s="298">
        <v>21906</v>
      </c>
      <c r="M11" s="298">
        <v>3.8300000000000001E-2</v>
      </c>
      <c r="N11" s="1"/>
      <c r="O11" s="1"/>
    </row>
    <row r="12" spans="1:15" ht="12" customHeight="1">
      <c r="A12" s="30">
        <v>2</v>
      </c>
      <c r="B12" s="308" t="s">
        <v>288</v>
      </c>
      <c r="C12" s="298">
        <v>2361.5</v>
      </c>
      <c r="D12" s="299">
        <v>2333.4333333333329</v>
      </c>
      <c r="E12" s="299">
        <v>2294.1666666666661</v>
      </c>
      <c r="F12" s="299">
        <v>2226.833333333333</v>
      </c>
      <c r="G12" s="299">
        <v>2187.5666666666662</v>
      </c>
      <c r="H12" s="299">
        <v>2400.766666666666</v>
      </c>
      <c r="I12" s="299">
        <v>2440.0333333333333</v>
      </c>
      <c r="J12" s="299">
        <v>2507.3666666666659</v>
      </c>
      <c r="K12" s="298">
        <v>2372.6999999999998</v>
      </c>
      <c r="L12" s="298">
        <v>2266.1</v>
      </c>
      <c r="M12" s="298">
        <v>1.9253899999999999</v>
      </c>
      <c r="N12" s="1"/>
      <c r="O12" s="1"/>
    </row>
    <row r="13" spans="1:15" ht="12" customHeight="1">
      <c r="A13" s="30">
        <v>3</v>
      </c>
      <c r="B13" s="308" t="s">
        <v>43</v>
      </c>
      <c r="C13" s="298">
        <v>2164.6</v>
      </c>
      <c r="D13" s="299">
        <v>2168.5333333333333</v>
      </c>
      <c r="E13" s="299">
        <v>2150.1666666666665</v>
      </c>
      <c r="F13" s="299">
        <v>2135.7333333333331</v>
      </c>
      <c r="G13" s="299">
        <v>2117.3666666666663</v>
      </c>
      <c r="H13" s="299">
        <v>2182.9666666666667</v>
      </c>
      <c r="I13" s="299">
        <v>2201.3333333333335</v>
      </c>
      <c r="J13" s="299">
        <v>2215.7666666666669</v>
      </c>
      <c r="K13" s="298">
        <v>2186.9</v>
      </c>
      <c r="L13" s="298">
        <v>2154.1</v>
      </c>
      <c r="M13" s="298">
        <v>1.6952700000000001</v>
      </c>
      <c r="N13" s="1"/>
      <c r="O13" s="1"/>
    </row>
    <row r="14" spans="1:15" ht="12" customHeight="1">
      <c r="A14" s="30">
        <v>4</v>
      </c>
      <c r="B14" s="308" t="s">
        <v>290</v>
      </c>
      <c r="C14" s="298">
        <v>2369.15</v>
      </c>
      <c r="D14" s="299">
        <v>2336.3166666666666</v>
      </c>
      <c r="E14" s="299">
        <v>2243.7833333333333</v>
      </c>
      <c r="F14" s="299">
        <v>2118.4166666666665</v>
      </c>
      <c r="G14" s="299">
        <v>2025.8833333333332</v>
      </c>
      <c r="H14" s="299">
        <v>2461.6833333333334</v>
      </c>
      <c r="I14" s="299">
        <v>2554.2166666666662</v>
      </c>
      <c r="J14" s="299">
        <v>2679.5833333333335</v>
      </c>
      <c r="K14" s="298">
        <v>2428.85</v>
      </c>
      <c r="L14" s="298">
        <v>2210.9499999999998</v>
      </c>
      <c r="M14" s="298">
        <v>2.0718999999999999</v>
      </c>
      <c r="N14" s="1"/>
      <c r="O14" s="1"/>
    </row>
    <row r="15" spans="1:15" ht="12" customHeight="1">
      <c r="A15" s="30">
        <v>5</v>
      </c>
      <c r="B15" s="308" t="s">
        <v>291</v>
      </c>
      <c r="C15" s="298">
        <v>835.15</v>
      </c>
      <c r="D15" s="299">
        <v>839.66666666666663</v>
      </c>
      <c r="E15" s="299">
        <v>826.48333333333323</v>
      </c>
      <c r="F15" s="299">
        <v>817.81666666666661</v>
      </c>
      <c r="G15" s="299">
        <v>804.63333333333321</v>
      </c>
      <c r="H15" s="299">
        <v>848.33333333333326</v>
      </c>
      <c r="I15" s="299">
        <v>861.51666666666665</v>
      </c>
      <c r="J15" s="299">
        <v>870.18333333333328</v>
      </c>
      <c r="K15" s="298">
        <v>852.85</v>
      </c>
      <c r="L15" s="298">
        <v>831</v>
      </c>
      <c r="M15" s="298">
        <v>1.8078099999999999</v>
      </c>
      <c r="N15" s="1"/>
      <c r="O15" s="1"/>
    </row>
    <row r="16" spans="1:15" ht="12" customHeight="1">
      <c r="A16" s="30">
        <v>6</v>
      </c>
      <c r="B16" s="308" t="s">
        <v>59</v>
      </c>
      <c r="C16" s="298">
        <v>563.45000000000005</v>
      </c>
      <c r="D16" s="299">
        <v>570.31666666666661</v>
      </c>
      <c r="E16" s="299">
        <v>552.73333333333323</v>
      </c>
      <c r="F16" s="299">
        <v>542.01666666666665</v>
      </c>
      <c r="G16" s="299">
        <v>524.43333333333328</v>
      </c>
      <c r="H16" s="299">
        <v>581.03333333333319</v>
      </c>
      <c r="I16" s="299">
        <v>598.61666666666667</v>
      </c>
      <c r="J16" s="299">
        <v>609.33333333333314</v>
      </c>
      <c r="K16" s="298">
        <v>587.9</v>
      </c>
      <c r="L16" s="298">
        <v>559.6</v>
      </c>
      <c r="M16" s="298">
        <v>23.043330000000001</v>
      </c>
      <c r="N16" s="1"/>
      <c r="O16" s="1"/>
    </row>
    <row r="17" spans="1:15" ht="12" customHeight="1">
      <c r="A17" s="30">
        <v>7</v>
      </c>
      <c r="B17" s="308" t="s">
        <v>292</v>
      </c>
      <c r="C17" s="298">
        <v>402.75</v>
      </c>
      <c r="D17" s="299">
        <v>402.08333333333331</v>
      </c>
      <c r="E17" s="299">
        <v>399.16666666666663</v>
      </c>
      <c r="F17" s="299">
        <v>395.58333333333331</v>
      </c>
      <c r="G17" s="299">
        <v>392.66666666666663</v>
      </c>
      <c r="H17" s="299">
        <v>405.66666666666663</v>
      </c>
      <c r="I17" s="299">
        <v>408.58333333333326</v>
      </c>
      <c r="J17" s="299">
        <v>412.16666666666663</v>
      </c>
      <c r="K17" s="298">
        <v>405</v>
      </c>
      <c r="L17" s="298">
        <v>398.5</v>
      </c>
      <c r="M17" s="298">
        <v>0.23860999999999999</v>
      </c>
      <c r="N17" s="1"/>
      <c r="O17" s="1"/>
    </row>
    <row r="18" spans="1:15" ht="12" customHeight="1">
      <c r="A18" s="30">
        <v>8</v>
      </c>
      <c r="B18" s="308" t="s">
        <v>293</v>
      </c>
      <c r="C18" s="298">
        <v>1946.75</v>
      </c>
      <c r="D18" s="299">
        <v>1943.8999999999999</v>
      </c>
      <c r="E18" s="299">
        <v>1914.8499999999997</v>
      </c>
      <c r="F18" s="299">
        <v>1882.9499999999998</v>
      </c>
      <c r="G18" s="299">
        <v>1853.8999999999996</v>
      </c>
      <c r="H18" s="299">
        <v>1975.7999999999997</v>
      </c>
      <c r="I18" s="299">
        <v>2004.85</v>
      </c>
      <c r="J18" s="299">
        <v>2036.7499999999998</v>
      </c>
      <c r="K18" s="298">
        <v>1972.95</v>
      </c>
      <c r="L18" s="298">
        <v>1912</v>
      </c>
      <c r="M18" s="298">
        <v>0.83687999999999996</v>
      </c>
      <c r="N18" s="1"/>
      <c r="O18" s="1"/>
    </row>
    <row r="19" spans="1:15" ht="12" customHeight="1">
      <c r="A19" s="30">
        <v>9</v>
      </c>
      <c r="B19" s="308" t="s">
        <v>237</v>
      </c>
      <c r="C19" s="298">
        <v>18945.25</v>
      </c>
      <c r="D19" s="299">
        <v>19048.75</v>
      </c>
      <c r="E19" s="299">
        <v>18797.5</v>
      </c>
      <c r="F19" s="299">
        <v>18649.75</v>
      </c>
      <c r="G19" s="299">
        <v>18398.5</v>
      </c>
      <c r="H19" s="299">
        <v>19196.5</v>
      </c>
      <c r="I19" s="299">
        <v>19447.75</v>
      </c>
      <c r="J19" s="299">
        <v>19595.5</v>
      </c>
      <c r="K19" s="298">
        <v>19300</v>
      </c>
      <c r="L19" s="298">
        <v>18901</v>
      </c>
      <c r="M19" s="298">
        <v>0.16058</v>
      </c>
      <c r="N19" s="1"/>
      <c r="O19" s="1"/>
    </row>
    <row r="20" spans="1:15" ht="12" customHeight="1">
      <c r="A20" s="30">
        <v>10</v>
      </c>
      <c r="B20" s="308" t="s">
        <v>45</v>
      </c>
      <c r="C20" s="298">
        <v>2261.85</v>
      </c>
      <c r="D20" s="299">
        <v>2255.7333333333336</v>
      </c>
      <c r="E20" s="299">
        <v>2234.4666666666672</v>
      </c>
      <c r="F20" s="299">
        <v>2207.0833333333335</v>
      </c>
      <c r="G20" s="299">
        <v>2185.8166666666671</v>
      </c>
      <c r="H20" s="299">
        <v>2283.1166666666672</v>
      </c>
      <c r="I20" s="299">
        <v>2304.3833333333337</v>
      </c>
      <c r="J20" s="299">
        <v>2331.7666666666673</v>
      </c>
      <c r="K20" s="298">
        <v>2277</v>
      </c>
      <c r="L20" s="298">
        <v>2228.35</v>
      </c>
      <c r="M20" s="298">
        <v>15.811590000000001</v>
      </c>
      <c r="N20" s="1"/>
      <c r="O20" s="1"/>
    </row>
    <row r="21" spans="1:15" ht="12" customHeight="1">
      <c r="A21" s="30">
        <v>11</v>
      </c>
      <c r="B21" s="308" t="s">
        <v>238</v>
      </c>
      <c r="C21" s="298">
        <v>1883.6</v>
      </c>
      <c r="D21" s="299">
        <v>1911.2</v>
      </c>
      <c r="E21" s="299">
        <v>1832.5</v>
      </c>
      <c r="F21" s="299">
        <v>1781.3999999999999</v>
      </c>
      <c r="G21" s="299">
        <v>1702.6999999999998</v>
      </c>
      <c r="H21" s="299">
        <v>1962.3000000000002</v>
      </c>
      <c r="I21" s="299">
        <v>2041.0000000000005</v>
      </c>
      <c r="J21" s="299">
        <v>2092.1000000000004</v>
      </c>
      <c r="K21" s="298">
        <v>1989.9</v>
      </c>
      <c r="L21" s="298">
        <v>1860.1</v>
      </c>
      <c r="M21" s="298">
        <v>10.9346</v>
      </c>
      <c r="N21" s="1"/>
      <c r="O21" s="1"/>
    </row>
    <row r="22" spans="1:15" ht="12" customHeight="1">
      <c r="A22" s="30">
        <v>12</v>
      </c>
      <c r="B22" s="308" t="s">
        <v>46</v>
      </c>
      <c r="C22" s="298">
        <v>682</v>
      </c>
      <c r="D22" s="299">
        <v>679.80000000000007</v>
      </c>
      <c r="E22" s="299">
        <v>675.30000000000018</v>
      </c>
      <c r="F22" s="299">
        <v>668.60000000000014</v>
      </c>
      <c r="G22" s="299">
        <v>664.10000000000025</v>
      </c>
      <c r="H22" s="299">
        <v>686.50000000000011</v>
      </c>
      <c r="I22" s="299">
        <v>690.99999999999989</v>
      </c>
      <c r="J22" s="299">
        <v>697.7</v>
      </c>
      <c r="K22" s="298">
        <v>684.3</v>
      </c>
      <c r="L22" s="298">
        <v>673.1</v>
      </c>
      <c r="M22" s="298">
        <v>18.749210000000001</v>
      </c>
      <c r="N22" s="1"/>
      <c r="O22" s="1"/>
    </row>
    <row r="23" spans="1:15" ht="12.75" customHeight="1">
      <c r="A23" s="30">
        <v>13</v>
      </c>
      <c r="B23" s="308" t="s">
        <v>239</v>
      </c>
      <c r="C23" s="298">
        <v>2396.8000000000002</v>
      </c>
      <c r="D23" s="299">
        <v>2401.2333333333336</v>
      </c>
      <c r="E23" s="299">
        <v>2372.5666666666671</v>
      </c>
      <c r="F23" s="299">
        <v>2348.3333333333335</v>
      </c>
      <c r="G23" s="299">
        <v>2319.666666666667</v>
      </c>
      <c r="H23" s="299">
        <v>2425.4666666666672</v>
      </c>
      <c r="I23" s="299">
        <v>2454.1333333333332</v>
      </c>
      <c r="J23" s="299">
        <v>2478.3666666666672</v>
      </c>
      <c r="K23" s="298">
        <v>2429.9</v>
      </c>
      <c r="L23" s="298">
        <v>2377</v>
      </c>
      <c r="M23" s="298">
        <v>3.2231900000000002</v>
      </c>
      <c r="N23" s="1"/>
      <c r="O23" s="1"/>
    </row>
    <row r="24" spans="1:15" ht="12.75" customHeight="1">
      <c r="A24" s="30">
        <v>14</v>
      </c>
      <c r="B24" s="308" t="s">
        <v>240</v>
      </c>
      <c r="C24" s="298">
        <v>2423.1</v>
      </c>
      <c r="D24" s="299">
        <v>2446.6166666666668</v>
      </c>
      <c r="E24" s="299">
        <v>2371.4833333333336</v>
      </c>
      <c r="F24" s="299">
        <v>2319.8666666666668</v>
      </c>
      <c r="G24" s="299">
        <v>2244.7333333333336</v>
      </c>
      <c r="H24" s="299">
        <v>2498.2333333333336</v>
      </c>
      <c r="I24" s="299">
        <v>2573.3666666666668</v>
      </c>
      <c r="J24" s="299">
        <v>2624.9833333333336</v>
      </c>
      <c r="K24" s="298">
        <v>2521.75</v>
      </c>
      <c r="L24" s="298">
        <v>2395</v>
      </c>
      <c r="M24" s="298">
        <v>2.9329900000000002</v>
      </c>
      <c r="N24" s="1"/>
      <c r="O24" s="1"/>
    </row>
    <row r="25" spans="1:15" ht="12.75" customHeight="1">
      <c r="A25" s="30">
        <v>15</v>
      </c>
      <c r="B25" s="308" t="s">
        <v>241</v>
      </c>
      <c r="C25" s="298">
        <v>90.2</v>
      </c>
      <c r="D25" s="299">
        <v>90.2</v>
      </c>
      <c r="E25" s="299">
        <v>89.4</v>
      </c>
      <c r="F25" s="299">
        <v>88.600000000000009</v>
      </c>
      <c r="G25" s="299">
        <v>87.800000000000011</v>
      </c>
      <c r="H25" s="299">
        <v>91</v>
      </c>
      <c r="I25" s="299">
        <v>91.799999999999983</v>
      </c>
      <c r="J25" s="299">
        <v>92.6</v>
      </c>
      <c r="K25" s="298">
        <v>91</v>
      </c>
      <c r="L25" s="298">
        <v>89.4</v>
      </c>
      <c r="M25" s="298">
        <v>17.331779999999998</v>
      </c>
      <c r="N25" s="1"/>
      <c r="O25" s="1"/>
    </row>
    <row r="26" spans="1:15" ht="12.75" customHeight="1">
      <c r="A26" s="30">
        <v>16</v>
      </c>
      <c r="B26" s="308" t="s">
        <v>41</v>
      </c>
      <c r="C26" s="298">
        <v>248.3</v>
      </c>
      <c r="D26" s="299">
        <v>246.88333333333335</v>
      </c>
      <c r="E26" s="299">
        <v>243.8666666666667</v>
      </c>
      <c r="F26" s="299">
        <v>239.43333333333334</v>
      </c>
      <c r="G26" s="299">
        <v>236.41666666666669</v>
      </c>
      <c r="H26" s="299">
        <v>251.31666666666672</v>
      </c>
      <c r="I26" s="299">
        <v>254.33333333333337</v>
      </c>
      <c r="J26" s="299">
        <v>258.76666666666677</v>
      </c>
      <c r="K26" s="298">
        <v>249.9</v>
      </c>
      <c r="L26" s="298">
        <v>242.45</v>
      </c>
      <c r="M26" s="298">
        <v>16.446120000000001</v>
      </c>
      <c r="N26" s="1"/>
      <c r="O26" s="1"/>
    </row>
    <row r="27" spans="1:15" ht="12.75" customHeight="1">
      <c r="A27" s="30">
        <v>17</v>
      </c>
      <c r="B27" s="308" t="s">
        <v>865</v>
      </c>
      <c r="C27" s="298">
        <v>407.6</v>
      </c>
      <c r="D27" s="299">
        <v>407.06666666666661</v>
      </c>
      <c r="E27" s="299">
        <v>404.93333333333322</v>
      </c>
      <c r="F27" s="299">
        <v>402.26666666666659</v>
      </c>
      <c r="G27" s="299">
        <v>400.13333333333321</v>
      </c>
      <c r="H27" s="299">
        <v>409.73333333333323</v>
      </c>
      <c r="I27" s="299">
        <v>411.86666666666667</v>
      </c>
      <c r="J27" s="299">
        <v>414.53333333333325</v>
      </c>
      <c r="K27" s="298">
        <v>409.2</v>
      </c>
      <c r="L27" s="298">
        <v>404.4</v>
      </c>
      <c r="M27" s="298">
        <v>0.36730000000000002</v>
      </c>
      <c r="N27" s="1"/>
      <c r="O27" s="1"/>
    </row>
    <row r="28" spans="1:15" ht="12.75" customHeight="1">
      <c r="A28" s="30">
        <v>18</v>
      </c>
      <c r="B28" s="308" t="s">
        <v>294</v>
      </c>
      <c r="C28" s="298">
        <v>262.75</v>
      </c>
      <c r="D28" s="299">
        <v>263.9666666666667</v>
      </c>
      <c r="E28" s="299">
        <v>259.08333333333337</v>
      </c>
      <c r="F28" s="299">
        <v>255.41666666666669</v>
      </c>
      <c r="G28" s="299">
        <v>250.53333333333336</v>
      </c>
      <c r="H28" s="299">
        <v>267.63333333333338</v>
      </c>
      <c r="I28" s="299">
        <v>272.51666666666671</v>
      </c>
      <c r="J28" s="299">
        <v>276.18333333333339</v>
      </c>
      <c r="K28" s="298">
        <v>268.85000000000002</v>
      </c>
      <c r="L28" s="298">
        <v>260.3</v>
      </c>
      <c r="M28" s="298">
        <v>0.41177999999999998</v>
      </c>
      <c r="N28" s="1"/>
      <c r="O28" s="1"/>
    </row>
    <row r="29" spans="1:15" ht="12.75" customHeight="1">
      <c r="A29" s="30">
        <v>19</v>
      </c>
      <c r="B29" s="308" t="s">
        <v>295</v>
      </c>
      <c r="C29" s="298">
        <v>206.45</v>
      </c>
      <c r="D29" s="299">
        <v>208.08333333333334</v>
      </c>
      <c r="E29" s="299">
        <v>202.91666666666669</v>
      </c>
      <c r="F29" s="299">
        <v>199.38333333333335</v>
      </c>
      <c r="G29" s="299">
        <v>194.2166666666667</v>
      </c>
      <c r="H29" s="299">
        <v>211.61666666666667</v>
      </c>
      <c r="I29" s="299">
        <v>216.78333333333336</v>
      </c>
      <c r="J29" s="299">
        <v>220.31666666666666</v>
      </c>
      <c r="K29" s="298">
        <v>213.25</v>
      </c>
      <c r="L29" s="298">
        <v>204.55</v>
      </c>
      <c r="M29" s="298">
        <v>3.1630099999999999</v>
      </c>
      <c r="N29" s="1"/>
      <c r="O29" s="1"/>
    </row>
    <row r="30" spans="1:15" ht="12.75" customHeight="1">
      <c r="A30" s="30">
        <v>20</v>
      </c>
      <c r="B30" s="308" t="s">
        <v>296</v>
      </c>
      <c r="C30" s="298">
        <v>1025</v>
      </c>
      <c r="D30" s="299">
        <v>1024.8166666666668</v>
      </c>
      <c r="E30" s="299">
        <v>1006.8333333333337</v>
      </c>
      <c r="F30" s="299">
        <v>988.66666666666686</v>
      </c>
      <c r="G30" s="299">
        <v>970.68333333333374</v>
      </c>
      <c r="H30" s="299">
        <v>1042.9833333333336</v>
      </c>
      <c r="I30" s="299">
        <v>1060.9666666666667</v>
      </c>
      <c r="J30" s="299">
        <v>1079.1333333333337</v>
      </c>
      <c r="K30" s="298">
        <v>1042.8</v>
      </c>
      <c r="L30" s="298">
        <v>1006.65</v>
      </c>
      <c r="M30" s="298">
        <v>3.6888100000000001</v>
      </c>
      <c r="N30" s="1"/>
      <c r="O30" s="1"/>
    </row>
    <row r="31" spans="1:15" ht="12.75" customHeight="1">
      <c r="A31" s="30">
        <v>21</v>
      </c>
      <c r="B31" s="308" t="s">
        <v>242</v>
      </c>
      <c r="C31" s="298">
        <v>1236.0999999999999</v>
      </c>
      <c r="D31" s="299">
        <v>1241.8166666666666</v>
      </c>
      <c r="E31" s="299">
        <v>1225.7833333333333</v>
      </c>
      <c r="F31" s="299">
        <v>1215.4666666666667</v>
      </c>
      <c r="G31" s="299">
        <v>1199.4333333333334</v>
      </c>
      <c r="H31" s="299">
        <v>1252.1333333333332</v>
      </c>
      <c r="I31" s="299">
        <v>1268.1666666666665</v>
      </c>
      <c r="J31" s="299">
        <v>1278.4833333333331</v>
      </c>
      <c r="K31" s="298">
        <v>1257.8499999999999</v>
      </c>
      <c r="L31" s="298">
        <v>1231.5</v>
      </c>
      <c r="M31" s="298">
        <v>0.30176999999999998</v>
      </c>
      <c r="N31" s="1"/>
      <c r="O31" s="1"/>
    </row>
    <row r="32" spans="1:15" ht="12.75" customHeight="1">
      <c r="A32" s="30">
        <v>22</v>
      </c>
      <c r="B32" s="308" t="s">
        <v>52</v>
      </c>
      <c r="C32" s="298">
        <v>729.05</v>
      </c>
      <c r="D32" s="299">
        <v>729.08333333333337</v>
      </c>
      <c r="E32" s="299">
        <v>723.2166666666667</v>
      </c>
      <c r="F32" s="299">
        <v>717.38333333333333</v>
      </c>
      <c r="G32" s="299">
        <v>711.51666666666665</v>
      </c>
      <c r="H32" s="299">
        <v>734.91666666666674</v>
      </c>
      <c r="I32" s="299">
        <v>740.7833333333333</v>
      </c>
      <c r="J32" s="299">
        <v>746.61666666666679</v>
      </c>
      <c r="K32" s="298">
        <v>734.95</v>
      </c>
      <c r="L32" s="298">
        <v>723.25</v>
      </c>
      <c r="M32" s="298">
        <v>0.24836</v>
      </c>
      <c r="N32" s="1"/>
      <c r="O32" s="1"/>
    </row>
    <row r="33" spans="1:15" ht="12.75" customHeight="1">
      <c r="A33" s="30">
        <v>23</v>
      </c>
      <c r="B33" s="308" t="s">
        <v>48</v>
      </c>
      <c r="C33" s="298">
        <v>3040.5</v>
      </c>
      <c r="D33" s="299">
        <v>3029.4</v>
      </c>
      <c r="E33" s="299">
        <v>2997.1000000000004</v>
      </c>
      <c r="F33" s="299">
        <v>2953.7000000000003</v>
      </c>
      <c r="G33" s="299">
        <v>2921.4000000000005</v>
      </c>
      <c r="H33" s="299">
        <v>3072.8</v>
      </c>
      <c r="I33" s="299">
        <v>3105.1000000000004</v>
      </c>
      <c r="J33" s="299">
        <v>3148.5</v>
      </c>
      <c r="K33" s="298">
        <v>3061.7</v>
      </c>
      <c r="L33" s="298">
        <v>2986</v>
      </c>
      <c r="M33" s="298">
        <v>0.33450000000000002</v>
      </c>
      <c r="N33" s="1"/>
      <c r="O33" s="1"/>
    </row>
    <row r="34" spans="1:15" ht="12.75" customHeight="1">
      <c r="A34" s="30">
        <v>24</v>
      </c>
      <c r="B34" s="308" t="s">
        <v>297</v>
      </c>
      <c r="C34" s="298">
        <v>2532.75</v>
      </c>
      <c r="D34" s="299">
        <v>2551.9166666666665</v>
      </c>
      <c r="E34" s="299">
        <v>2505.833333333333</v>
      </c>
      <c r="F34" s="299">
        <v>2478.9166666666665</v>
      </c>
      <c r="G34" s="299">
        <v>2432.833333333333</v>
      </c>
      <c r="H34" s="299">
        <v>2578.833333333333</v>
      </c>
      <c r="I34" s="299">
        <v>2624.9166666666661</v>
      </c>
      <c r="J34" s="299">
        <v>2651.833333333333</v>
      </c>
      <c r="K34" s="298">
        <v>2598</v>
      </c>
      <c r="L34" s="298">
        <v>2525</v>
      </c>
      <c r="M34" s="298">
        <v>0.18489</v>
      </c>
      <c r="N34" s="1"/>
      <c r="O34" s="1"/>
    </row>
    <row r="35" spans="1:15" ht="12.75" customHeight="1">
      <c r="A35" s="30">
        <v>25</v>
      </c>
      <c r="B35" s="308" t="s">
        <v>750</v>
      </c>
      <c r="C35" s="298">
        <v>259.7</v>
      </c>
      <c r="D35" s="299">
        <v>261.08333333333331</v>
      </c>
      <c r="E35" s="299">
        <v>256.66666666666663</v>
      </c>
      <c r="F35" s="299">
        <v>253.63333333333333</v>
      </c>
      <c r="G35" s="299">
        <v>249.21666666666664</v>
      </c>
      <c r="H35" s="299">
        <v>264.11666666666662</v>
      </c>
      <c r="I35" s="299">
        <v>268.53333333333325</v>
      </c>
      <c r="J35" s="299">
        <v>271.56666666666661</v>
      </c>
      <c r="K35" s="298">
        <v>265.5</v>
      </c>
      <c r="L35" s="298">
        <v>258.05</v>
      </c>
      <c r="M35" s="298">
        <v>6.2495099999999999</v>
      </c>
      <c r="N35" s="1"/>
      <c r="O35" s="1"/>
    </row>
    <row r="36" spans="1:15" ht="12.75" customHeight="1">
      <c r="A36" s="30">
        <v>26</v>
      </c>
      <c r="B36" s="308" t="s">
        <v>298</v>
      </c>
      <c r="C36" s="298">
        <v>21.1</v>
      </c>
      <c r="D36" s="299">
        <v>21.266666666666666</v>
      </c>
      <c r="E36" s="299">
        <v>20.833333333333332</v>
      </c>
      <c r="F36" s="299">
        <v>20.566666666666666</v>
      </c>
      <c r="G36" s="299">
        <v>20.133333333333333</v>
      </c>
      <c r="H36" s="299">
        <v>21.533333333333331</v>
      </c>
      <c r="I36" s="299">
        <v>21.966666666666669</v>
      </c>
      <c r="J36" s="299">
        <v>22.233333333333331</v>
      </c>
      <c r="K36" s="298">
        <v>21.7</v>
      </c>
      <c r="L36" s="298">
        <v>21</v>
      </c>
      <c r="M36" s="298">
        <v>8.3254300000000008</v>
      </c>
      <c r="N36" s="1"/>
      <c r="O36" s="1"/>
    </row>
    <row r="37" spans="1:15" ht="12.75" customHeight="1">
      <c r="A37" s="30">
        <v>27</v>
      </c>
      <c r="B37" s="308" t="s">
        <v>50</v>
      </c>
      <c r="C37" s="298">
        <v>471.3</v>
      </c>
      <c r="D37" s="299">
        <v>469.4666666666667</v>
      </c>
      <c r="E37" s="299">
        <v>466.23333333333341</v>
      </c>
      <c r="F37" s="299">
        <v>461.16666666666669</v>
      </c>
      <c r="G37" s="299">
        <v>457.93333333333339</v>
      </c>
      <c r="H37" s="299">
        <v>474.53333333333342</v>
      </c>
      <c r="I37" s="299">
        <v>477.76666666666677</v>
      </c>
      <c r="J37" s="299">
        <v>482.83333333333343</v>
      </c>
      <c r="K37" s="298">
        <v>472.7</v>
      </c>
      <c r="L37" s="298">
        <v>464.4</v>
      </c>
      <c r="M37" s="298">
        <v>4.1791099999999997</v>
      </c>
      <c r="N37" s="1"/>
      <c r="O37" s="1"/>
    </row>
    <row r="38" spans="1:15" ht="12.75" customHeight="1">
      <c r="A38" s="30">
        <v>28</v>
      </c>
      <c r="B38" s="308" t="s">
        <v>299</v>
      </c>
      <c r="C38" s="298">
        <v>2385.6999999999998</v>
      </c>
      <c r="D38" s="299">
        <v>2369.1166666666668</v>
      </c>
      <c r="E38" s="299">
        <v>2341.8333333333335</v>
      </c>
      <c r="F38" s="299">
        <v>2297.9666666666667</v>
      </c>
      <c r="G38" s="299">
        <v>2270.6833333333334</v>
      </c>
      <c r="H38" s="299">
        <v>2412.9833333333336</v>
      </c>
      <c r="I38" s="299">
        <v>2440.2666666666664</v>
      </c>
      <c r="J38" s="299">
        <v>2484.1333333333337</v>
      </c>
      <c r="K38" s="298">
        <v>2396.4</v>
      </c>
      <c r="L38" s="298">
        <v>2325.25</v>
      </c>
      <c r="M38" s="298">
        <v>0.42226000000000002</v>
      </c>
      <c r="N38" s="1"/>
      <c r="O38" s="1"/>
    </row>
    <row r="39" spans="1:15" ht="12.75" customHeight="1">
      <c r="A39" s="30">
        <v>29</v>
      </c>
      <c r="B39" s="308" t="s">
        <v>51</v>
      </c>
      <c r="C39" s="298">
        <v>368.55</v>
      </c>
      <c r="D39" s="299">
        <v>368.16666666666669</v>
      </c>
      <c r="E39" s="299">
        <v>366.43333333333339</v>
      </c>
      <c r="F39" s="299">
        <v>364.31666666666672</v>
      </c>
      <c r="G39" s="299">
        <v>362.58333333333343</v>
      </c>
      <c r="H39" s="299">
        <v>370.28333333333336</v>
      </c>
      <c r="I39" s="299">
        <v>372.01666666666659</v>
      </c>
      <c r="J39" s="299">
        <v>374.13333333333333</v>
      </c>
      <c r="K39" s="298">
        <v>369.9</v>
      </c>
      <c r="L39" s="298">
        <v>366.05</v>
      </c>
      <c r="M39" s="298">
        <v>22.75112</v>
      </c>
      <c r="N39" s="1"/>
      <c r="O39" s="1"/>
    </row>
    <row r="40" spans="1:15" ht="12.75" customHeight="1">
      <c r="A40" s="30">
        <v>30</v>
      </c>
      <c r="B40" s="308" t="s">
        <v>818</v>
      </c>
      <c r="C40" s="298">
        <v>1263.5</v>
      </c>
      <c r="D40" s="299">
        <v>1251.1666666666667</v>
      </c>
      <c r="E40" s="299">
        <v>1227.3333333333335</v>
      </c>
      <c r="F40" s="299">
        <v>1191.1666666666667</v>
      </c>
      <c r="G40" s="299">
        <v>1167.3333333333335</v>
      </c>
      <c r="H40" s="299">
        <v>1287.3333333333335</v>
      </c>
      <c r="I40" s="299">
        <v>1311.166666666667</v>
      </c>
      <c r="J40" s="299">
        <v>1347.3333333333335</v>
      </c>
      <c r="K40" s="298">
        <v>1275</v>
      </c>
      <c r="L40" s="298">
        <v>1215</v>
      </c>
      <c r="M40" s="298">
        <v>9.2872699999999995</v>
      </c>
      <c r="N40" s="1"/>
      <c r="O40" s="1"/>
    </row>
    <row r="41" spans="1:15" ht="12.75" customHeight="1">
      <c r="A41" s="30">
        <v>31</v>
      </c>
      <c r="B41" s="308" t="s">
        <v>780</v>
      </c>
      <c r="C41" s="298">
        <v>613.4</v>
      </c>
      <c r="D41" s="299">
        <v>618.80000000000007</v>
      </c>
      <c r="E41" s="299">
        <v>605.60000000000014</v>
      </c>
      <c r="F41" s="299">
        <v>597.80000000000007</v>
      </c>
      <c r="G41" s="299">
        <v>584.60000000000014</v>
      </c>
      <c r="H41" s="299">
        <v>626.60000000000014</v>
      </c>
      <c r="I41" s="299">
        <v>639.80000000000018</v>
      </c>
      <c r="J41" s="299">
        <v>647.60000000000014</v>
      </c>
      <c r="K41" s="298">
        <v>632</v>
      </c>
      <c r="L41" s="298">
        <v>611</v>
      </c>
      <c r="M41" s="298">
        <v>0.43159999999999998</v>
      </c>
      <c r="N41" s="1"/>
      <c r="O41" s="1"/>
    </row>
    <row r="42" spans="1:15" ht="12.75" customHeight="1">
      <c r="A42" s="30">
        <v>32</v>
      </c>
      <c r="B42" s="308" t="s">
        <v>53</v>
      </c>
      <c r="C42" s="298">
        <v>3770.1</v>
      </c>
      <c r="D42" s="299">
        <v>3750.9833333333336</v>
      </c>
      <c r="E42" s="299">
        <v>3719.166666666667</v>
      </c>
      <c r="F42" s="299">
        <v>3668.2333333333336</v>
      </c>
      <c r="G42" s="299">
        <v>3636.416666666667</v>
      </c>
      <c r="H42" s="299">
        <v>3801.916666666667</v>
      </c>
      <c r="I42" s="299">
        <v>3833.7333333333336</v>
      </c>
      <c r="J42" s="299">
        <v>3884.666666666667</v>
      </c>
      <c r="K42" s="298">
        <v>3782.8</v>
      </c>
      <c r="L42" s="298">
        <v>3700.05</v>
      </c>
      <c r="M42" s="298">
        <v>3.0078999999999998</v>
      </c>
      <c r="N42" s="1"/>
      <c r="O42" s="1"/>
    </row>
    <row r="43" spans="1:15" ht="12.75" customHeight="1">
      <c r="A43" s="30">
        <v>33</v>
      </c>
      <c r="B43" s="308" t="s">
        <v>54</v>
      </c>
      <c r="C43" s="298">
        <v>189.3</v>
      </c>
      <c r="D43" s="299">
        <v>189.48333333333335</v>
      </c>
      <c r="E43" s="299">
        <v>187.9666666666667</v>
      </c>
      <c r="F43" s="299">
        <v>186.63333333333335</v>
      </c>
      <c r="G43" s="299">
        <v>185.1166666666667</v>
      </c>
      <c r="H43" s="299">
        <v>190.81666666666669</v>
      </c>
      <c r="I43" s="299">
        <v>192.33333333333334</v>
      </c>
      <c r="J43" s="299">
        <v>193.66666666666669</v>
      </c>
      <c r="K43" s="298">
        <v>191</v>
      </c>
      <c r="L43" s="298">
        <v>188.15</v>
      </c>
      <c r="M43" s="298">
        <v>10.511649999999999</v>
      </c>
      <c r="N43" s="1"/>
      <c r="O43" s="1"/>
    </row>
    <row r="44" spans="1:15" ht="12.75" customHeight="1">
      <c r="A44" s="30">
        <v>34</v>
      </c>
      <c r="B44" s="308" t="s">
        <v>866</v>
      </c>
      <c r="C44" s="298">
        <v>277.39999999999998</v>
      </c>
      <c r="D44" s="299">
        <v>281.46666666666664</v>
      </c>
      <c r="E44" s="299">
        <v>271.0333333333333</v>
      </c>
      <c r="F44" s="299">
        <v>264.66666666666669</v>
      </c>
      <c r="G44" s="299">
        <v>254.23333333333335</v>
      </c>
      <c r="H44" s="299">
        <v>287.83333333333326</v>
      </c>
      <c r="I44" s="299">
        <v>298.26666666666654</v>
      </c>
      <c r="J44" s="299">
        <v>304.63333333333321</v>
      </c>
      <c r="K44" s="298">
        <v>291.89999999999998</v>
      </c>
      <c r="L44" s="298">
        <v>275.10000000000002</v>
      </c>
      <c r="M44" s="298">
        <v>2.2331099999999999</v>
      </c>
      <c r="N44" s="1"/>
      <c r="O44" s="1"/>
    </row>
    <row r="45" spans="1:15" ht="12.75" customHeight="1">
      <c r="A45" s="30">
        <v>35</v>
      </c>
      <c r="B45" s="308" t="s">
        <v>300</v>
      </c>
      <c r="C45" s="298">
        <v>540.1</v>
      </c>
      <c r="D45" s="299">
        <v>543.41666666666663</v>
      </c>
      <c r="E45" s="299">
        <v>533.23333333333323</v>
      </c>
      <c r="F45" s="299">
        <v>526.36666666666656</v>
      </c>
      <c r="G45" s="299">
        <v>516.18333333333317</v>
      </c>
      <c r="H45" s="299">
        <v>550.2833333333333</v>
      </c>
      <c r="I45" s="299">
        <v>560.4666666666667</v>
      </c>
      <c r="J45" s="299">
        <v>567.33333333333337</v>
      </c>
      <c r="K45" s="298">
        <v>553.6</v>
      </c>
      <c r="L45" s="298">
        <v>536.54999999999995</v>
      </c>
      <c r="M45" s="298">
        <v>1.80091</v>
      </c>
      <c r="N45" s="1"/>
      <c r="O45" s="1"/>
    </row>
    <row r="46" spans="1:15" ht="12.75" customHeight="1">
      <c r="A46" s="30">
        <v>36</v>
      </c>
      <c r="B46" s="308" t="s">
        <v>55</v>
      </c>
      <c r="C46" s="298">
        <v>145.05000000000001</v>
      </c>
      <c r="D46" s="299">
        <v>145.53333333333333</v>
      </c>
      <c r="E46" s="299">
        <v>143.36666666666667</v>
      </c>
      <c r="F46" s="299">
        <v>141.68333333333334</v>
      </c>
      <c r="G46" s="299">
        <v>139.51666666666668</v>
      </c>
      <c r="H46" s="299">
        <v>147.21666666666667</v>
      </c>
      <c r="I46" s="299">
        <v>149.38333333333335</v>
      </c>
      <c r="J46" s="299">
        <v>151.06666666666666</v>
      </c>
      <c r="K46" s="298">
        <v>147.69999999999999</v>
      </c>
      <c r="L46" s="298">
        <v>143.85</v>
      </c>
      <c r="M46" s="298">
        <v>156.3365</v>
      </c>
      <c r="N46" s="1"/>
      <c r="O46" s="1"/>
    </row>
    <row r="47" spans="1:15" ht="12.75" customHeight="1">
      <c r="A47" s="30">
        <v>37</v>
      </c>
      <c r="B47" s="308" t="s">
        <v>57</v>
      </c>
      <c r="C47" s="298">
        <v>2790.3</v>
      </c>
      <c r="D47" s="299">
        <v>2777.7000000000003</v>
      </c>
      <c r="E47" s="299">
        <v>2757.4000000000005</v>
      </c>
      <c r="F47" s="299">
        <v>2724.5000000000005</v>
      </c>
      <c r="G47" s="299">
        <v>2704.2000000000007</v>
      </c>
      <c r="H47" s="299">
        <v>2810.6000000000004</v>
      </c>
      <c r="I47" s="299">
        <v>2830.9000000000005</v>
      </c>
      <c r="J47" s="299">
        <v>2863.8</v>
      </c>
      <c r="K47" s="298">
        <v>2798</v>
      </c>
      <c r="L47" s="298">
        <v>2744.8</v>
      </c>
      <c r="M47" s="298">
        <v>6.5314699999999997</v>
      </c>
      <c r="N47" s="1"/>
      <c r="O47" s="1"/>
    </row>
    <row r="48" spans="1:15" ht="12.75" customHeight="1">
      <c r="A48" s="30">
        <v>38</v>
      </c>
      <c r="B48" s="308" t="s">
        <v>301</v>
      </c>
      <c r="C48" s="298">
        <v>178.6</v>
      </c>
      <c r="D48" s="299">
        <v>177.88333333333335</v>
      </c>
      <c r="E48" s="299">
        <v>175.76666666666671</v>
      </c>
      <c r="F48" s="299">
        <v>172.93333333333337</v>
      </c>
      <c r="G48" s="299">
        <v>170.81666666666672</v>
      </c>
      <c r="H48" s="299">
        <v>180.7166666666667</v>
      </c>
      <c r="I48" s="299">
        <v>182.83333333333331</v>
      </c>
      <c r="J48" s="299">
        <v>185.66666666666669</v>
      </c>
      <c r="K48" s="298">
        <v>180</v>
      </c>
      <c r="L48" s="298">
        <v>175.05</v>
      </c>
      <c r="M48" s="298">
        <v>0.84960000000000002</v>
      </c>
      <c r="N48" s="1"/>
      <c r="O48" s="1"/>
    </row>
    <row r="49" spans="1:15" ht="12.75" customHeight="1">
      <c r="A49" s="30">
        <v>39</v>
      </c>
      <c r="B49" s="308" t="s">
        <v>302</v>
      </c>
      <c r="C49" s="298">
        <v>2742.05</v>
      </c>
      <c r="D49" s="299">
        <v>2732.2833333333333</v>
      </c>
      <c r="E49" s="299">
        <v>2714.7666666666664</v>
      </c>
      <c r="F49" s="299">
        <v>2687.4833333333331</v>
      </c>
      <c r="G49" s="299">
        <v>2669.9666666666662</v>
      </c>
      <c r="H49" s="299">
        <v>2759.5666666666666</v>
      </c>
      <c r="I49" s="299">
        <v>2777.0833333333339</v>
      </c>
      <c r="J49" s="299">
        <v>2804.3666666666668</v>
      </c>
      <c r="K49" s="298">
        <v>2749.8</v>
      </c>
      <c r="L49" s="298">
        <v>2705</v>
      </c>
      <c r="M49" s="298">
        <v>3.4909999999999997E-2</v>
      </c>
      <c r="N49" s="1"/>
      <c r="O49" s="1"/>
    </row>
    <row r="50" spans="1:15" ht="12.75" customHeight="1">
      <c r="A50" s="30">
        <v>40</v>
      </c>
      <c r="B50" s="308" t="s">
        <v>303</v>
      </c>
      <c r="C50" s="298">
        <v>1729.95</v>
      </c>
      <c r="D50" s="299">
        <v>1708.2833333333335</v>
      </c>
      <c r="E50" s="299">
        <v>1679.7666666666671</v>
      </c>
      <c r="F50" s="299">
        <v>1629.5833333333335</v>
      </c>
      <c r="G50" s="299">
        <v>1601.0666666666671</v>
      </c>
      <c r="H50" s="299">
        <v>1758.4666666666672</v>
      </c>
      <c r="I50" s="299">
        <v>1786.9833333333336</v>
      </c>
      <c r="J50" s="299">
        <v>1837.1666666666672</v>
      </c>
      <c r="K50" s="298">
        <v>1736.8</v>
      </c>
      <c r="L50" s="298">
        <v>1658.1</v>
      </c>
      <c r="M50" s="298">
        <v>2.4825900000000001</v>
      </c>
      <c r="N50" s="1"/>
      <c r="O50" s="1"/>
    </row>
    <row r="51" spans="1:15" ht="12.75" customHeight="1">
      <c r="A51" s="30">
        <v>41</v>
      </c>
      <c r="B51" s="308" t="s">
        <v>304</v>
      </c>
      <c r="C51" s="298">
        <v>8090.65</v>
      </c>
      <c r="D51" s="299">
        <v>8073.95</v>
      </c>
      <c r="E51" s="299">
        <v>8027.9</v>
      </c>
      <c r="F51" s="299">
        <v>7965.15</v>
      </c>
      <c r="G51" s="299">
        <v>7919.0999999999995</v>
      </c>
      <c r="H51" s="299">
        <v>8136.7</v>
      </c>
      <c r="I51" s="299">
        <v>8182.7500000000009</v>
      </c>
      <c r="J51" s="299">
        <v>8245.5</v>
      </c>
      <c r="K51" s="298">
        <v>8120</v>
      </c>
      <c r="L51" s="298">
        <v>8011.2</v>
      </c>
      <c r="M51" s="298">
        <v>8.1900000000000001E-2</v>
      </c>
      <c r="N51" s="1"/>
      <c r="O51" s="1"/>
    </row>
    <row r="52" spans="1:15" ht="12.75" customHeight="1">
      <c r="A52" s="30">
        <v>42</v>
      </c>
      <c r="B52" s="308" t="s">
        <v>60</v>
      </c>
      <c r="C52" s="298">
        <v>529.25</v>
      </c>
      <c r="D52" s="299">
        <v>525.86666666666667</v>
      </c>
      <c r="E52" s="299">
        <v>520.58333333333337</v>
      </c>
      <c r="F52" s="299">
        <v>511.91666666666674</v>
      </c>
      <c r="G52" s="299">
        <v>506.63333333333344</v>
      </c>
      <c r="H52" s="299">
        <v>534.5333333333333</v>
      </c>
      <c r="I52" s="299">
        <v>539.81666666666661</v>
      </c>
      <c r="J52" s="299">
        <v>548.48333333333323</v>
      </c>
      <c r="K52" s="298">
        <v>531.15</v>
      </c>
      <c r="L52" s="298">
        <v>517.20000000000005</v>
      </c>
      <c r="M52" s="298">
        <v>8.3413000000000004</v>
      </c>
      <c r="N52" s="1"/>
      <c r="O52" s="1"/>
    </row>
    <row r="53" spans="1:15" ht="12.75" customHeight="1">
      <c r="A53" s="30">
        <v>43</v>
      </c>
      <c r="B53" s="308" t="s">
        <v>305</v>
      </c>
      <c r="C53" s="298">
        <v>432.55</v>
      </c>
      <c r="D53" s="299">
        <v>435.01666666666665</v>
      </c>
      <c r="E53" s="299">
        <v>426.0333333333333</v>
      </c>
      <c r="F53" s="299">
        <v>419.51666666666665</v>
      </c>
      <c r="G53" s="299">
        <v>410.5333333333333</v>
      </c>
      <c r="H53" s="299">
        <v>441.5333333333333</v>
      </c>
      <c r="I53" s="299">
        <v>450.51666666666665</v>
      </c>
      <c r="J53" s="299">
        <v>457.0333333333333</v>
      </c>
      <c r="K53" s="298">
        <v>444</v>
      </c>
      <c r="L53" s="298">
        <v>428.5</v>
      </c>
      <c r="M53" s="298">
        <v>0.90414000000000005</v>
      </c>
      <c r="N53" s="1"/>
      <c r="O53" s="1"/>
    </row>
    <row r="54" spans="1:15" ht="12.75" customHeight="1">
      <c r="A54" s="30">
        <v>44</v>
      </c>
      <c r="B54" s="308" t="s">
        <v>243</v>
      </c>
      <c r="C54" s="298">
        <v>3495.5</v>
      </c>
      <c r="D54" s="299">
        <v>3503.5</v>
      </c>
      <c r="E54" s="299">
        <v>3452</v>
      </c>
      <c r="F54" s="299">
        <v>3408.5</v>
      </c>
      <c r="G54" s="299">
        <v>3357</v>
      </c>
      <c r="H54" s="299">
        <v>3547</v>
      </c>
      <c r="I54" s="299">
        <v>3598.5</v>
      </c>
      <c r="J54" s="299">
        <v>3642</v>
      </c>
      <c r="K54" s="298">
        <v>3555</v>
      </c>
      <c r="L54" s="298">
        <v>3460</v>
      </c>
      <c r="M54" s="298">
        <v>7.6661599999999996</v>
      </c>
      <c r="N54" s="1"/>
      <c r="O54" s="1"/>
    </row>
    <row r="55" spans="1:15" ht="12.75" customHeight="1">
      <c r="A55" s="30">
        <v>45</v>
      </c>
      <c r="B55" s="308" t="s">
        <v>61</v>
      </c>
      <c r="C55" s="298">
        <v>654.35</v>
      </c>
      <c r="D55" s="299">
        <v>650</v>
      </c>
      <c r="E55" s="299">
        <v>644.85</v>
      </c>
      <c r="F55" s="299">
        <v>635.35</v>
      </c>
      <c r="G55" s="299">
        <v>630.20000000000005</v>
      </c>
      <c r="H55" s="299">
        <v>659.5</v>
      </c>
      <c r="I55" s="299">
        <v>664.65000000000009</v>
      </c>
      <c r="J55" s="299">
        <v>674.15</v>
      </c>
      <c r="K55" s="298">
        <v>655.15</v>
      </c>
      <c r="L55" s="298">
        <v>640.5</v>
      </c>
      <c r="M55" s="298">
        <v>39.333840000000002</v>
      </c>
      <c r="N55" s="1"/>
      <c r="O55" s="1"/>
    </row>
    <row r="56" spans="1:15" ht="12.75" customHeight="1">
      <c r="A56" s="30">
        <v>46</v>
      </c>
      <c r="B56" s="308" t="s">
        <v>306</v>
      </c>
      <c r="C56" s="298">
        <v>2678.25</v>
      </c>
      <c r="D56" s="299">
        <v>2694.7000000000003</v>
      </c>
      <c r="E56" s="299">
        <v>2634.6500000000005</v>
      </c>
      <c r="F56" s="299">
        <v>2591.0500000000002</v>
      </c>
      <c r="G56" s="299">
        <v>2531.0000000000005</v>
      </c>
      <c r="H56" s="299">
        <v>2738.3000000000006</v>
      </c>
      <c r="I56" s="299">
        <v>2798.3500000000008</v>
      </c>
      <c r="J56" s="299">
        <v>2841.9500000000007</v>
      </c>
      <c r="K56" s="298">
        <v>2754.75</v>
      </c>
      <c r="L56" s="298">
        <v>2651.1</v>
      </c>
      <c r="M56" s="298">
        <v>0.21512999999999999</v>
      </c>
      <c r="N56" s="1"/>
      <c r="O56" s="1"/>
    </row>
    <row r="57" spans="1:15" ht="12.75" customHeight="1">
      <c r="A57" s="30">
        <v>47</v>
      </c>
      <c r="B57" s="308" t="s">
        <v>307</v>
      </c>
      <c r="C57" s="298">
        <v>596.9</v>
      </c>
      <c r="D57" s="299">
        <v>598.94999999999993</v>
      </c>
      <c r="E57" s="299">
        <v>590.94999999999982</v>
      </c>
      <c r="F57" s="299">
        <v>584.99999999999989</v>
      </c>
      <c r="G57" s="299">
        <v>576.99999999999977</v>
      </c>
      <c r="H57" s="299">
        <v>604.89999999999986</v>
      </c>
      <c r="I57" s="299">
        <v>612.90000000000009</v>
      </c>
      <c r="J57" s="299">
        <v>618.84999999999991</v>
      </c>
      <c r="K57" s="298">
        <v>606.95000000000005</v>
      </c>
      <c r="L57" s="298">
        <v>593</v>
      </c>
      <c r="M57" s="298">
        <v>6.0810399999999998</v>
      </c>
      <c r="N57" s="1"/>
      <c r="O57" s="1"/>
    </row>
    <row r="58" spans="1:15" ht="12.75" customHeight="1">
      <c r="A58" s="30">
        <v>48</v>
      </c>
      <c r="B58" s="308" t="s">
        <v>62</v>
      </c>
      <c r="C58" s="298">
        <v>3679.75</v>
      </c>
      <c r="D58" s="299">
        <v>3660.9666666666667</v>
      </c>
      <c r="E58" s="299">
        <v>3626.7833333333333</v>
      </c>
      <c r="F58" s="299">
        <v>3573.8166666666666</v>
      </c>
      <c r="G58" s="299">
        <v>3539.6333333333332</v>
      </c>
      <c r="H58" s="299">
        <v>3713.9333333333334</v>
      </c>
      <c r="I58" s="299">
        <v>3748.1166666666668</v>
      </c>
      <c r="J58" s="299">
        <v>3801.0833333333335</v>
      </c>
      <c r="K58" s="298">
        <v>3695.15</v>
      </c>
      <c r="L58" s="298">
        <v>3608</v>
      </c>
      <c r="M58" s="298">
        <v>5.3650500000000001</v>
      </c>
      <c r="N58" s="1"/>
      <c r="O58" s="1"/>
    </row>
    <row r="59" spans="1:15" ht="12" customHeight="1">
      <c r="A59" s="30">
        <v>49</v>
      </c>
      <c r="B59" s="308" t="s">
        <v>308</v>
      </c>
      <c r="C59" s="298">
        <v>1076.55</v>
      </c>
      <c r="D59" s="299">
        <v>1057.2333333333333</v>
      </c>
      <c r="E59" s="299">
        <v>1029.4666666666667</v>
      </c>
      <c r="F59" s="299">
        <v>982.38333333333333</v>
      </c>
      <c r="G59" s="299">
        <v>954.61666666666667</v>
      </c>
      <c r="H59" s="299">
        <v>1104.3166666666666</v>
      </c>
      <c r="I59" s="299">
        <v>1132.0833333333335</v>
      </c>
      <c r="J59" s="299">
        <v>1179.1666666666667</v>
      </c>
      <c r="K59" s="298">
        <v>1085</v>
      </c>
      <c r="L59" s="298">
        <v>1010.15</v>
      </c>
      <c r="M59" s="298">
        <v>2.5850399999999998</v>
      </c>
      <c r="N59" s="1"/>
      <c r="O59" s="1"/>
    </row>
    <row r="60" spans="1:15" ht="12.75" customHeight="1">
      <c r="A60" s="30">
        <v>50</v>
      </c>
      <c r="B60" s="308" t="s">
        <v>65</v>
      </c>
      <c r="C60" s="298">
        <v>5630.3</v>
      </c>
      <c r="D60" s="299">
        <v>5606.75</v>
      </c>
      <c r="E60" s="299">
        <v>5564.55</v>
      </c>
      <c r="F60" s="299">
        <v>5498.8</v>
      </c>
      <c r="G60" s="299">
        <v>5456.6</v>
      </c>
      <c r="H60" s="299">
        <v>5672.5</v>
      </c>
      <c r="I60" s="299">
        <v>5714.7000000000007</v>
      </c>
      <c r="J60" s="299">
        <v>5780.45</v>
      </c>
      <c r="K60" s="298">
        <v>5648.95</v>
      </c>
      <c r="L60" s="298">
        <v>5541</v>
      </c>
      <c r="M60" s="298">
        <v>7.89818</v>
      </c>
      <c r="N60" s="1"/>
      <c r="O60" s="1"/>
    </row>
    <row r="61" spans="1:15" ht="12.75" customHeight="1">
      <c r="A61" s="30">
        <v>51</v>
      </c>
      <c r="B61" s="308" t="s">
        <v>64</v>
      </c>
      <c r="C61" s="298">
        <v>11388.3</v>
      </c>
      <c r="D61" s="299">
        <v>11348.833333333334</v>
      </c>
      <c r="E61" s="299">
        <v>11254.666666666668</v>
      </c>
      <c r="F61" s="299">
        <v>11121.033333333335</v>
      </c>
      <c r="G61" s="299">
        <v>11026.866666666669</v>
      </c>
      <c r="H61" s="299">
        <v>11482.466666666667</v>
      </c>
      <c r="I61" s="299">
        <v>11576.633333333335</v>
      </c>
      <c r="J61" s="299">
        <v>11710.266666666666</v>
      </c>
      <c r="K61" s="298">
        <v>11443</v>
      </c>
      <c r="L61" s="298">
        <v>11215.2</v>
      </c>
      <c r="M61" s="298">
        <v>3.0042499999999999</v>
      </c>
      <c r="N61" s="1"/>
      <c r="O61" s="1"/>
    </row>
    <row r="62" spans="1:15" ht="12.75" customHeight="1">
      <c r="A62" s="30">
        <v>52</v>
      </c>
      <c r="B62" s="308" t="s">
        <v>244</v>
      </c>
      <c r="C62" s="298">
        <v>4581.3500000000004</v>
      </c>
      <c r="D62" s="299">
        <v>4598.9666666666672</v>
      </c>
      <c r="E62" s="299">
        <v>4537.9333333333343</v>
      </c>
      <c r="F62" s="299">
        <v>4494.5166666666673</v>
      </c>
      <c r="G62" s="299">
        <v>4433.4833333333345</v>
      </c>
      <c r="H62" s="299">
        <v>4642.3833333333341</v>
      </c>
      <c r="I62" s="299">
        <v>4703.416666666667</v>
      </c>
      <c r="J62" s="299">
        <v>4746.8333333333339</v>
      </c>
      <c r="K62" s="298">
        <v>4660</v>
      </c>
      <c r="L62" s="298">
        <v>4555.55</v>
      </c>
      <c r="M62" s="298">
        <v>0.23205000000000001</v>
      </c>
      <c r="N62" s="1"/>
      <c r="O62" s="1"/>
    </row>
    <row r="63" spans="1:15" ht="12.75" customHeight="1">
      <c r="A63" s="30">
        <v>53</v>
      </c>
      <c r="B63" s="308" t="s">
        <v>309</v>
      </c>
      <c r="C63" s="298">
        <v>2863.1</v>
      </c>
      <c r="D63" s="299">
        <v>2883.0333333333333</v>
      </c>
      <c r="E63" s="299">
        <v>2831.0666666666666</v>
      </c>
      <c r="F63" s="299">
        <v>2799.0333333333333</v>
      </c>
      <c r="G63" s="299">
        <v>2747.0666666666666</v>
      </c>
      <c r="H63" s="299">
        <v>2915.0666666666666</v>
      </c>
      <c r="I63" s="299">
        <v>2967.0333333333328</v>
      </c>
      <c r="J63" s="299">
        <v>2999.0666666666666</v>
      </c>
      <c r="K63" s="298">
        <v>2935</v>
      </c>
      <c r="L63" s="298">
        <v>2851</v>
      </c>
      <c r="M63" s="298">
        <v>0.19542999999999999</v>
      </c>
      <c r="N63" s="1"/>
      <c r="O63" s="1"/>
    </row>
    <row r="64" spans="1:15" ht="12.75" customHeight="1">
      <c r="A64" s="30">
        <v>54</v>
      </c>
      <c r="B64" s="308" t="s">
        <v>66</v>
      </c>
      <c r="C64" s="298">
        <v>2187.6999999999998</v>
      </c>
      <c r="D64" s="299">
        <v>2184.8333333333335</v>
      </c>
      <c r="E64" s="299">
        <v>2156.666666666667</v>
      </c>
      <c r="F64" s="299">
        <v>2125.6333333333337</v>
      </c>
      <c r="G64" s="299">
        <v>2097.4666666666672</v>
      </c>
      <c r="H64" s="299">
        <v>2215.8666666666668</v>
      </c>
      <c r="I64" s="299">
        <v>2244.0333333333338</v>
      </c>
      <c r="J64" s="299">
        <v>2275.0666666666666</v>
      </c>
      <c r="K64" s="298">
        <v>2213</v>
      </c>
      <c r="L64" s="298">
        <v>2153.8000000000002</v>
      </c>
      <c r="M64" s="298">
        <v>1.22854</v>
      </c>
      <c r="N64" s="1"/>
      <c r="O64" s="1"/>
    </row>
    <row r="65" spans="1:15" ht="12.75" customHeight="1">
      <c r="A65" s="30">
        <v>55</v>
      </c>
      <c r="B65" s="308" t="s">
        <v>310</v>
      </c>
      <c r="C65" s="298">
        <v>360.3</v>
      </c>
      <c r="D65" s="299">
        <v>361.05</v>
      </c>
      <c r="E65" s="299">
        <v>355.3</v>
      </c>
      <c r="F65" s="299">
        <v>350.3</v>
      </c>
      <c r="G65" s="299">
        <v>344.55</v>
      </c>
      <c r="H65" s="299">
        <v>366.05</v>
      </c>
      <c r="I65" s="299">
        <v>371.8</v>
      </c>
      <c r="J65" s="299">
        <v>376.8</v>
      </c>
      <c r="K65" s="298">
        <v>366.8</v>
      </c>
      <c r="L65" s="298">
        <v>356.05</v>
      </c>
      <c r="M65" s="298">
        <v>12.40649</v>
      </c>
      <c r="N65" s="1"/>
      <c r="O65" s="1"/>
    </row>
    <row r="66" spans="1:15" ht="12.75" customHeight="1">
      <c r="A66" s="30">
        <v>56</v>
      </c>
      <c r="B66" s="308" t="s">
        <v>67</v>
      </c>
      <c r="C66" s="298">
        <v>270.75</v>
      </c>
      <c r="D66" s="299">
        <v>268.05</v>
      </c>
      <c r="E66" s="299">
        <v>264.3</v>
      </c>
      <c r="F66" s="299">
        <v>257.85000000000002</v>
      </c>
      <c r="G66" s="299">
        <v>254.10000000000002</v>
      </c>
      <c r="H66" s="299">
        <v>274.5</v>
      </c>
      <c r="I66" s="299">
        <v>278.25</v>
      </c>
      <c r="J66" s="299">
        <v>284.7</v>
      </c>
      <c r="K66" s="298">
        <v>271.8</v>
      </c>
      <c r="L66" s="298">
        <v>261.60000000000002</v>
      </c>
      <c r="M66" s="298">
        <v>67.087050000000005</v>
      </c>
      <c r="N66" s="1"/>
      <c r="O66" s="1"/>
    </row>
    <row r="67" spans="1:15" ht="12.75" customHeight="1">
      <c r="A67" s="30">
        <v>57</v>
      </c>
      <c r="B67" s="308" t="s">
        <v>68</v>
      </c>
      <c r="C67" s="298">
        <v>98.45</v>
      </c>
      <c r="D67" s="299">
        <v>98.45</v>
      </c>
      <c r="E67" s="299">
        <v>96.95</v>
      </c>
      <c r="F67" s="299">
        <v>95.45</v>
      </c>
      <c r="G67" s="299">
        <v>93.95</v>
      </c>
      <c r="H67" s="299">
        <v>99.95</v>
      </c>
      <c r="I67" s="299">
        <v>101.45</v>
      </c>
      <c r="J67" s="299">
        <v>102.95</v>
      </c>
      <c r="K67" s="298">
        <v>99.95</v>
      </c>
      <c r="L67" s="298">
        <v>96.95</v>
      </c>
      <c r="M67" s="298">
        <v>236.59059999999999</v>
      </c>
      <c r="N67" s="1"/>
      <c r="O67" s="1"/>
    </row>
    <row r="68" spans="1:15" ht="12.75" customHeight="1">
      <c r="A68" s="30">
        <v>58</v>
      </c>
      <c r="B68" s="308" t="s">
        <v>245</v>
      </c>
      <c r="C68" s="298">
        <v>45.65</v>
      </c>
      <c r="D68" s="299">
        <v>45.433333333333337</v>
      </c>
      <c r="E68" s="299">
        <v>44.966666666666676</v>
      </c>
      <c r="F68" s="299">
        <v>44.283333333333339</v>
      </c>
      <c r="G68" s="299">
        <v>43.816666666666677</v>
      </c>
      <c r="H68" s="299">
        <v>46.116666666666674</v>
      </c>
      <c r="I68" s="299">
        <v>46.583333333333343</v>
      </c>
      <c r="J68" s="299">
        <v>47.266666666666673</v>
      </c>
      <c r="K68" s="298">
        <v>45.9</v>
      </c>
      <c r="L68" s="298">
        <v>44.75</v>
      </c>
      <c r="M68" s="298">
        <v>14.97489</v>
      </c>
      <c r="N68" s="1"/>
      <c r="O68" s="1"/>
    </row>
    <row r="69" spans="1:15" ht="12.75" customHeight="1">
      <c r="A69" s="30">
        <v>59</v>
      </c>
      <c r="B69" s="308" t="s">
        <v>311</v>
      </c>
      <c r="C69" s="298">
        <v>15.85</v>
      </c>
      <c r="D69" s="299">
        <v>15.75</v>
      </c>
      <c r="E69" s="299">
        <v>15.55</v>
      </c>
      <c r="F69" s="299">
        <v>15.25</v>
      </c>
      <c r="G69" s="299">
        <v>15.05</v>
      </c>
      <c r="H69" s="299">
        <v>16.05</v>
      </c>
      <c r="I69" s="299">
        <v>16.25</v>
      </c>
      <c r="J69" s="299">
        <v>16.55</v>
      </c>
      <c r="K69" s="298">
        <v>15.95</v>
      </c>
      <c r="L69" s="298">
        <v>15.45</v>
      </c>
      <c r="M69" s="298">
        <v>16.127559999999999</v>
      </c>
      <c r="N69" s="1"/>
      <c r="O69" s="1"/>
    </row>
    <row r="70" spans="1:15" ht="12.75" customHeight="1">
      <c r="A70" s="30">
        <v>60</v>
      </c>
      <c r="B70" s="308" t="s">
        <v>69</v>
      </c>
      <c r="C70" s="298">
        <v>1724.9</v>
      </c>
      <c r="D70" s="299">
        <v>1715.6833333333334</v>
      </c>
      <c r="E70" s="299">
        <v>1701.4666666666667</v>
      </c>
      <c r="F70" s="299">
        <v>1678.0333333333333</v>
      </c>
      <c r="G70" s="299">
        <v>1663.8166666666666</v>
      </c>
      <c r="H70" s="299">
        <v>1739.1166666666668</v>
      </c>
      <c r="I70" s="299">
        <v>1753.3333333333335</v>
      </c>
      <c r="J70" s="299">
        <v>1776.7666666666669</v>
      </c>
      <c r="K70" s="298">
        <v>1729.9</v>
      </c>
      <c r="L70" s="298">
        <v>1692.25</v>
      </c>
      <c r="M70" s="298">
        <v>1.1451499999999999</v>
      </c>
      <c r="N70" s="1"/>
      <c r="O70" s="1"/>
    </row>
    <row r="71" spans="1:15" ht="12.75" customHeight="1">
      <c r="A71" s="30">
        <v>61</v>
      </c>
      <c r="B71" s="308" t="s">
        <v>312</v>
      </c>
      <c r="C71" s="298">
        <v>5237.3</v>
      </c>
      <c r="D71" s="299">
        <v>5197.4333333333334</v>
      </c>
      <c r="E71" s="299">
        <v>5119.8666666666668</v>
      </c>
      <c r="F71" s="299">
        <v>5002.4333333333334</v>
      </c>
      <c r="G71" s="299">
        <v>4924.8666666666668</v>
      </c>
      <c r="H71" s="299">
        <v>5314.8666666666668</v>
      </c>
      <c r="I71" s="299">
        <v>5392.4333333333343</v>
      </c>
      <c r="J71" s="299">
        <v>5509.8666666666668</v>
      </c>
      <c r="K71" s="298">
        <v>5275</v>
      </c>
      <c r="L71" s="298">
        <v>5080</v>
      </c>
      <c r="M71" s="298">
        <v>8.9370000000000005E-2</v>
      </c>
      <c r="N71" s="1"/>
      <c r="O71" s="1"/>
    </row>
    <row r="72" spans="1:15" ht="12.75" customHeight="1">
      <c r="A72" s="30">
        <v>62</v>
      </c>
      <c r="B72" s="308" t="s">
        <v>72</v>
      </c>
      <c r="C72" s="298">
        <v>583.70000000000005</v>
      </c>
      <c r="D72" s="299">
        <v>581.54999999999995</v>
      </c>
      <c r="E72" s="299">
        <v>576.19999999999993</v>
      </c>
      <c r="F72" s="299">
        <v>568.69999999999993</v>
      </c>
      <c r="G72" s="299">
        <v>563.34999999999991</v>
      </c>
      <c r="H72" s="299">
        <v>589.04999999999995</v>
      </c>
      <c r="I72" s="299">
        <v>594.39999999999986</v>
      </c>
      <c r="J72" s="299">
        <v>601.9</v>
      </c>
      <c r="K72" s="298">
        <v>586.9</v>
      </c>
      <c r="L72" s="298">
        <v>574.04999999999995</v>
      </c>
      <c r="M72" s="298">
        <v>9.15883</v>
      </c>
      <c r="N72" s="1"/>
      <c r="O72" s="1"/>
    </row>
    <row r="73" spans="1:15" ht="12.75" customHeight="1">
      <c r="A73" s="30">
        <v>63</v>
      </c>
      <c r="B73" s="308" t="s">
        <v>313</v>
      </c>
      <c r="C73" s="298">
        <v>676.55</v>
      </c>
      <c r="D73" s="299">
        <v>673.88333333333333</v>
      </c>
      <c r="E73" s="299">
        <v>663.26666666666665</v>
      </c>
      <c r="F73" s="299">
        <v>649.98333333333335</v>
      </c>
      <c r="G73" s="299">
        <v>639.36666666666667</v>
      </c>
      <c r="H73" s="299">
        <v>687.16666666666663</v>
      </c>
      <c r="I73" s="299">
        <v>697.78333333333319</v>
      </c>
      <c r="J73" s="299">
        <v>711.06666666666661</v>
      </c>
      <c r="K73" s="298">
        <v>684.5</v>
      </c>
      <c r="L73" s="298">
        <v>660.6</v>
      </c>
      <c r="M73" s="298">
        <v>5.6980300000000002</v>
      </c>
      <c r="N73" s="1"/>
      <c r="O73" s="1"/>
    </row>
    <row r="74" spans="1:15" ht="12.75" customHeight="1">
      <c r="A74" s="30">
        <v>64</v>
      </c>
      <c r="B74" s="308" t="s">
        <v>71</v>
      </c>
      <c r="C74" s="298">
        <v>229.7</v>
      </c>
      <c r="D74" s="299">
        <v>229.76666666666665</v>
      </c>
      <c r="E74" s="299">
        <v>226.8833333333333</v>
      </c>
      <c r="F74" s="299">
        <v>224.06666666666663</v>
      </c>
      <c r="G74" s="299">
        <v>221.18333333333328</v>
      </c>
      <c r="H74" s="299">
        <v>232.58333333333331</v>
      </c>
      <c r="I74" s="299">
        <v>235.46666666666664</v>
      </c>
      <c r="J74" s="299">
        <v>238.28333333333333</v>
      </c>
      <c r="K74" s="298">
        <v>232.65</v>
      </c>
      <c r="L74" s="298">
        <v>226.95</v>
      </c>
      <c r="M74" s="298">
        <v>45.12809</v>
      </c>
      <c r="N74" s="1"/>
      <c r="O74" s="1"/>
    </row>
    <row r="75" spans="1:15" ht="12.75" customHeight="1">
      <c r="A75" s="30">
        <v>65</v>
      </c>
      <c r="B75" s="308" t="s">
        <v>73</v>
      </c>
      <c r="C75" s="298">
        <v>649.4</v>
      </c>
      <c r="D75" s="299">
        <v>647.48333333333323</v>
      </c>
      <c r="E75" s="299">
        <v>640.01666666666642</v>
      </c>
      <c r="F75" s="299">
        <v>630.63333333333321</v>
      </c>
      <c r="G75" s="299">
        <v>623.1666666666664</v>
      </c>
      <c r="H75" s="299">
        <v>656.86666666666645</v>
      </c>
      <c r="I75" s="299">
        <v>664.33333333333337</v>
      </c>
      <c r="J75" s="299">
        <v>673.71666666666647</v>
      </c>
      <c r="K75" s="298">
        <v>654.95000000000005</v>
      </c>
      <c r="L75" s="298">
        <v>638.1</v>
      </c>
      <c r="M75" s="298">
        <v>6.5761200000000004</v>
      </c>
      <c r="N75" s="1"/>
      <c r="O75" s="1"/>
    </row>
    <row r="76" spans="1:15" ht="12.75" customHeight="1">
      <c r="A76" s="30">
        <v>66</v>
      </c>
      <c r="B76" s="308" t="s">
        <v>76</v>
      </c>
      <c r="C76" s="298">
        <v>45.7</v>
      </c>
      <c r="D76" s="299">
        <v>45.633333333333333</v>
      </c>
      <c r="E76" s="299">
        <v>45.166666666666664</v>
      </c>
      <c r="F76" s="299">
        <v>44.633333333333333</v>
      </c>
      <c r="G76" s="299">
        <v>44.166666666666664</v>
      </c>
      <c r="H76" s="299">
        <v>46.166666666666664</v>
      </c>
      <c r="I76" s="299">
        <v>46.633333333333333</v>
      </c>
      <c r="J76" s="299">
        <v>47.166666666666664</v>
      </c>
      <c r="K76" s="298">
        <v>46.1</v>
      </c>
      <c r="L76" s="298">
        <v>45.1</v>
      </c>
      <c r="M76" s="298">
        <v>83.134839999999997</v>
      </c>
      <c r="N76" s="1"/>
      <c r="O76" s="1"/>
    </row>
    <row r="77" spans="1:15" ht="12.75" customHeight="1">
      <c r="A77" s="30">
        <v>67</v>
      </c>
      <c r="B77" s="308" t="s">
        <v>80</v>
      </c>
      <c r="C77" s="298">
        <v>316.35000000000002</v>
      </c>
      <c r="D77" s="299">
        <v>315.81666666666666</v>
      </c>
      <c r="E77" s="299">
        <v>313.18333333333334</v>
      </c>
      <c r="F77" s="299">
        <v>310.01666666666665</v>
      </c>
      <c r="G77" s="299">
        <v>307.38333333333333</v>
      </c>
      <c r="H77" s="299">
        <v>318.98333333333335</v>
      </c>
      <c r="I77" s="299">
        <v>321.61666666666667</v>
      </c>
      <c r="J77" s="299">
        <v>324.78333333333336</v>
      </c>
      <c r="K77" s="298">
        <v>318.45</v>
      </c>
      <c r="L77" s="298">
        <v>312.64999999999998</v>
      </c>
      <c r="M77" s="298">
        <v>22.155200000000001</v>
      </c>
      <c r="N77" s="1"/>
      <c r="O77" s="1"/>
    </row>
    <row r="78" spans="1:15" ht="12.75" customHeight="1">
      <c r="A78" s="30">
        <v>68</v>
      </c>
      <c r="B78" s="308" t="s">
        <v>75</v>
      </c>
      <c r="C78" s="298">
        <v>681.9</v>
      </c>
      <c r="D78" s="299">
        <v>677.81666666666672</v>
      </c>
      <c r="E78" s="299">
        <v>670.13333333333344</v>
      </c>
      <c r="F78" s="299">
        <v>658.36666666666667</v>
      </c>
      <c r="G78" s="299">
        <v>650.68333333333339</v>
      </c>
      <c r="H78" s="299">
        <v>689.58333333333348</v>
      </c>
      <c r="I78" s="299">
        <v>697.26666666666665</v>
      </c>
      <c r="J78" s="299">
        <v>709.03333333333353</v>
      </c>
      <c r="K78" s="298">
        <v>685.5</v>
      </c>
      <c r="L78" s="298">
        <v>666.05</v>
      </c>
      <c r="M78" s="298">
        <v>42.295879999999997</v>
      </c>
      <c r="N78" s="1"/>
      <c r="O78" s="1"/>
    </row>
    <row r="79" spans="1:15" ht="12.75" customHeight="1">
      <c r="A79" s="30">
        <v>69</v>
      </c>
      <c r="B79" s="308" t="s">
        <v>77</v>
      </c>
      <c r="C79" s="298">
        <v>311.3</v>
      </c>
      <c r="D79" s="299">
        <v>311.60000000000002</v>
      </c>
      <c r="E79" s="299">
        <v>308.80000000000007</v>
      </c>
      <c r="F79" s="299">
        <v>306.30000000000007</v>
      </c>
      <c r="G79" s="299">
        <v>303.50000000000011</v>
      </c>
      <c r="H79" s="299">
        <v>314.10000000000002</v>
      </c>
      <c r="I79" s="299">
        <v>316.89999999999998</v>
      </c>
      <c r="J79" s="299">
        <v>319.39999999999998</v>
      </c>
      <c r="K79" s="298">
        <v>314.39999999999998</v>
      </c>
      <c r="L79" s="298">
        <v>309.10000000000002</v>
      </c>
      <c r="M79" s="298">
        <v>8.7690999999999999</v>
      </c>
      <c r="N79" s="1"/>
      <c r="O79" s="1"/>
    </row>
    <row r="80" spans="1:15" ht="12.75" customHeight="1">
      <c r="A80" s="30">
        <v>70</v>
      </c>
      <c r="B80" s="308" t="s">
        <v>314</v>
      </c>
      <c r="C80" s="298">
        <v>855.15</v>
      </c>
      <c r="D80" s="299">
        <v>853.35</v>
      </c>
      <c r="E80" s="299">
        <v>843.80000000000007</v>
      </c>
      <c r="F80" s="299">
        <v>832.45</v>
      </c>
      <c r="G80" s="299">
        <v>822.90000000000009</v>
      </c>
      <c r="H80" s="299">
        <v>864.7</v>
      </c>
      <c r="I80" s="299">
        <v>874.25</v>
      </c>
      <c r="J80" s="299">
        <v>885.6</v>
      </c>
      <c r="K80" s="298">
        <v>862.9</v>
      </c>
      <c r="L80" s="298">
        <v>842</v>
      </c>
      <c r="M80" s="298">
        <v>1.11971</v>
      </c>
      <c r="N80" s="1"/>
      <c r="O80" s="1"/>
    </row>
    <row r="81" spans="1:15" ht="12.75" customHeight="1">
      <c r="A81" s="30">
        <v>71</v>
      </c>
      <c r="B81" s="308" t="s">
        <v>315</v>
      </c>
      <c r="C81" s="298">
        <v>344.85</v>
      </c>
      <c r="D81" s="299">
        <v>348.3</v>
      </c>
      <c r="E81" s="299">
        <v>339.05</v>
      </c>
      <c r="F81" s="299">
        <v>333.25</v>
      </c>
      <c r="G81" s="299">
        <v>324</v>
      </c>
      <c r="H81" s="299">
        <v>354.1</v>
      </c>
      <c r="I81" s="299">
        <v>363.35</v>
      </c>
      <c r="J81" s="299">
        <v>369.15000000000003</v>
      </c>
      <c r="K81" s="298">
        <v>357.55</v>
      </c>
      <c r="L81" s="298">
        <v>342.5</v>
      </c>
      <c r="M81" s="298">
        <v>21.2836</v>
      </c>
      <c r="N81" s="1"/>
      <c r="O81" s="1"/>
    </row>
    <row r="82" spans="1:15" ht="12.75" customHeight="1">
      <c r="A82" s="30">
        <v>72</v>
      </c>
      <c r="B82" s="308" t="s">
        <v>316</v>
      </c>
      <c r="C82" s="298">
        <v>7772.75</v>
      </c>
      <c r="D82" s="299">
        <v>7822.0333333333328</v>
      </c>
      <c r="E82" s="299">
        <v>7675.7166666666653</v>
      </c>
      <c r="F82" s="299">
        <v>7578.6833333333325</v>
      </c>
      <c r="G82" s="299">
        <v>7432.366666666665</v>
      </c>
      <c r="H82" s="299">
        <v>7919.0666666666657</v>
      </c>
      <c r="I82" s="299">
        <v>8065.3833333333332</v>
      </c>
      <c r="J82" s="299">
        <v>8162.4166666666661</v>
      </c>
      <c r="K82" s="298">
        <v>7968.35</v>
      </c>
      <c r="L82" s="298">
        <v>7725</v>
      </c>
      <c r="M82" s="298">
        <v>0.34793000000000002</v>
      </c>
      <c r="N82" s="1"/>
      <c r="O82" s="1"/>
    </row>
    <row r="83" spans="1:15" ht="12.75" customHeight="1">
      <c r="A83" s="30">
        <v>73</v>
      </c>
      <c r="B83" s="308" t="s">
        <v>317</v>
      </c>
      <c r="C83" s="298">
        <v>883.8</v>
      </c>
      <c r="D83" s="299">
        <v>880.2833333333333</v>
      </c>
      <c r="E83" s="299">
        <v>862.56666666666661</v>
      </c>
      <c r="F83" s="299">
        <v>841.33333333333326</v>
      </c>
      <c r="G83" s="299">
        <v>823.61666666666656</v>
      </c>
      <c r="H83" s="299">
        <v>901.51666666666665</v>
      </c>
      <c r="I83" s="299">
        <v>919.23333333333335</v>
      </c>
      <c r="J83" s="299">
        <v>940.4666666666667</v>
      </c>
      <c r="K83" s="298">
        <v>898</v>
      </c>
      <c r="L83" s="298">
        <v>859.05</v>
      </c>
      <c r="M83" s="298">
        <v>3.1055000000000001</v>
      </c>
      <c r="N83" s="1"/>
      <c r="O83" s="1"/>
    </row>
    <row r="84" spans="1:15" ht="12.75" customHeight="1">
      <c r="A84" s="30">
        <v>74</v>
      </c>
      <c r="B84" s="308" t="s">
        <v>246</v>
      </c>
      <c r="C84" s="298">
        <v>936.5</v>
      </c>
      <c r="D84" s="299">
        <v>930.05000000000007</v>
      </c>
      <c r="E84" s="299">
        <v>919.10000000000014</v>
      </c>
      <c r="F84" s="299">
        <v>901.7</v>
      </c>
      <c r="G84" s="299">
        <v>890.75000000000011</v>
      </c>
      <c r="H84" s="299">
        <v>947.45000000000016</v>
      </c>
      <c r="I84" s="299">
        <v>958.4000000000002</v>
      </c>
      <c r="J84" s="299">
        <v>975.80000000000018</v>
      </c>
      <c r="K84" s="298">
        <v>941</v>
      </c>
      <c r="L84" s="298">
        <v>912.65</v>
      </c>
      <c r="M84" s="298">
        <v>0.2697</v>
      </c>
      <c r="N84" s="1"/>
      <c r="O84" s="1"/>
    </row>
    <row r="85" spans="1:15" ht="12.75" customHeight="1">
      <c r="A85" s="30">
        <v>75</v>
      </c>
      <c r="B85" s="308" t="s">
        <v>867</v>
      </c>
      <c r="C85" s="298">
        <v>605.54999999999995</v>
      </c>
      <c r="D85" s="299">
        <v>606.80000000000007</v>
      </c>
      <c r="E85" s="299">
        <v>598.75000000000011</v>
      </c>
      <c r="F85" s="299">
        <v>591.95000000000005</v>
      </c>
      <c r="G85" s="299">
        <v>583.90000000000009</v>
      </c>
      <c r="H85" s="299">
        <v>613.60000000000014</v>
      </c>
      <c r="I85" s="299">
        <v>621.65000000000009</v>
      </c>
      <c r="J85" s="299">
        <v>628.45000000000016</v>
      </c>
      <c r="K85" s="298">
        <v>614.85</v>
      </c>
      <c r="L85" s="298">
        <v>600</v>
      </c>
      <c r="M85" s="298">
        <v>1.72435</v>
      </c>
      <c r="N85" s="1"/>
      <c r="O85" s="1"/>
    </row>
    <row r="86" spans="1:15" ht="12.75" customHeight="1">
      <c r="A86" s="30">
        <v>76</v>
      </c>
      <c r="B86" s="308" t="s">
        <v>78</v>
      </c>
      <c r="C86" s="298">
        <v>15938.2</v>
      </c>
      <c r="D86" s="299">
        <v>15864.383333333333</v>
      </c>
      <c r="E86" s="299">
        <v>15728.766666666666</v>
      </c>
      <c r="F86" s="299">
        <v>15519.333333333334</v>
      </c>
      <c r="G86" s="299">
        <v>15383.716666666667</v>
      </c>
      <c r="H86" s="299">
        <v>16073.816666666666</v>
      </c>
      <c r="I86" s="299">
        <v>16209.433333333331</v>
      </c>
      <c r="J86" s="299">
        <v>16418.866666666665</v>
      </c>
      <c r="K86" s="298">
        <v>16000</v>
      </c>
      <c r="L86" s="298">
        <v>15654.95</v>
      </c>
      <c r="M86" s="298">
        <v>0.33500999999999997</v>
      </c>
      <c r="N86" s="1"/>
      <c r="O86" s="1"/>
    </row>
    <row r="87" spans="1:15" ht="12.75" customHeight="1">
      <c r="A87" s="30">
        <v>77</v>
      </c>
      <c r="B87" s="308" t="s">
        <v>318</v>
      </c>
      <c r="C87" s="298">
        <v>438.05</v>
      </c>
      <c r="D87" s="299">
        <v>440.15000000000003</v>
      </c>
      <c r="E87" s="299">
        <v>433.40000000000009</v>
      </c>
      <c r="F87" s="299">
        <v>428.75000000000006</v>
      </c>
      <c r="G87" s="299">
        <v>422.00000000000011</v>
      </c>
      <c r="H87" s="299">
        <v>444.80000000000007</v>
      </c>
      <c r="I87" s="299">
        <v>451.54999999999995</v>
      </c>
      <c r="J87" s="299">
        <v>456.20000000000005</v>
      </c>
      <c r="K87" s="298">
        <v>446.9</v>
      </c>
      <c r="L87" s="298">
        <v>435.5</v>
      </c>
      <c r="M87" s="298">
        <v>0.44940999999999998</v>
      </c>
      <c r="N87" s="1"/>
      <c r="O87" s="1"/>
    </row>
    <row r="88" spans="1:15" ht="12.75" customHeight="1">
      <c r="A88" s="30">
        <v>78</v>
      </c>
      <c r="B88" s="308" t="s">
        <v>868</v>
      </c>
      <c r="C88" s="298">
        <v>34.5</v>
      </c>
      <c r="D88" s="299">
        <v>34.5</v>
      </c>
      <c r="E88" s="299">
        <v>34.5</v>
      </c>
      <c r="F88" s="299">
        <v>34.5</v>
      </c>
      <c r="G88" s="299">
        <v>34.5</v>
      </c>
      <c r="H88" s="299">
        <v>34.5</v>
      </c>
      <c r="I88" s="299">
        <v>34.5</v>
      </c>
      <c r="J88" s="299">
        <v>34.5</v>
      </c>
      <c r="K88" s="298">
        <v>34.5</v>
      </c>
      <c r="L88" s="298">
        <v>34.5</v>
      </c>
      <c r="M88" s="298">
        <v>2.8407100000000001</v>
      </c>
      <c r="N88" s="1"/>
      <c r="O88" s="1"/>
    </row>
    <row r="89" spans="1:15" ht="12.75" customHeight="1">
      <c r="A89" s="30">
        <v>79</v>
      </c>
      <c r="B89" s="308" t="s">
        <v>81</v>
      </c>
      <c r="C89" s="298">
        <v>3700.45</v>
      </c>
      <c r="D89" s="299">
        <v>3662.9666666666667</v>
      </c>
      <c r="E89" s="299">
        <v>3612.4833333333336</v>
      </c>
      <c r="F89" s="299">
        <v>3524.5166666666669</v>
      </c>
      <c r="G89" s="299">
        <v>3474.0333333333338</v>
      </c>
      <c r="H89" s="299">
        <v>3750.9333333333334</v>
      </c>
      <c r="I89" s="299">
        <v>3801.4166666666661</v>
      </c>
      <c r="J89" s="299">
        <v>3889.3833333333332</v>
      </c>
      <c r="K89" s="298">
        <v>3713.45</v>
      </c>
      <c r="L89" s="298">
        <v>3575</v>
      </c>
      <c r="M89" s="298">
        <v>6.1435899999999997</v>
      </c>
      <c r="N89" s="1"/>
      <c r="O89" s="1"/>
    </row>
    <row r="90" spans="1:15" ht="12.75" customHeight="1">
      <c r="A90" s="30">
        <v>80</v>
      </c>
      <c r="B90" s="308" t="s">
        <v>869</v>
      </c>
      <c r="C90" s="298">
        <v>1406.1</v>
      </c>
      <c r="D90" s="299">
        <v>1411.6833333333334</v>
      </c>
      <c r="E90" s="299">
        <v>1390.8666666666668</v>
      </c>
      <c r="F90" s="299">
        <v>1375.6333333333334</v>
      </c>
      <c r="G90" s="299">
        <v>1354.8166666666668</v>
      </c>
      <c r="H90" s="299">
        <v>1426.9166666666667</v>
      </c>
      <c r="I90" s="299">
        <v>1447.7333333333333</v>
      </c>
      <c r="J90" s="299">
        <v>1462.9666666666667</v>
      </c>
      <c r="K90" s="298">
        <v>1432.5</v>
      </c>
      <c r="L90" s="298">
        <v>1396.45</v>
      </c>
      <c r="M90" s="298">
        <v>0.55176999999999998</v>
      </c>
      <c r="N90" s="1"/>
      <c r="O90" s="1"/>
    </row>
    <row r="91" spans="1:15" ht="12.75" customHeight="1">
      <c r="A91" s="30">
        <v>81</v>
      </c>
      <c r="B91" s="308" t="s">
        <v>319</v>
      </c>
      <c r="C91" s="298">
        <v>382.8</v>
      </c>
      <c r="D91" s="299">
        <v>383.76666666666665</v>
      </c>
      <c r="E91" s="299">
        <v>379.0333333333333</v>
      </c>
      <c r="F91" s="299">
        <v>375.26666666666665</v>
      </c>
      <c r="G91" s="299">
        <v>370.5333333333333</v>
      </c>
      <c r="H91" s="299">
        <v>387.5333333333333</v>
      </c>
      <c r="I91" s="299">
        <v>392.26666666666665</v>
      </c>
      <c r="J91" s="299">
        <v>396.0333333333333</v>
      </c>
      <c r="K91" s="298">
        <v>388.5</v>
      </c>
      <c r="L91" s="298">
        <v>380</v>
      </c>
      <c r="M91" s="298">
        <v>0.84092999999999996</v>
      </c>
      <c r="N91" s="1"/>
      <c r="O91" s="1"/>
    </row>
    <row r="92" spans="1:15" ht="12.75" customHeight="1">
      <c r="A92" s="30">
        <v>82</v>
      </c>
      <c r="B92" s="308" t="s">
        <v>247</v>
      </c>
      <c r="C92" s="298">
        <v>72.150000000000006</v>
      </c>
      <c r="D92" s="299">
        <v>71.733333333333334</v>
      </c>
      <c r="E92" s="299">
        <v>71.216666666666669</v>
      </c>
      <c r="F92" s="299">
        <v>70.283333333333331</v>
      </c>
      <c r="G92" s="299">
        <v>69.766666666666666</v>
      </c>
      <c r="H92" s="299">
        <v>72.666666666666671</v>
      </c>
      <c r="I92" s="299">
        <v>73.183333333333351</v>
      </c>
      <c r="J92" s="299">
        <v>74.116666666666674</v>
      </c>
      <c r="K92" s="298">
        <v>72.25</v>
      </c>
      <c r="L92" s="298">
        <v>70.8</v>
      </c>
      <c r="M92" s="298">
        <v>5.3330399999999996</v>
      </c>
      <c r="N92" s="1"/>
      <c r="O92" s="1"/>
    </row>
    <row r="93" spans="1:15" ht="12.75" customHeight="1">
      <c r="A93" s="30">
        <v>83</v>
      </c>
      <c r="B93" s="308" t="s">
        <v>797</v>
      </c>
      <c r="C93" s="298">
        <v>186.95</v>
      </c>
      <c r="D93" s="299">
        <v>188.29999999999998</v>
      </c>
      <c r="E93" s="299">
        <v>184.79999999999995</v>
      </c>
      <c r="F93" s="299">
        <v>182.64999999999998</v>
      </c>
      <c r="G93" s="299">
        <v>179.14999999999995</v>
      </c>
      <c r="H93" s="299">
        <v>190.44999999999996</v>
      </c>
      <c r="I93" s="299">
        <v>193.95000000000002</v>
      </c>
      <c r="J93" s="299">
        <v>196.09999999999997</v>
      </c>
      <c r="K93" s="298">
        <v>191.8</v>
      </c>
      <c r="L93" s="298">
        <v>186.15</v>
      </c>
      <c r="M93" s="298">
        <v>7.69651</v>
      </c>
      <c r="N93" s="1"/>
      <c r="O93" s="1"/>
    </row>
    <row r="94" spans="1:15" ht="12.75" customHeight="1">
      <c r="A94" s="30">
        <v>84</v>
      </c>
      <c r="B94" s="308" t="s">
        <v>320</v>
      </c>
      <c r="C94" s="298">
        <v>3299.1</v>
      </c>
      <c r="D94" s="299">
        <v>3285.3333333333335</v>
      </c>
      <c r="E94" s="299">
        <v>3244.6166666666668</v>
      </c>
      <c r="F94" s="299">
        <v>3190.1333333333332</v>
      </c>
      <c r="G94" s="299">
        <v>3149.4166666666665</v>
      </c>
      <c r="H94" s="299">
        <v>3339.8166666666671</v>
      </c>
      <c r="I94" s="299">
        <v>3380.5333333333333</v>
      </c>
      <c r="J94" s="299">
        <v>3435.0166666666673</v>
      </c>
      <c r="K94" s="298">
        <v>3326.05</v>
      </c>
      <c r="L94" s="298">
        <v>3230.85</v>
      </c>
      <c r="M94" s="298">
        <v>0.13891999999999999</v>
      </c>
      <c r="N94" s="1"/>
      <c r="O94" s="1"/>
    </row>
    <row r="95" spans="1:15" ht="12.75" customHeight="1">
      <c r="A95" s="30">
        <v>85</v>
      </c>
      <c r="B95" s="308" t="s">
        <v>321</v>
      </c>
      <c r="C95" s="298">
        <v>193.95</v>
      </c>
      <c r="D95" s="299">
        <v>194.04999999999998</v>
      </c>
      <c r="E95" s="299">
        <v>192.29999999999995</v>
      </c>
      <c r="F95" s="299">
        <v>190.64999999999998</v>
      </c>
      <c r="G95" s="299">
        <v>188.89999999999995</v>
      </c>
      <c r="H95" s="299">
        <v>195.69999999999996</v>
      </c>
      <c r="I95" s="299">
        <v>197.45000000000002</v>
      </c>
      <c r="J95" s="299">
        <v>199.09999999999997</v>
      </c>
      <c r="K95" s="298">
        <v>195.8</v>
      </c>
      <c r="L95" s="298">
        <v>192.4</v>
      </c>
      <c r="M95" s="298">
        <v>2.0738699999999999</v>
      </c>
      <c r="N95" s="1"/>
      <c r="O95" s="1"/>
    </row>
    <row r="96" spans="1:15" ht="12.75" customHeight="1">
      <c r="A96" s="30">
        <v>86</v>
      </c>
      <c r="B96" s="308" t="s">
        <v>322</v>
      </c>
      <c r="C96" s="298">
        <v>441.85</v>
      </c>
      <c r="D96" s="299">
        <v>440.91666666666669</v>
      </c>
      <c r="E96" s="299">
        <v>437.83333333333337</v>
      </c>
      <c r="F96" s="299">
        <v>433.81666666666666</v>
      </c>
      <c r="G96" s="299">
        <v>430.73333333333335</v>
      </c>
      <c r="H96" s="299">
        <v>444.93333333333339</v>
      </c>
      <c r="I96" s="299">
        <v>448.01666666666677</v>
      </c>
      <c r="J96" s="299">
        <v>452.03333333333342</v>
      </c>
      <c r="K96" s="298">
        <v>444</v>
      </c>
      <c r="L96" s="298">
        <v>436.9</v>
      </c>
      <c r="M96" s="298">
        <v>3.1389300000000002</v>
      </c>
      <c r="N96" s="1"/>
      <c r="O96" s="1"/>
    </row>
    <row r="97" spans="1:15" ht="12.75" customHeight="1">
      <c r="A97" s="30">
        <v>87</v>
      </c>
      <c r="B97" s="308" t="s">
        <v>82</v>
      </c>
      <c r="C97" s="298">
        <v>188.35</v>
      </c>
      <c r="D97" s="299">
        <v>187.71666666666667</v>
      </c>
      <c r="E97" s="299">
        <v>185.83333333333334</v>
      </c>
      <c r="F97" s="299">
        <v>183.31666666666666</v>
      </c>
      <c r="G97" s="299">
        <v>181.43333333333334</v>
      </c>
      <c r="H97" s="299">
        <v>190.23333333333335</v>
      </c>
      <c r="I97" s="299">
        <v>192.11666666666667</v>
      </c>
      <c r="J97" s="299">
        <v>194.63333333333335</v>
      </c>
      <c r="K97" s="298">
        <v>189.6</v>
      </c>
      <c r="L97" s="298">
        <v>185.2</v>
      </c>
      <c r="M97" s="298">
        <v>54.927149999999997</v>
      </c>
      <c r="N97" s="1"/>
      <c r="O97" s="1"/>
    </row>
    <row r="98" spans="1:15" ht="12.75" customHeight="1">
      <c r="A98" s="30">
        <v>88</v>
      </c>
      <c r="B98" s="308" t="s">
        <v>323</v>
      </c>
      <c r="C98" s="298">
        <v>734.95</v>
      </c>
      <c r="D98" s="299">
        <v>726.56666666666661</v>
      </c>
      <c r="E98" s="299">
        <v>714.38333333333321</v>
      </c>
      <c r="F98" s="299">
        <v>693.81666666666661</v>
      </c>
      <c r="G98" s="299">
        <v>681.63333333333321</v>
      </c>
      <c r="H98" s="299">
        <v>747.13333333333321</v>
      </c>
      <c r="I98" s="299">
        <v>759.31666666666661</v>
      </c>
      <c r="J98" s="299">
        <v>779.88333333333321</v>
      </c>
      <c r="K98" s="298">
        <v>738.75</v>
      </c>
      <c r="L98" s="298">
        <v>706</v>
      </c>
      <c r="M98" s="298">
        <v>0.80408000000000002</v>
      </c>
      <c r="N98" s="1"/>
      <c r="O98" s="1"/>
    </row>
    <row r="99" spans="1:15" ht="12.75" customHeight="1">
      <c r="A99" s="30">
        <v>89</v>
      </c>
      <c r="B99" s="308" t="s">
        <v>324</v>
      </c>
      <c r="C99" s="298">
        <v>692.9</v>
      </c>
      <c r="D99" s="299">
        <v>692.2833333333333</v>
      </c>
      <c r="E99" s="299">
        <v>685.61666666666656</v>
      </c>
      <c r="F99" s="299">
        <v>678.33333333333326</v>
      </c>
      <c r="G99" s="299">
        <v>671.66666666666652</v>
      </c>
      <c r="H99" s="299">
        <v>699.56666666666661</v>
      </c>
      <c r="I99" s="299">
        <v>706.23333333333335</v>
      </c>
      <c r="J99" s="299">
        <v>713.51666666666665</v>
      </c>
      <c r="K99" s="298">
        <v>698.95</v>
      </c>
      <c r="L99" s="298">
        <v>685</v>
      </c>
      <c r="M99" s="298">
        <v>0.15579000000000001</v>
      </c>
      <c r="N99" s="1"/>
      <c r="O99" s="1"/>
    </row>
    <row r="100" spans="1:15" ht="12.75" customHeight="1">
      <c r="A100" s="30">
        <v>90</v>
      </c>
      <c r="B100" s="308" t="s">
        <v>325</v>
      </c>
      <c r="C100" s="298">
        <v>735.35</v>
      </c>
      <c r="D100" s="299">
        <v>729.66666666666663</v>
      </c>
      <c r="E100" s="299">
        <v>713.58333333333326</v>
      </c>
      <c r="F100" s="299">
        <v>691.81666666666661</v>
      </c>
      <c r="G100" s="299">
        <v>675.73333333333323</v>
      </c>
      <c r="H100" s="299">
        <v>751.43333333333328</v>
      </c>
      <c r="I100" s="299">
        <v>767.51666666666654</v>
      </c>
      <c r="J100" s="299">
        <v>789.2833333333333</v>
      </c>
      <c r="K100" s="298">
        <v>745.75</v>
      </c>
      <c r="L100" s="298">
        <v>707.9</v>
      </c>
      <c r="M100" s="298">
        <v>2.4850599999999998</v>
      </c>
      <c r="N100" s="1"/>
      <c r="O100" s="1"/>
    </row>
    <row r="101" spans="1:15" ht="12.75" customHeight="1">
      <c r="A101" s="30">
        <v>91</v>
      </c>
      <c r="B101" s="308" t="s">
        <v>248</v>
      </c>
      <c r="C101" s="298">
        <v>104.9</v>
      </c>
      <c r="D101" s="299">
        <v>104.5</v>
      </c>
      <c r="E101" s="299">
        <v>103.9</v>
      </c>
      <c r="F101" s="299">
        <v>102.9</v>
      </c>
      <c r="G101" s="299">
        <v>102.30000000000001</v>
      </c>
      <c r="H101" s="299">
        <v>105.5</v>
      </c>
      <c r="I101" s="299">
        <v>106.1</v>
      </c>
      <c r="J101" s="299">
        <v>107.1</v>
      </c>
      <c r="K101" s="298">
        <v>105.1</v>
      </c>
      <c r="L101" s="298">
        <v>103.5</v>
      </c>
      <c r="M101" s="298">
        <v>2.6905600000000001</v>
      </c>
      <c r="N101" s="1"/>
      <c r="O101" s="1"/>
    </row>
    <row r="102" spans="1:15" ht="12.75" customHeight="1">
      <c r="A102" s="30">
        <v>92</v>
      </c>
      <c r="B102" s="308" t="s">
        <v>326</v>
      </c>
      <c r="C102" s="298">
        <v>947.6</v>
      </c>
      <c r="D102" s="299">
        <v>945.56666666666661</v>
      </c>
      <c r="E102" s="299">
        <v>936.33333333333326</v>
      </c>
      <c r="F102" s="299">
        <v>925.06666666666661</v>
      </c>
      <c r="G102" s="299">
        <v>915.83333333333326</v>
      </c>
      <c r="H102" s="299">
        <v>956.83333333333326</v>
      </c>
      <c r="I102" s="299">
        <v>966.06666666666661</v>
      </c>
      <c r="J102" s="299">
        <v>977.33333333333326</v>
      </c>
      <c r="K102" s="298">
        <v>954.8</v>
      </c>
      <c r="L102" s="298">
        <v>934.3</v>
      </c>
      <c r="M102" s="298">
        <v>0.41006999999999999</v>
      </c>
      <c r="N102" s="1"/>
      <c r="O102" s="1"/>
    </row>
    <row r="103" spans="1:15" ht="12.75" customHeight="1">
      <c r="A103" s="30">
        <v>93</v>
      </c>
      <c r="B103" s="308" t="s">
        <v>327</v>
      </c>
      <c r="C103" s="298">
        <v>17.850000000000001</v>
      </c>
      <c r="D103" s="299">
        <v>17.666666666666668</v>
      </c>
      <c r="E103" s="299">
        <v>17.033333333333335</v>
      </c>
      <c r="F103" s="299">
        <v>16.216666666666669</v>
      </c>
      <c r="G103" s="299">
        <v>15.583333333333336</v>
      </c>
      <c r="H103" s="299">
        <v>18.483333333333334</v>
      </c>
      <c r="I103" s="299">
        <v>19.116666666666667</v>
      </c>
      <c r="J103" s="299">
        <v>19.933333333333334</v>
      </c>
      <c r="K103" s="298">
        <v>18.3</v>
      </c>
      <c r="L103" s="298">
        <v>16.850000000000001</v>
      </c>
      <c r="M103" s="298">
        <v>29.01529</v>
      </c>
      <c r="N103" s="1"/>
      <c r="O103" s="1"/>
    </row>
    <row r="104" spans="1:15" ht="12.75" customHeight="1">
      <c r="A104" s="30">
        <v>94</v>
      </c>
      <c r="B104" s="308" t="s">
        <v>328</v>
      </c>
      <c r="C104" s="298">
        <v>1108.8</v>
      </c>
      <c r="D104" s="299">
        <v>1110.0333333333333</v>
      </c>
      <c r="E104" s="299">
        <v>1102.3666666666666</v>
      </c>
      <c r="F104" s="299">
        <v>1095.9333333333332</v>
      </c>
      <c r="G104" s="299">
        <v>1088.2666666666664</v>
      </c>
      <c r="H104" s="299">
        <v>1116.4666666666667</v>
      </c>
      <c r="I104" s="299">
        <v>1124.1333333333337</v>
      </c>
      <c r="J104" s="299">
        <v>1130.5666666666668</v>
      </c>
      <c r="K104" s="298">
        <v>1117.7</v>
      </c>
      <c r="L104" s="298">
        <v>1103.5999999999999</v>
      </c>
      <c r="M104" s="298">
        <v>1.6619999999999999</v>
      </c>
      <c r="N104" s="1"/>
      <c r="O104" s="1"/>
    </row>
    <row r="105" spans="1:15" ht="12.75" customHeight="1">
      <c r="A105" s="30">
        <v>95</v>
      </c>
      <c r="B105" s="308" t="s">
        <v>329</v>
      </c>
      <c r="C105" s="298">
        <v>515.65</v>
      </c>
      <c r="D105" s="299">
        <v>517.2166666666667</v>
      </c>
      <c r="E105" s="299">
        <v>510.18333333333339</v>
      </c>
      <c r="F105" s="299">
        <v>504.7166666666667</v>
      </c>
      <c r="G105" s="299">
        <v>497.68333333333339</v>
      </c>
      <c r="H105" s="299">
        <v>522.68333333333339</v>
      </c>
      <c r="I105" s="299">
        <v>529.7166666666667</v>
      </c>
      <c r="J105" s="299">
        <v>535.18333333333339</v>
      </c>
      <c r="K105" s="298">
        <v>524.25</v>
      </c>
      <c r="L105" s="298">
        <v>511.75</v>
      </c>
      <c r="M105" s="298">
        <v>1.3403099999999999</v>
      </c>
      <c r="N105" s="1"/>
      <c r="O105" s="1"/>
    </row>
    <row r="106" spans="1:15" ht="12.75" customHeight="1">
      <c r="A106" s="30">
        <v>96</v>
      </c>
      <c r="B106" s="308" t="s">
        <v>330</v>
      </c>
      <c r="C106" s="298">
        <v>808.65</v>
      </c>
      <c r="D106" s="299">
        <v>808.88333333333321</v>
      </c>
      <c r="E106" s="299">
        <v>797.81666666666638</v>
      </c>
      <c r="F106" s="299">
        <v>786.98333333333312</v>
      </c>
      <c r="G106" s="299">
        <v>775.91666666666629</v>
      </c>
      <c r="H106" s="299">
        <v>819.71666666666647</v>
      </c>
      <c r="I106" s="299">
        <v>830.7833333333333</v>
      </c>
      <c r="J106" s="299">
        <v>841.61666666666656</v>
      </c>
      <c r="K106" s="298">
        <v>819.95</v>
      </c>
      <c r="L106" s="298">
        <v>798.05</v>
      </c>
      <c r="M106" s="298">
        <v>0.84708000000000006</v>
      </c>
      <c r="N106" s="1"/>
      <c r="O106" s="1"/>
    </row>
    <row r="107" spans="1:15" ht="12.75" customHeight="1">
      <c r="A107" s="30">
        <v>97</v>
      </c>
      <c r="B107" s="308" t="s">
        <v>331</v>
      </c>
      <c r="C107" s="298">
        <v>4104.6499999999996</v>
      </c>
      <c r="D107" s="299">
        <v>4133.3833333333323</v>
      </c>
      <c r="E107" s="299">
        <v>4048.3166666666648</v>
      </c>
      <c r="F107" s="299">
        <v>3991.9833333333327</v>
      </c>
      <c r="G107" s="299">
        <v>3906.9166666666652</v>
      </c>
      <c r="H107" s="299">
        <v>4189.7166666666644</v>
      </c>
      <c r="I107" s="299">
        <v>4274.7833333333319</v>
      </c>
      <c r="J107" s="299">
        <v>4331.1166666666641</v>
      </c>
      <c r="K107" s="298">
        <v>4218.45</v>
      </c>
      <c r="L107" s="298">
        <v>4077.05</v>
      </c>
      <c r="M107" s="298">
        <v>8.1320000000000003E-2</v>
      </c>
      <c r="N107" s="1"/>
      <c r="O107" s="1"/>
    </row>
    <row r="108" spans="1:15" ht="12.75" customHeight="1">
      <c r="A108" s="30">
        <v>98</v>
      </c>
      <c r="B108" s="308" t="s">
        <v>332</v>
      </c>
      <c r="C108" s="298">
        <v>335.1</v>
      </c>
      <c r="D108" s="299">
        <v>331.95</v>
      </c>
      <c r="E108" s="299">
        <v>324.64999999999998</v>
      </c>
      <c r="F108" s="299">
        <v>314.2</v>
      </c>
      <c r="G108" s="299">
        <v>306.89999999999998</v>
      </c>
      <c r="H108" s="299">
        <v>342.4</v>
      </c>
      <c r="I108" s="299">
        <v>349.70000000000005</v>
      </c>
      <c r="J108" s="299">
        <v>360.15</v>
      </c>
      <c r="K108" s="298">
        <v>339.25</v>
      </c>
      <c r="L108" s="298">
        <v>321.5</v>
      </c>
      <c r="M108" s="298">
        <v>9.5286100000000005</v>
      </c>
      <c r="N108" s="1"/>
      <c r="O108" s="1"/>
    </row>
    <row r="109" spans="1:15" ht="12.75" customHeight="1">
      <c r="A109" s="30">
        <v>99</v>
      </c>
      <c r="B109" s="308" t="s">
        <v>333</v>
      </c>
      <c r="C109" s="298">
        <v>275.05</v>
      </c>
      <c r="D109" s="299">
        <v>275.2166666666667</v>
      </c>
      <c r="E109" s="299">
        <v>270.83333333333337</v>
      </c>
      <c r="F109" s="299">
        <v>266.61666666666667</v>
      </c>
      <c r="G109" s="299">
        <v>262.23333333333335</v>
      </c>
      <c r="H109" s="299">
        <v>279.43333333333339</v>
      </c>
      <c r="I109" s="299">
        <v>283.81666666666672</v>
      </c>
      <c r="J109" s="299">
        <v>288.03333333333342</v>
      </c>
      <c r="K109" s="298">
        <v>279.60000000000002</v>
      </c>
      <c r="L109" s="298">
        <v>271</v>
      </c>
      <c r="M109" s="298">
        <v>24.534780000000001</v>
      </c>
      <c r="N109" s="1"/>
      <c r="O109" s="1"/>
    </row>
    <row r="110" spans="1:15" ht="12.75" customHeight="1">
      <c r="A110" s="30">
        <v>100</v>
      </c>
      <c r="B110" s="308" t="s">
        <v>870</v>
      </c>
      <c r="C110" s="298">
        <v>495.95</v>
      </c>
      <c r="D110" s="299">
        <v>487.86666666666662</v>
      </c>
      <c r="E110" s="299">
        <v>471.33333333333326</v>
      </c>
      <c r="F110" s="299">
        <v>446.71666666666664</v>
      </c>
      <c r="G110" s="299">
        <v>430.18333333333328</v>
      </c>
      <c r="H110" s="299">
        <v>512.48333333333323</v>
      </c>
      <c r="I110" s="299">
        <v>529.01666666666665</v>
      </c>
      <c r="J110" s="299">
        <v>553.63333333333321</v>
      </c>
      <c r="K110" s="298">
        <v>504.4</v>
      </c>
      <c r="L110" s="298">
        <v>463.25</v>
      </c>
      <c r="M110" s="298">
        <v>2.0261900000000002</v>
      </c>
      <c r="N110" s="1"/>
      <c r="O110" s="1"/>
    </row>
    <row r="111" spans="1:15" ht="12.75" customHeight="1">
      <c r="A111" s="30">
        <v>101</v>
      </c>
      <c r="B111" s="308" t="s">
        <v>334</v>
      </c>
      <c r="C111" s="298">
        <v>607.85</v>
      </c>
      <c r="D111" s="299">
        <v>606.66666666666663</v>
      </c>
      <c r="E111" s="299">
        <v>601.83333333333326</v>
      </c>
      <c r="F111" s="299">
        <v>595.81666666666661</v>
      </c>
      <c r="G111" s="299">
        <v>590.98333333333323</v>
      </c>
      <c r="H111" s="299">
        <v>612.68333333333328</v>
      </c>
      <c r="I111" s="299">
        <v>617.51666666666654</v>
      </c>
      <c r="J111" s="299">
        <v>623.5333333333333</v>
      </c>
      <c r="K111" s="298">
        <v>611.5</v>
      </c>
      <c r="L111" s="298">
        <v>600.65</v>
      </c>
      <c r="M111" s="298">
        <v>5.4579999999999997E-2</v>
      </c>
      <c r="N111" s="1"/>
      <c r="O111" s="1"/>
    </row>
    <row r="112" spans="1:15" ht="12.75" customHeight="1">
      <c r="A112" s="30">
        <v>102</v>
      </c>
      <c r="B112" s="308" t="s">
        <v>83</v>
      </c>
      <c r="C112" s="298">
        <v>652.79999999999995</v>
      </c>
      <c r="D112" s="299">
        <v>646.5</v>
      </c>
      <c r="E112" s="299">
        <v>638.4</v>
      </c>
      <c r="F112" s="299">
        <v>624</v>
      </c>
      <c r="G112" s="299">
        <v>615.9</v>
      </c>
      <c r="H112" s="299">
        <v>660.9</v>
      </c>
      <c r="I112" s="299">
        <v>668.99999999999989</v>
      </c>
      <c r="J112" s="299">
        <v>683.4</v>
      </c>
      <c r="K112" s="298">
        <v>654.6</v>
      </c>
      <c r="L112" s="298">
        <v>632.1</v>
      </c>
      <c r="M112" s="298">
        <v>9.1706099999999999</v>
      </c>
      <c r="N112" s="1"/>
      <c r="O112" s="1"/>
    </row>
    <row r="113" spans="1:15" ht="12.75" customHeight="1">
      <c r="A113" s="30">
        <v>103</v>
      </c>
      <c r="B113" s="308" t="s">
        <v>84</v>
      </c>
      <c r="C113" s="298">
        <v>930.65</v>
      </c>
      <c r="D113" s="299">
        <v>936.38333333333333</v>
      </c>
      <c r="E113" s="299">
        <v>922.76666666666665</v>
      </c>
      <c r="F113" s="299">
        <v>914.88333333333333</v>
      </c>
      <c r="G113" s="299">
        <v>901.26666666666665</v>
      </c>
      <c r="H113" s="299">
        <v>944.26666666666665</v>
      </c>
      <c r="I113" s="299">
        <v>957.88333333333321</v>
      </c>
      <c r="J113" s="299">
        <v>965.76666666666665</v>
      </c>
      <c r="K113" s="298">
        <v>950</v>
      </c>
      <c r="L113" s="298">
        <v>928.5</v>
      </c>
      <c r="M113" s="298">
        <v>10.04832</v>
      </c>
      <c r="N113" s="1"/>
      <c r="O113" s="1"/>
    </row>
    <row r="114" spans="1:15" ht="12.75" customHeight="1">
      <c r="A114" s="30">
        <v>104</v>
      </c>
      <c r="B114" s="308" t="s">
        <v>91</v>
      </c>
      <c r="C114" s="298">
        <v>138.35</v>
      </c>
      <c r="D114" s="299">
        <v>137.44999999999999</v>
      </c>
      <c r="E114" s="299">
        <v>134.84999999999997</v>
      </c>
      <c r="F114" s="299">
        <v>131.34999999999997</v>
      </c>
      <c r="G114" s="299">
        <v>128.74999999999994</v>
      </c>
      <c r="H114" s="299">
        <v>140.94999999999999</v>
      </c>
      <c r="I114" s="299">
        <v>143.55000000000001</v>
      </c>
      <c r="J114" s="299">
        <v>147.05000000000001</v>
      </c>
      <c r="K114" s="298">
        <v>140.05000000000001</v>
      </c>
      <c r="L114" s="298">
        <v>133.94999999999999</v>
      </c>
      <c r="M114" s="298">
        <v>24.550889999999999</v>
      </c>
      <c r="N114" s="1"/>
      <c r="O114" s="1"/>
    </row>
    <row r="115" spans="1:15" ht="12.75" customHeight="1">
      <c r="A115" s="30">
        <v>105</v>
      </c>
      <c r="B115" s="308" t="s">
        <v>860</v>
      </c>
      <c r="C115" s="298">
        <v>1457</v>
      </c>
      <c r="D115" s="299">
        <v>1469.6666666666667</v>
      </c>
      <c r="E115" s="299">
        <v>1439.3333333333335</v>
      </c>
      <c r="F115" s="299">
        <v>1421.6666666666667</v>
      </c>
      <c r="G115" s="299">
        <v>1391.3333333333335</v>
      </c>
      <c r="H115" s="299">
        <v>1487.3333333333335</v>
      </c>
      <c r="I115" s="299">
        <v>1517.666666666667</v>
      </c>
      <c r="J115" s="299">
        <v>1535.3333333333335</v>
      </c>
      <c r="K115" s="298">
        <v>1500</v>
      </c>
      <c r="L115" s="298">
        <v>1452</v>
      </c>
      <c r="M115" s="298">
        <v>1.0899799999999999</v>
      </c>
      <c r="N115" s="1"/>
      <c r="O115" s="1"/>
    </row>
    <row r="116" spans="1:15" ht="12.75" customHeight="1">
      <c r="A116" s="30">
        <v>106</v>
      </c>
      <c r="B116" s="308" t="s">
        <v>85</v>
      </c>
      <c r="C116" s="298">
        <v>182.05</v>
      </c>
      <c r="D116" s="299">
        <v>182.28333333333333</v>
      </c>
      <c r="E116" s="299">
        <v>178.86666666666667</v>
      </c>
      <c r="F116" s="299">
        <v>175.68333333333334</v>
      </c>
      <c r="G116" s="299">
        <v>172.26666666666668</v>
      </c>
      <c r="H116" s="299">
        <v>185.46666666666667</v>
      </c>
      <c r="I116" s="299">
        <v>188.88333333333335</v>
      </c>
      <c r="J116" s="299">
        <v>192.06666666666666</v>
      </c>
      <c r="K116" s="298">
        <v>185.7</v>
      </c>
      <c r="L116" s="298">
        <v>179.1</v>
      </c>
      <c r="M116" s="298">
        <v>87.803960000000004</v>
      </c>
      <c r="N116" s="1"/>
      <c r="O116" s="1"/>
    </row>
    <row r="117" spans="1:15" ht="12.75" customHeight="1">
      <c r="A117" s="30">
        <v>107</v>
      </c>
      <c r="B117" s="308" t="s">
        <v>335</v>
      </c>
      <c r="C117" s="298">
        <v>310.45</v>
      </c>
      <c r="D117" s="299">
        <v>311.46666666666664</v>
      </c>
      <c r="E117" s="299">
        <v>308.98333333333329</v>
      </c>
      <c r="F117" s="299">
        <v>307.51666666666665</v>
      </c>
      <c r="G117" s="299">
        <v>305.0333333333333</v>
      </c>
      <c r="H117" s="299">
        <v>312.93333333333328</v>
      </c>
      <c r="I117" s="299">
        <v>315.41666666666663</v>
      </c>
      <c r="J117" s="299">
        <v>316.88333333333327</v>
      </c>
      <c r="K117" s="298">
        <v>313.95</v>
      </c>
      <c r="L117" s="298">
        <v>310</v>
      </c>
      <c r="M117" s="298">
        <v>0.46305000000000002</v>
      </c>
      <c r="N117" s="1"/>
      <c r="O117" s="1"/>
    </row>
    <row r="118" spans="1:15" ht="12.75" customHeight="1">
      <c r="A118" s="30">
        <v>108</v>
      </c>
      <c r="B118" s="308" t="s">
        <v>87</v>
      </c>
      <c r="C118" s="298">
        <v>3505.85</v>
      </c>
      <c r="D118" s="299">
        <v>3482.5666666666671</v>
      </c>
      <c r="E118" s="299">
        <v>3430.2833333333342</v>
      </c>
      <c r="F118" s="299">
        <v>3354.7166666666672</v>
      </c>
      <c r="G118" s="299">
        <v>3302.4333333333343</v>
      </c>
      <c r="H118" s="299">
        <v>3558.1333333333341</v>
      </c>
      <c r="I118" s="299">
        <v>3610.416666666667</v>
      </c>
      <c r="J118" s="299">
        <v>3685.983333333334</v>
      </c>
      <c r="K118" s="298">
        <v>3534.85</v>
      </c>
      <c r="L118" s="298">
        <v>3407</v>
      </c>
      <c r="M118" s="298">
        <v>1.9952700000000001</v>
      </c>
      <c r="N118" s="1"/>
      <c r="O118" s="1"/>
    </row>
    <row r="119" spans="1:15" ht="12.75" customHeight="1">
      <c r="A119" s="30">
        <v>109</v>
      </c>
      <c r="B119" s="308" t="s">
        <v>88</v>
      </c>
      <c r="C119" s="298">
        <v>1521.6</v>
      </c>
      <c r="D119" s="299">
        <v>1521.8666666666668</v>
      </c>
      <c r="E119" s="299">
        <v>1505.8333333333335</v>
      </c>
      <c r="F119" s="299">
        <v>1490.0666666666666</v>
      </c>
      <c r="G119" s="299">
        <v>1474.0333333333333</v>
      </c>
      <c r="H119" s="299">
        <v>1537.6333333333337</v>
      </c>
      <c r="I119" s="299">
        <v>1553.666666666667</v>
      </c>
      <c r="J119" s="299">
        <v>1569.4333333333338</v>
      </c>
      <c r="K119" s="298">
        <v>1537.9</v>
      </c>
      <c r="L119" s="298">
        <v>1506.1</v>
      </c>
      <c r="M119" s="298">
        <v>5.1143799999999997</v>
      </c>
      <c r="N119" s="1"/>
      <c r="O119" s="1"/>
    </row>
    <row r="120" spans="1:15" ht="12.75" customHeight="1">
      <c r="A120" s="30">
        <v>110</v>
      </c>
      <c r="B120" s="308" t="s">
        <v>336</v>
      </c>
      <c r="C120" s="298">
        <v>2164.9</v>
      </c>
      <c r="D120" s="299">
        <v>2183.9666666666667</v>
      </c>
      <c r="E120" s="299">
        <v>2132.9333333333334</v>
      </c>
      <c r="F120" s="299">
        <v>2100.9666666666667</v>
      </c>
      <c r="G120" s="299">
        <v>2049.9333333333334</v>
      </c>
      <c r="H120" s="299">
        <v>2215.9333333333334</v>
      </c>
      <c r="I120" s="299">
        <v>2266.9666666666672</v>
      </c>
      <c r="J120" s="299">
        <v>2298.9333333333334</v>
      </c>
      <c r="K120" s="298">
        <v>2235</v>
      </c>
      <c r="L120" s="298">
        <v>2152</v>
      </c>
      <c r="M120" s="298">
        <v>1.25098</v>
      </c>
      <c r="N120" s="1"/>
      <c r="O120" s="1"/>
    </row>
    <row r="121" spans="1:15" ht="12.75" customHeight="1">
      <c r="A121" s="30">
        <v>111</v>
      </c>
      <c r="B121" s="308" t="s">
        <v>89</v>
      </c>
      <c r="C121" s="298">
        <v>617.45000000000005</v>
      </c>
      <c r="D121" s="299">
        <v>611.94999999999993</v>
      </c>
      <c r="E121" s="299">
        <v>605.49999999999989</v>
      </c>
      <c r="F121" s="299">
        <v>593.54999999999995</v>
      </c>
      <c r="G121" s="299">
        <v>587.09999999999991</v>
      </c>
      <c r="H121" s="299">
        <v>623.89999999999986</v>
      </c>
      <c r="I121" s="299">
        <v>630.34999999999991</v>
      </c>
      <c r="J121" s="299">
        <v>642.29999999999984</v>
      </c>
      <c r="K121" s="298">
        <v>618.4</v>
      </c>
      <c r="L121" s="298">
        <v>600</v>
      </c>
      <c r="M121" s="298">
        <v>10.14667</v>
      </c>
      <c r="N121" s="1"/>
      <c r="O121" s="1"/>
    </row>
    <row r="122" spans="1:15" ht="12.75" customHeight="1">
      <c r="A122" s="30">
        <v>112</v>
      </c>
      <c r="B122" s="308" t="s">
        <v>90</v>
      </c>
      <c r="C122" s="298">
        <v>982.05</v>
      </c>
      <c r="D122" s="299">
        <v>982.65</v>
      </c>
      <c r="E122" s="299">
        <v>965.4</v>
      </c>
      <c r="F122" s="299">
        <v>948.75</v>
      </c>
      <c r="G122" s="299">
        <v>931.5</v>
      </c>
      <c r="H122" s="299">
        <v>999.3</v>
      </c>
      <c r="I122" s="299">
        <v>1016.55</v>
      </c>
      <c r="J122" s="299">
        <v>1033.1999999999998</v>
      </c>
      <c r="K122" s="298">
        <v>999.9</v>
      </c>
      <c r="L122" s="298">
        <v>966</v>
      </c>
      <c r="M122" s="298">
        <v>15.621729999999999</v>
      </c>
      <c r="N122" s="1"/>
      <c r="O122" s="1"/>
    </row>
    <row r="123" spans="1:15" ht="12.75" customHeight="1">
      <c r="A123" s="30">
        <v>113</v>
      </c>
      <c r="B123" s="308" t="s">
        <v>337</v>
      </c>
      <c r="C123" s="298">
        <v>1051.7</v>
      </c>
      <c r="D123" s="299">
        <v>1045.8999999999999</v>
      </c>
      <c r="E123" s="299">
        <v>1021.7999999999997</v>
      </c>
      <c r="F123" s="299">
        <v>991.89999999999986</v>
      </c>
      <c r="G123" s="299">
        <v>967.79999999999973</v>
      </c>
      <c r="H123" s="299">
        <v>1075.7999999999997</v>
      </c>
      <c r="I123" s="299">
        <v>1099.8999999999996</v>
      </c>
      <c r="J123" s="299">
        <v>1129.7999999999997</v>
      </c>
      <c r="K123" s="298">
        <v>1070</v>
      </c>
      <c r="L123" s="298">
        <v>1016</v>
      </c>
      <c r="M123" s="298">
        <v>1.60701</v>
      </c>
      <c r="N123" s="1"/>
      <c r="O123" s="1"/>
    </row>
    <row r="124" spans="1:15" ht="12.75" customHeight="1">
      <c r="A124" s="30">
        <v>114</v>
      </c>
      <c r="B124" s="308" t="s">
        <v>249</v>
      </c>
      <c r="C124" s="298">
        <v>349.75</v>
      </c>
      <c r="D124" s="299">
        <v>351.18333333333334</v>
      </c>
      <c r="E124" s="299">
        <v>346.36666666666667</v>
      </c>
      <c r="F124" s="299">
        <v>342.98333333333335</v>
      </c>
      <c r="G124" s="299">
        <v>338.16666666666669</v>
      </c>
      <c r="H124" s="299">
        <v>354.56666666666666</v>
      </c>
      <c r="I124" s="299">
        <v>359.38333333333338</v>
      </c>
      <c r="J124" s="299">
        <v>362.76666666666665</v>
      </c>
      <c r="K124" s="298">
        <v>356</v>
      </c>
      <c r="L124" s="298">
        <v>347.8</v>
      </c>
      <c r="M124" s="298">
        <v>14.920640000000001</v>
      </c>
      <c r="N124" s="1"/>
      <c r="O124" s="1"/>
    </row>
    <row r="125" spans="1:15" ht="12.75" customHeight="1">
      <c r="A125" s="30">
        <v>115</v>
      </c>
      <c r="B125" s="308" t="s">
        <v>92</v>
      </c>
      <c r="C125" s="298">
        <v>1052.1500000000001</v>
      </c>
      <c r="D125" s="299">
        <v>1046.0333333333333</v>
      </c>
      <c r="E125" s="299">
        <v>1033.2166666666667</v>
      </c>
      <c r="F125" s="299">
        <v>1014.2833333333333</v>
      </c>
      <c r="G125" s="299">
        <v>1001.4666666666667</v>
      </c>
      <c r="H125" s="299">
        <v>1064.9666666666667</v>
      </c>
      <c r="I125" s="299">
        <v>1077.7833333333333</v>
      </c>
      <c r="J125" s="299">
        <v>1096.7166666666667</v>
      </c>
      <c r="K125" s="298">
        <v>1058.8499999999999</v>
      </c>
      <c r="L125" s="298">
        <v>1027.0999999999999</v>
      </c>
      <c r="M125" s="298">
        <v>4.5450499999999998</v>
      </c>
      <c r="N125" s="1"/>
      <c r="O125" s="1"/>
    </row>
    <row r="126" spans="1:15" ht="12.75" customHeight="1">
      <c r="A126" s="30">
        <v>116</v>
      </c>
      <c r="B126" s="308" t="s">
        <v>338</v>
      </c>
      <c r="C126" s="298">
        <v>763.65</v>
      </c>
      <c r="D126" s="299">
        <v>761.7166666666667</v>
      </c>
      <c r="E126" s="299">
        <v>754.43333333333339</v>
      </c>
      <c r="F126" s="299">
        <v>745.2166666666667</v>
      </c>
      <c r="G126" s="299">
        <v>737.93333333333339</v>
      </c>
      <c r="H126" s="299">
        <v>770.93333333333339</v>
      </c>
      <c r="I126" s="299">
        <v>778.2166666666667</v>
      </c>
      <c r="J126" s="299">
        <v>787.43333333333339</v>
      </c>
      <c r="K126" s="298">
        <v>769</v>
      </c>
      <c r="L126" s="298">
        <v>752.5</v>
      </c>
      <c r="M126" s="298">
        <v>0.59333999999999998</v>
      </c>
      <c r="N126" s="1"/>
      <c r="O126" s="1"/>
    </row>
    <row r="127" spans="1:15" ht="12.75" customHeight="1">
      <c r="A127" s="30">
        <v>117</v>
      </c>
      <c r="B127" s="308" t="s">
        <v>340</v>
      </c>
      <c r="C127" s="298">
        <v>942.2</v>
      </c>
      <c r="D127" s="299">
        <v>946.56666666666661</v>
      </c>
      <c r="E127" s="299">
        <v>933.13333333333321</v>
      </c>
      <c r="F127" s="299">
        <v>924.06666666666661</v>
      </c>
      <c r="G127" s="299">
        <v>910.63333333333321</v>
      </c>
      <c r="H127" s="299">
        <v>955.63333333333321</v>
      </c>
      <c r="I127" s="299">
        <v>969.06666666666661</v>
      </c>
      <c r="J127" s="299">
        <v>978.13333333333321</v>
      </c>
      <c r="K127" s="298">
        <v>960</v>
      </c>
      <c r="L127" s="298">
        <v>937.5</v>
      </c>
      <c r="M127" s="298">
        <v>0.31347999999999998</v>
      </c>
      <c r="N127" s="1"/>
      <c r="O127" s="1"/>
    </row>
    <row r="128" spans="1:15" ht="12.75" customHeight="1">
      <c r="A128" s="30">
        <v>118</v>
      </c>
      <c r="B128" s="308" t="s">
        <v>97</v>
      </c>
      <c r="C128" s="298">
        <v>324.75</v>
      </c>
      <c r="D128" s="299">
        <v>324.2166666666667</v>
      </c>
      <c r="E128" s="299">
        <v>321.58333333333337</v>
      </c>
      <c r="F128" s="299">
        <v>318.41666666666669</v>
      </c>
      <c r="G128" s="299">
        <v>315.78333333333336</v>
      </c>
      <c r="H128" s="299">
        <v>327.38333333333338</v>
      </c>
      <c r="I128" s="299">
        <v>330.01666666666671</v>
      </c>
      <c r="J128" s="299">
        <v>333.18333333333339</v>
      </c>
      <c r="K128" s="298">
        <v>326.85000000000002</v>
      </c>
      <c r="L128" s="298">
        <v>321.05</v>
      </c>
      <c r="M128" s="298">
        <v>41.710079999999998</v>
      </c>
      <c r="N128" s="1"/>
      <c r="O128" s="1"/>
    </row>
    <row r="129" spans="1:15" ht="12.75" customHeight="1">
      <c r="A129" s="30">
        <v>119</v>
      </c>
      <c r="B129" s="308" t="s">
        <v>93</v>
      </c>
      <c r="C129" s="298">
        <v>525</v>
      </c>
      <c r="D129" s="299">
        <v>521.05000000000007</v>
      </c>
      <c r="E129" s="299">
        <v>515.20000000000016</v>
      </c>
      <c r="F129" s="299">
        <v>505.40000000000009</v>
      </c>
      <c r="G129" s="299">
        <v>499.55000000000018</v>
      </c>
      <c r="H129" s="299">
        <v>530.85000000000014</v>
      </c>
      <c r="I129" s="299">
        <v>536.70000000000005</v>
      </c>
      <c r="J129" s="299">
        <v>546.50000000000011</v>
      </c>
      <c r="K129" s="298">
        <v>526.9</v>
      </c>
      <c r="L129" s="298">
        <v>511.25</v>
      </c>
      <c r="M129" s="298">
        <v>21.199120000000001</v>
      </c>
      <c r="N129" s="1"/>
      <c r="O129" s="1"/>
    </row>
    <row r="130" spans="1:15" ht="12.75" customHeight="1">
      <c r="A130" s="30">
        <v>120</v>
      </c>
      <c r="B130" s="308" t="s">
        <v>250</v>
      </c>
      <c r="C130" s="298">
        <v>1317.8</v>
      </c>
      <c r="D130" s="299">
        <v>1316.6000000000001</v>
      </c>
      <c r="E130" s="299">
        <v>1293.2000000000003</v>
      </c>
      <c r="F130" s="299">
        <v>1268.6000000000001</v>
      </c>
      <c r="G130" s="299">
        <v>1245.2000000000003</v>
      </c>
      <c r="H130" s="299">
        <v>1341.2000000000003</v>
      </c>
      <c r="I130" s="299">
        <v>1364.6000000000004</v>
      </c>
      <c r="J130" s="299">
        <v>1389.2000000000003</v>
      </c>
      <c r="K130" s="298">
        <v>1340</v>
      </c>
      <c r="L130" s="298">
        <v>1292</v>
      </c>
      <c r="M130" s="298">
        <v>5.6144800000000004</v>
      </c>
      <c r="N130" s="1"/>
      <c r="O130" s="1"/>
    </row>
    <row r="131" spans="1:15" ht="12.75" customHeight="1">
      <c r="A131" s="30">
        <v>121</v>
      </c>
      <c r="B131" s="308" t="s">
        <v>94</v>
      </c>
      <c r="C131" s="298">
        <v>1741.55</v>
      </c>
      <c r="D131" s="299">
        <v>1740.75</v>
      </c>
      <c r="E131" s="299">
        <v>1706.8</v>
      </c>
      <c r="F131" s="299">
        <v>1672.05</v>
      </c>
      <c r="G131" s="299">
        <v>1638.1</v>
      </c>
      <c r="H131" s="299">
        <v>1775.5</v>
      </c>
      <c r="I131" s="299">
        <v>1809.4499999999998</v>
      </c>
      <c r="J131" s="299">
        <v>1844.2</v>
      </c>
      <c r="K131" s="298">
        <v>1774.7</v>
      </c>
      <c r="L131" s="298">
        <v>1706</v>
      </c>
      <c r="M131" s="298">
        <v>11.72209</v>
      </c>
      <c r="N131" s="1"/>
      <c r="O131" s="1"/>
    </row>
    <row r="132" spans="1:15" ht="12.75" customHeight="1">
      <c r="A132" s="30">
        <v>122</v>
      </c>
      <c r="B132" s="308" t="s">
        <v>341</v>
      </c>
      <c r="C132" s="298">
        <v>173.2</v>
      </c>
      <c r="D132" s="299">
        <v>174.04999999999998</v>
      </c>
      <c r="E132" s="299">
        <v>171.24999999999997</v>
      </c>
      <c r="F132" s="299">
        <v>169.29999999999998</v>
      </c>
      <c r="G132" s="299">
        <v>166.49999999999997</v>
      </c>
      <c r="H132" s="299">
        <v>175.99999999999997</v>
      </c>
      <c r="I132" s="299">
        <v>178.79999999999998</v>
      </c>
      <c r="J132" s="299">
        <v>180.74999999999997</v>
      </c>
      <c r="K132" s="298">
        <v>176.85</v>
      </c>
      <c r="L132" s="298">
        <v>172.1</v>
      </c>
      <c r="M132" s="298">
        <v>59.431519999999999</v>
      </c>
      <c r="N132" s="1"/>
      <c r="O132" s="1"/>
    </row>
    <row r="133" spans="1:15" ht="12.75" customHeight="1">
      <c r="A133" s="30">
        <v>123</v>
      </c>
      <c r="B133" s="308" t="s">
        <v>871</v>
      </c>
      <c r="C133" s="298">
        <v>159.35</v>
      </c>
      <c r="D133" s="299">
        <v>159.56666666666669</v>
      </c>
      <c r="E133" s="299">
        <v>156.88333333333338</v>
      </c>
      <c r="F133" s="299">
        <v>154.41666666666669</v>
      </c>
      <c r="G133" s="299">
        <v>151.73333333333338</v>
      </c>
      <c r="H133" s="299">
        <v>162.03333333333339</v>
      </c>
      <c r="I133" s="299">
        <v>164.71666666666673</v>
      </c>
      <c r="J133" s="299">
        <v>167.18333333333339</v>
      </c>
      <c r="K133" s="298">
        <v>162.25</v>
      </c>
      <c r="L133" s="298">
        <v>157.1</v>
      </c>
      <c r="M133" s="298">
        <v>20.744610000000002</v>
      </c>
      <c r="N133" s="1"/>
      <c r="O133" s="1"/>
    </row>
    <row r="134" spans="1:15" ht="12.75" customHeight="1">
      <c r="A134" s="30">
        <v>124</v>
      </c>
      <c r="B134" s="308" t="s">
        <v>251</v>
      </c>
      <c r="C134" s="298">
        <v>33.65</v>
      </c>
      <c r="D134" s="299">
        <v>34.283333333333331</v>
      </c>
      <c r="E134" s="299">
        <v>32.966666666666661</v>
      </c>
      <c r="F134" s="299">
        <v>32.283333333333331</v>
      </c>
      <c r="G134" s="299">
        <v>30.966666666666661</v>
      </c>
      <c r="H134" s="299">
        <v>34.966666666666661</v>
      </c>
      <c r="I134" s="299">
        <v>36.283333333333324</v>
      </c>
      <c r="J134" s="299">
        <v>36.966666666666661</v>
      </c>
      <c r="K134" s="298">
        <v>35.6</v>
      </c>
      <c r="L134" s="298">
        <v>33.6</v>
      </c>
      <c r="M134" s="298">
        <v>29.810130000000001</v>
      </c>
      <c r="N134" s="1"/>
      <c r="O134" s="1"/>
    </row>
    <row r="135" spans="1:15" ht="12.75" customHeight="1">
      <c r="A135" s="30">
        <v>125</v>
      </c>
      <c r="B135" s="308" t="s">
        <v>342</v>
      </c>
      <c r="C135" s="298">
        <v>207.8</v>
      </c>
      <c r="D135" s="299">
        <v>203.21666666666667</v>
      </c>
      <c r="E135" s="299">
        <v>196.48333333333335</v>
      </c>
      <c r="F135" s="299">
        <v>185.16666666666669</v>
      </c>
      <c r="G135" s="299">
        <v>178.43333333333337</v>
      </c>
      <c r="H135" s="299">
        <v>214.53333333333333</v>
      </c>
      <c r="I135" s="299">
        <v>221.26666666666662</v>
      </c>
      <c r="J135" s="299">
        <v>232.58333333333331</v>
      </c>
      <c r="K135" s="298">
        <v>209.95</v>
      </c>
      <c r="L135" s="298">
        <v>191.9</v>
      </c>
      <c r="M135" s="298">
        <v>41.854050000000001</v>
      </c>
      <c r="N135" s="1"/>
      <c r="O135" s="1"/>
    </row>
    <row r="136" spans="1:15" ht="12.75" customHeight="1">
      <c r="A136" s="30">
        <v>126</v>
      </c>
      <c r="B136" s="308" t="s">
        <v>95</v>
      </c>
      <c r="C136" s="298">
        <v>3639.55</v>
      </c>
      <c r="D136" s="299">
        <v>3638.0499999999997</v>
      </c>
      <c r="E136" s="299">
        <v>3596.6499999999996</v>
      </c>
      <c r="F136" s="299">
        <v>3553.75</v>
      </c>
      <c r="G136" s="299">
        <v>3512.35</v>
      </c>
      <c r="H136" s="299">
        <v>3680.9499999999994</v>
      </c>
      <c r="I136" s="299">
        <v>3722.35</v>
      </c>
      <c r="J136" s="299">
        <v>3765.2499999999991</v>
      </c>
      <c r="K136" s="298">
        <v>3679.45</v>
      </c>
      <c r="L136" s="298">
        <v>3595.15</v>
      </c>
      <c r="M136" s="298">
        <v>1.9901500000000001</v>
      </c>
      <c r="N136" s="1"/>
      <c r="O136" s="1"/>
    </row>
    <row r="137" spans="1:15" ht="12.75" customHeight="1">
      <c r="A137" s="30">
        <v>127</v>
      </c>
      <c r="B137" s="308" t="s">
        <v>252</v>
      </c>
      <c r="C137" s="298">
        <v>3591.4</v>
      </c>
      <c r="D137" s="299">
        <v>3584.0499999999997</v>
      </c>
      <c r="E137" s="299">
        <v>3555.3499999999995</v>
      </c>
      <c r="F137" s="299">
        <v>3519.2999999999997</v>
      </c>
      <c r="G137" s="299">
        <v>3490.5999999999995</v>
      </c>
      <c r="H137" s="299">
        <v>3620.0999999999995</v>
      </c>
      <c r="I137" s="299">
        <v>3648.7999999999993</v>
      </c>
      <c r="J137" s="299">
        <v>3684.8499999999995</v>
      </c>
      <c r="K137" s="298">
        <v>3612.75</v>
      </c>
      <c r="L137" s="298">
        <v>3548</v>
      </c>
      <c r="M137" s="298">
        <v>1.1906600000000001</v>
      </c>
      <c r="N137" s="1"/>
      <c r="O137" s="1"/>
    </row>
    <row r="138" spans="1:15" ht="12.75" customHeight="1">
      <c r="A138" s="30">
        <v>128</v>
      </c>
      <c r="B138" s="308" t="s">
        <v>143</v>
      </c>
      <c r="C138" s="298">
        <v>2196.9499999999998</v>
      </c>
      <c r="D138" s="299">
        <v>2206.5833333333335</v>
      </c>
      <c r="E138" s="299">
        <v>2175.3666666666668</v>
      </c>
      <c r="F138" s="299">
        <v>2153.7833333333333</v>
      </c>
      <c r="G138" s="299">
        <v>2122.5666666666666</v>
      </c>
      <c r="H138" s="299">
        <v>2228.166666666667</v>
      </c>
      <c r="I138" s="299">
        <v>2259.3833333333332</v>
      </c>
      <c r="J138" s="299">
        <v>2280.9666666666672</v>
      </c>
      <c r="K138" s="298">
        <v>2237.8000000000002</v>
      </c>
      <c r="L138" s="298">
        <v>2185</v>
      </c>
      <c r="M138" s="298">
        <v>1.2101999999999999</v>
      </c>
      <c r="N138" s="1"/>
      <c r="O138" s="1"/>
    </row>
    <row r="139" spans="1:15" ht="12.75" customHeight="1">
      <c r="A139" s="30">
        <v>129</v>
      </c>
      <c r="B139" s="308" t="s">
        <v>98</v>
      </c>
      <c r="C139" s="298">
        <v>4354.45</v>
      </c>
      <c r="D139" s="299">
        <v>4353.9000000000005</v>
      </c>
      <c r="E139" s="299">
        <v>4296.5500000000011</v>
      </c>
      <c r="F139" s="299">
        <v>4238.6500000000005</v>
      </c>
      <c r="G139" s="299">
        <v>4181.3000000000011</v>
      </c>
      <c r="H139" s="299">
        <v>4411.8000000000011</v>
      </c>
      <c r="I139" s="299">
        <v>4469.1500000000015</v>
      </c>
      <c r="J139" s="299">
        <v>4527.0500000000011</v>
      </c>
      <c r="K139" s="298">
        <v>4411.25</v>
      </c>
      <c r="L139" s="298">
        <v>4296</v>
      </c>
      <c r="M139" s="298">
        <v>2.6069800000000001</v>
      </c>
      <c r="N139" s="1"/>
      <c r="O139" s="1"/>
    </row>
    <row r="140" spans="1:15" ht="12.75" customHeight="1">
      <c r="A140" s="30">
        <v>130</v>
      </c>
      <c r="B140" s="308" t="s">
        <v>343</v>
      </c>
      <c r="C140" s="298">
        <v>520</v>
      </c>
      <c r="D140" s="299">
        <v>525.33333333333337</v>
      </c>
      <c r="E140" s="299">
        <v>512.81666666666672</v>
      </c>
      <c r="F140" s="299">
        <v>505.63333333333333</v>
      </c>
      <c r="G140" s="299">
        <v>493.11666666666667</v>
      </c>
      <c r="H140" s="299">
        <v>532.51666666666677</v>
      </c>
      <c r="I140" s="299">
        <v>545.03333333333342</v>
      </c>
      <c r="J140" s="299">
        <v>552.21666666666681</v>
      </c>
      <c r="K140" s="298">
        <v>537.85</v>
      </c>
      <c r="L140" s="298">
        <v>518.15</v>
      </c>
      <c r="M140" s="298">
        <v>2.47384</v>
      </c>
      <c r="N140" s="1"/>
      <c r="O140" s="1"/>
    </row>
    <row r="141" spans="1:15" ht="12.75" customHeight="1">
      <c r="A141" s="30">
        <v>131</v>
      </c>
      <c r="B141" s="308" t="s">
        <v>344</v>
      </c>
      <c r="C141" s="298">
        <v>126.6</v>
      </c>
      <c r="D141" s="299">
        <v>126.93333333333332</v>
      </c>
      <c r="E141" s="299">
        <v>125.51666666666665</v>
      </c>
      <c r="F141" s="299">
        <v>124.43333333333332</v>
      </c>
      <c r="G141" s="299">
        <v>123.01666666666665</v>
      </c>
      <c r="H141" s="299">
        <v>128.01666666666665</v>
      </c>
      <c r="I141" s="299">
        <v>129.43333333333331</v>
      </c>
      <c r="J141" s="299">
        <v>130.51666666666665</v>
      </c>
      <c r="K141" s="298">
        <v>128.35</v>
      </c>
      <c r="L141" s="298">
        <v>125.85</v>
      </c>
      <c r="M141" s="298">
        <v>1.8509500000000001</v>
      </c>
      <c r="N141" s="1"/>
      <c r="O141" s="1"/>
    </row>
    <row r="142" spans="1:15" ht="12.75" customHeight="1">
      <c r="A142" s="30">
        <v>132</v>
      </c>
      <c r="B142" s="308" t="s">
        <v>345</v>
      </c>
      <c r="C142" s="298">
        <v>155.30000000000001</v>
      </c>
      <c r="D142" s="299">
        <v>155.79999999999998</v>
      </c>
      <c r="E142" s="299">
        <v>152.64999999999998</v>
      </c>
      <c r="F142" s="299">
        <v>150</v>
      </c>
      <c r="G142" s="299">
        <v>146.85</v>
      </c>
      <c r="H142" s="299">
        <v>158.44999999999996</v>
      </c>
      <c r="I142" s="299">
        <v>161.6</v>
      </c>
      <c r="J142" s="299">
        <v>164.24999999999994</v>
      </c>
      <c r="K142" s="298">
        <v>158.94999999999999</v>
      </c>
      <c r="L142" s="298">
        <v>153.15</v>
      </c>
      <c r="M142" s="298">
        <v>2.05844</v>
      </c>
      <c r="N142" s="1"/>
      <c r="O142" s="1"/>
    </row>
    <row r="143" spans="1:15" ht="12.75" customHeight="1">
      <c r="A143" s="30">
        <v>133</v>
      </c>
      <c r="B143" s="308" t="s">
        <v>872</v>
      </c>
      <c r="C143" s="298">
        <v>402.2</v>
      </c>
      <c r="D143" s="299">
        <v>401.88333333333327</v>
      </c>
      <c r="E143" s="299">
        <v>397.86666666666656</v>
      </c>
      <c r="F143" s="299">
        <v>393.5333333333333</v>
      </c>
      <c r="G143" s="299">
        <v>389.51666666666659</v>
      </c>
      <c r="H143" s="299">
        <v>406.21666666666653</v>
      </c>
      <c r="I143" s="299">
        <v>410.23333333333329</v>
      </c>
      <c r="J143" s="299">
        <v>414.56666666666649</v>
      </c>
      <c r="K143" s="298">
        <v>405.9</v>
      </c>
      <c r="L143" s="298">
        <v>397.55</v>
      </c>
      <c r="M143" s="298">
        <v>4.8811200000000001</v>
      </c>
      <c r="N143" s="1"/>
      <c r="O143" s="1"/>
    </row>
    <row r="144" spans="1:15" ht="12.75" customHeight="1">
      <c r="A144" s="30">
        <v>134</v>
      </c>
      <c r="B144" s="308" t="s">
        <v>346</v>
      </c>
      <c r="C144" s="298">
        <v>52.3</v>
      </c>
      <c r="D144" s="299">
        <v>52.083333333333336</v>
      </c>
      <c r="E144" s="299">
        <v>51.666666666666671</v>
      </c>
      <c r="F144" s="299">
        <v>51.033333333333339</v>
      </c>
      <c r="G144" s="299">
        <v>50.616666666666674</v>
      </c>
      <c r="H144" s="299">
        <v>52.716666666666669</v>
      </c>
      <c r="I144" s="299">
        <v>53.13333333333334</v>
      </c>
      <c r="J144" s="299">
        <v>53.766666666666666</v>
      </c>
      <c r="K144" s="298">
        <v>52.5</v>
      </c>
      <c r="L144" s="298">
        <v>51.45</v>
      </c>
      <c r="M144" s="298">
        <v>3.5341499999999999</v>
      </c>
      <c r="N144" s="1"/>
      <c r="O144" s="1"/>
    </row>
    <row r="145" spans="1:15" ht="12.75" customHeight="1">
      <c r="A145" s="30">
        <v>135</v>
      </c>
      <c r="B145" s="308" t="s">
        <v>99</v>
      </c>
      <c r="C145" s="298">
        <v>2796.4</v>
      </c>
      <c r="D145" s="299">
        <v>2782.5499999999997</v>
      </c>
      <c r="E145" s="299">
        <v>2759.5999999999995</v>
      </c>
      <c r="F145" s="299">
        <v>2722.7999999999997</v>
      </c>
      <c r="G145" s="299">
        <v>2699.8499999999995</v>
      </c>
      <c r="H145" s="299">
        <v>2819.3499999999995</v>
      </c>
      <c r="I145" s="299">
        <v>2842.2999999999993</v>
      </c>
      <c r="J145" s="299">
        <v>2879.0999999999995</v>
      </c>
      <c r="K145" s="298">
        <v>2805.5</v>
      </c>
      <c r="L145" s="298">
        <v>2745.75</v>
      </c>
      <c r="M145" s="298">
        <v>4.4384300000000003</v>
      </c>
      <c r="N145" s="1"/>
      <c r="O145" s="1"/>
    </row>
    <row r="146" spans="1:15" ht="12.75" customHeight="1">
      <c r="A146" s="30">
        <v>136</v>
      </c>
      <c r="B146" s="308" t="s">
        <v>347</v>
      </c>
      <c r="C146" s="298">
        <v>344.1</v>
      </c>
      <c r="D146" s="299">
        <v>345.31666666666666</v>
      </c>
      <c r="E146" s="299">
        <v>332.83333333333331</v>
      </c>
      <c r="F146" s="299">
        <v>321.56666666666666</v>
      </c>
      <c r="G146" s="299">
        <v>309.08333333333331</v>
      </c>
      <c r="H146" s="299">
        <v>356.58333333333331</v>
      </c>
      <c r="I146" s="299">
        <v>369.06666666666666</v>
      </c>
      <c r="J146" s="299">
        <v>380.33333333333331</v>
      </c>
      <c r="K146" s="298">
        <v>357.8</v>
      </c>
      <c r="L146" s="298">
        <v>334.05</v>
      </c>
      <c r="M146" s="298">
        <v>3.6452100000000001</v>
      </c>
      <c r="N146" s="1"/>
      <c r="O146" s="1"/>
    </row>
    <row r="147" spans="1:15" ht="12.75" customHeight="1">
      <c r="A147" s="30">
        <v>137</v>
      </c>
      <c r="B147" s="308" t="s">
        <v>253</v>
      </c>
      <c r="C147" s="298">
        <v>435.45</v>
      </c>
      <c r="D147" s="299">
        <v>431.2</v>
      </c>
      <c r="E147" s="299">
        <v>425.2</v>
      </c>
      <c r="F147" s="299">
        <v>414.95</v>
      </c>
      <c r="G147" s="299">
        <v>408.95</v>
      </c>
      <c r="H147" s="299">
        <v>441.45</v>
      </c>
      <c r="I147" s="299">
        <v>447.45</v>
      </c>
      <c r="J147" s="299">
        <v>457.7</v>
      </c>
      <c r="K147" s="298">
        <v>437.2</v>
      </c>
      <c r="L147" s="298">
        <v>420.95</v>
      </c>
      <c r="M147" s="298">
        <v>1.1290500000000001</v>
      </c>
      <c r="N147" s="1"/>
      <c r="O147" s="1"/>
    </row>
    <row r="148" spans="1:15" ht="12.75" customHeight="1">
      <c r="A148" s="30">
        <v>138</v>
      </c>
      <c r="B148" s="308" t="s">
        <v>254</v>
      </c>
      <c r="C148" s="298">
        <v>1444.7</v>
      </c>
      <c r="D148" s="299">
        <v>1435.2333333333333</v>
      </c>
      <c r="E148" s="299">
        <v>1420.4666666666667</v>
      </c>
      <c r="F148" s="299">
        <v>1396.2333333333333</v>
      </c>
      <c r="G148" s="299">
        <v>1381.4666666666667</v>
      </c>
      <c r="H148" s="299">
        <v>1459.4666666666667</v>
      </c>
      <c r="I148" s="299">
        <v>1474.2333333333336</v>
      </c>
      <c r="J148" s="299">
        <v>1498.4666666666667</v>
      </c>
      <c r="K148" s="298">
        <v>1450</v>
      </c>
      <c r="L148" s="298">
        <v>1411</v>
      </c>
      <c r="M148" s="298">
        <v>0.70123000000000002</v>
      </c>
      <c r="N148" s="1"/>
      <c r="O148" s="1"/>
    </row>
    <row r="149" spans="1:15" ht="12.75" customHeight="1">
      <c r="A149" s="30">
        <v>139</v>
      </c>
      <c r="B149" s="308" t="s">
        <v>348</v>
      </c>
      <c r="C149" s="298">
        <v>59.55</v>
      </c>
      <c r="D149" s="299">
        <v>59.533333333333331</v>
      </c>
      <c r="E149" s="299">
        <v>58.36666666666666</v>
      </c>
      <c r="F149" s="299">
        <v>57.18333333333333</v>
      </c>
      <c r="G149" s="299">
        <v>56.016666666666659</v>
      </c>
      <c r="H149" s="299">
        <v>60.716666666666661</v>
      </c>
      <c r="I149" s="299">
        <v>61.883333333333333</v>
      </c>
      <c r="J149" s="299">
        <v>63.066666666666663</v>
      </c>
      <c r="K149" s="298">
        <v>60.7</v>
      </c>
      <c r="L149" s="298">
        <v>58.35</v>
      </c>
      <c r="M149" s="298">
        <v>6.0007099999999998</v>
      </c>
      <c r="N149" s="1"/>
      <c r="O149" s="1"/>
    </row>
    <row r="150" spans="1:15" ht="12.75" customHeight="1">
      <c r="A150" s="30">
        <v>140</v>
      </c>
      <c r="B150" s="308" t="s">
        <v>349</v>
      </c>
      <c r="C150" s="298">
        <v>83.5</v>
      </c>
      <c r="D150" s="299">
        <v>83.183333333333337</v>
      </c>
      <c r="E150" s="299">
        <v>81.866666666666674</v>
      </c>
      <c r="F150" s="299">
        <v>80.233333333333334</v>
      </c>
      <c r="G150" s="299">
        <v>78.916666666666671</v>
      </c>
      <c r="H150" s="299">
        <v>84.816666666666677</v>
      </c>
      <c r="I150" s="299">
        <v>86.13333333333334</v>
      </c>
      <c r="J150" s="299">
        <v>87.76666666666668</v>
      </c>
      <c r="K150" s="298">
        <v>84.5</v>
      </c>
      <c r="L150" s="298">
        <v>81.55</v>
      </c>
      <c r="M150" s="298">
        <v>3.1995300000000002</v>
      </c>
      <c r="N150" s="1"/>
      <c r="O150" s="1"/>
    </row>
    <row r="151" spans="1:15" ht="12.75" customHeight="1">
      <c r="A151" s="30">
        <v>141</v>
      </c>
      <c r="B151" s="308" t="s">
        <v>798</v>
      </c>
      <c r="C151" s="298">
        <v>39.200000000000003</v>
      </c>
      <c r="D151" s="299">
        <v>39.166666666666664</v>
      </c>
      <c r="E151" s="299">
        <v>38.833333333333329</v>
      </c>
      <c r="F151" s="299">
        <v>38.466666666666661</v>
      </c>
      <c r="G151" s="299">
        <v>38.133333333333326</v>
      </c>
      <c r="H151" s="299">
        <v>39.533333333333331</v>
      </c>
      <c r="I151" s="299">
        <v>39.86666666666666</v>
      </c>
      <c r="J151" s="299">
        <v>40.233333333333334</v>
      </c>
      <c r="K151" s="298">
        <v>39.5</v>
      </c>
      <c r="L151" s="298">
        <v>38.799999999999997</v>
      </c>
      <c r="M151" s="298">
        <v>2.94014</v>
      </c>
      <c r="N151" s="1"/>
      <c r="O151" s="1"/>
    </row>
    <row r="152" spans="1:15" ht="12.75" customHeight="1">
      <c r="A152" s="30">
        <v>142</v>
      </c>
      <c r="B152" s="308" t="s">
        <v>350</v>
      </c>
      <c r="C152" s="298">
        <v>638.65</v>
      </c>
      <c r="D152" s="299">
        <v>643.85</v>
      </c>
      <c r="E152" s="299">
        <v>629.35</v>
      </c>
      <c r="F152" s="299">
        <v>620.04999999999995</v>
      </c>
      <c r="G152" s="299">
        <v>605.54999999999995</v>
      </c>
      <c r="H152" s="299">
        <v>653.15000000000009</v>
      </c>
      <c r="I152" s="299">
        <v>667.65000000000009</v>
      </c>
      <c r="J152" s="299">
        <v>676.95000000000016</v>
      </c>
      <c r="K152" s="298">
        <v>658.35</v>
      </c>
      <c r="L152" s="298">
        <v>634.54999999999995</v>
      </c>
      <c r="M152" s="298">
        <v>7.6429999999999998E-2</v>
      </c>
      <c r="N152" s="1"/>
      <c r="O152" s="1"/>
    </row>
    <row r="153" spans="1:15" ht="12.75" customHeight="1">
      <c r="A153" s="30">
        <v>143</v>
      </c>
      <c r="B153" s="308" t="s">
        <v>100</v>
      </c>
      <c r="C153" s="298">
        <v>1527.45</v>
      </c>
      <c r="D153" s="299">
        <v>1508.6000000000001</v>
      </c>
      <c r="E153" s="299">
        <v>1486.0500000000002</v>
      </c>
      <c r="F153" s="299">
        <v>1444.65</v>
      </c>
      <c r="G153" s="299">
        <v>1422.1000000000001</v>
      </c>
      <c r="H153" s="299">
        <v>1550.0000000000002</v>
      </c>
      <c r="I153" s="299">
        <v>1572.55</v>
      </c>
      <c r="J153" s="299">
        <v>1613.9500000000003</v>
      </c>
      <c r="K153" s="298">
        <v>1531.15</v>
      </c>
      <c r="L153" s="298">
        <v>1467.2</v>
      </c>
      <c r="M153" s="298">
        <v>11.00689</v>
      </c>
      <c r="N153" s="1"/>
      <c r="O153" s="1"/>
    </row>
    <row r="154" spans="1:15" ht="12.75" customHeight="1">
      <c r="A154" s="30">
        <v>144</v>
      </c>
      <c r="B154" s="308" t="s">
        <v>101</v>
      </c>
      <c r="C154" s="298">
        <v>142.80000000000001</v>
      </c>
      <c r="D154" s="299">
        <v>142.26666666666668</v>
      </c>
      <c r="E154" s="299">
        <v>141.53333333333336</v>
      </c>
      <c r="F154" s="299">
        <v>140.26666666666668</v>
      </c>
      <c r="G154" s="299">
        <v>139.53333333333336</v>
      </c>
      <c r="H154" s="299">
        <v>143.53333333333336</v>
      </c>
      <c r="I154" s="299">
        <v>144.26666666666665</v>
      </c>
      <c r="J154" s="299">
        <v>145.53333333333336</v>
      </c>
      <c r="K154" s="298">
        <v>143</v>
      </c>
      <c r="L154" s="298">
        <v>141</v>
      </c>
      <c r="M154" s="298">
        <v>6.7733800000000004</v>
      </c>
      <c r="N154" s="1"/>
      <c r="O154" s="1"/>
    </row>
    <row r="155" spans="1:15" ht="12.75" customHeight="1">
      <c r="A155" s="30">
        <v>145</v>
      </c>
      <c r="B155" s="308" t="s">
        <v>351</v>
      </c>
      <c r="C155" s="298">
        <v>247.95</v>
      </c>
      <c r="D155" s="299">
        <v>246.41666666666666</v>
      </c>
      <c r="E155" s="299">
        <v>242.83333333333331</v>
      </c>
      <c r="F155" s="299">
        <v>237.71666666666667</v>
      </c>
      <c r="G155" s="299">
        <v>234.13333333333333</v>
      </c>
      <c r="H155" s="299">
        <v>251.5333333333333</v>
      </c>
      <c r="I155" s="299">
        <v>255.11666666666662</v>
      </c>
      <c r="J155" s="299">
        <v>260.23333333333329</v>
      </c>
      <c r="K155" s="298">
        <v>250</v>
      </c>
      <c r="L155" s="298">
        <v>241.3</v>
      </c>
      <c r="M155" s="298">
        <v>0.51973000000000003</v>
      </c>
      <c r="N155" s="1"/>
      <c r="O155" s="1"/>
    </row>
    <row r="156" spans="1:15" ht="12.75" customHeight="1">
      <c r="A156" s="30">
        <v>146</v>
      </c>
      <c r="B156" s="308" t="s">
        <v>861</v>
      </c>
      <c r="C156" s="298">
        <v>1395.6</v>
      </c>
      <c r="D156" s="299">
        <v>1399.5333333333335</v>
      </c>
      <c r="E156" s="299">
        <v>1381.0666666666671</v>
      </c>
      <c r="F156" s="299">
        <v>1366.5333333333335</v>
      </c>
      <c r="G156" s="299">
        <v>1348.0666666666671</v>
      </c>
      <c r="H156" s="299">
        <v>1414.0666666666671</v>
      </c>
      <c r="I156" s="299">
        <v>1432.5333333333338</v>
      </c>
      <c r="J156" s="299">
        <v>1447.0666666666671</v>
      </c>
      <c r="K156" s="298">
        <v>1418</v>
      </c>
      <c r="L156" s="298">
        <v>1385</v>
      </c>
      <c r="M156" s="298">
        <v>1.73203</v>
      </c>
      <c r="N156" s="1"/>
      <c r="O156" s="1"/>
    </row>
    <row r="157" spans="1:15" ht="12.75" customHeight="1">
      <c r="A157" s="30">
        <v>147</v>
      </c>
      <c r="B157" s="308" t="s">
        <v>102</v>
      </c>
      <c r="C157" s="298">
        <v>95.2</v>
      </c>
      <c r="D157" s="299">
        <v>94.616666666666674</v>
      </c>
      <c r="E157" s="299">
        <v>93.733333333333348</v>
      </c>
      <c r="F157" s="299">
        <v>92.26666666666668</v>
      </c>
      <c r="G157" s="299">
        <v>91.383333333333354</v>
      </c>
      <c r="H157" s="299">
        <v>96.083333333333343</v>
      </c>
      <c r="I157" s="299">
        <v>96.966666666666669</v>
      </c>
      <c r="J157" s="299">
        <v>98.433333333333337</v>
      </c>
      <c r="K157" s="298">
        <v>95.5</v>
      </c>
      <c r="L157" s="298">
        <v>93.15</v>
      </c>
      <c r="M157" s="298">
        <v>135.01261</v>
      </c>
      <c r="N157" s="1"/>
      <c r="O157" s="1"/>
    </row>
    <row r="158" spans="1:15" ht="12.75" customHeight="1">
      <c r="A158" s="30">
        <v>148</v>
      </c>
      <c r="B158" s="308" t="s">
        <v>799</v>
      </c>
      <c r="C158" s="298">
        <v>97.6</v>
      </c>
      <c r="D158" s="299">
        <v>97.566666666666663</v>
      </c>
      <c r="E158" s="299">
        <v>95.333333333333329</v>
      </c>
      <c r="F158" s="299">
        <v>93.066666666666663</v>
      </c>
      <c r="G158" s="299">
        <v>90.833333333333329</v>
      </c>
      <c r="H158" s="299">
        <v>99.833333333333329</v>
      </c>
      <c r="I158" s="299">
        <v>102.06666666666668</v>
      </c>
      <c r="J158" s="299">
        <v>104.33333333333333</v>
      </c>
      <c r="K158" s="298">
        <v>99.8</v>
      </c>
      <c r="L158" s="298">
        <v>95.3</v>
      </c>
      <c r="M158" s="298">
        <v>3.2086600000000001</v>
      </c>
      <c r="N158" s="1"/>
      <c r="O158" s="1"/>
    </row>
    <row r="159" spans="1:15" ht="12.75" customHeight="1">
      <c r="A159" s="30">
        <v>149</v>
      </c>
      <c r="B159" s="308" t="s">
        <v>352</v>
      </c>
      <c r="C159" s="298">
        <v>4869.3500000000004</v>
      </c>
      <c r="D159" s="299">
        <v>4867.4833333333327</v>
      </c>
      <c r="E159" s="299">
        <v>4837.7666666666655</v>
      </c>
      <c r="F159" s="299">
        <v>4806.1833333333325</v>
      </c>
      <c r="G159" s="299">
        <v>4776.4666666666653</v>
      </c>
      <c r="H159" s="299">
        <v>4899.0666666666657</v>
      </c>
      <c r="I159" s="299">
        <v>4928.7833333333328</v>
      </c>
      <c r="J159" s="299">
        <v>4960.3666666666659</v>
      </c>
      <c r="K159" s="298">
        <v>4897.2</v>
      </c>
      <c r="L159" s="298">
        <v>4835.8999999999996</v>
      </c>
      <c r="M159" s="298">
        <v>0.16941999999999999</v>
      </c>
      <c r="N159" s="1"/>
      <c r="O159" s="1"/>
    </row>
    <row r="160" spans="1:15" ht="12.75" customHeight="1">
      <c r="A160" s="30">
        <v>150</v>
      </c>
      <c r="B160" s="308" t="s">
        <v>353</v>
      </c>
      <c r="C160" s="298">
        <v>381</v>
      </c>
      <c r="D160" s="299">
        <v>380.7</v>
      </c>
      <c r="E160" s="299">
        <v>378.45</v>
      </c>
      <c r="F160" s="299">
        <v>375.9</v>
      </c>
      <c r="G160" s="299">
        <v>373.65</v>
      </c>
      <c r="H160" s="299">
        <v>383.25</v>
      </c>
      <c r="I160" s="299">
        <v>385.5</v>
      </c>
      <c r="J160" s="299">
        <v>388.05</v>
      </c>
      <c r="K160" s="298">
        <v>382.95</v>
      </c>
      <c r="L160" s="298">
        <v>378.15</v>
      </c>
      <c r="M160" s="298">
        <v>0.31209999999999999</v>
      </c>
      <c r="N160" s="1"/>
      <c r="O160" s="1"/>
    </row>
    <row r="161" spans="1:15" ht="12.75" customHeight="1">
      <c r="A161" s="30">
        <v>151</v>
      </c>
      <c r="B161" s="308" t="s">
        <v>354</v>
      </c>
      <c r="C161" s="298">
        <v>137.05000000000001</v>
      </c>
      <c r="D161" s="299">
        <v>137.18333333333334</v>
      </c>
      <c r="E161" s="299">
        <v>135.86666666666667</v>
      </c>
      <c r="F161" s="299">
        <v>134.68333333333334</v>
      </c>
      <c r="G161" s="299">
        <v>133.36666666666667</v>
      </c>
      <c r="H161" s="299">
        <v>138.36666666666667</v>
      </c>
      <c r="I161" s="299">
        <v>139.68333333333334</v>
      </c>
      <c r="J161" s="299">
        <v>140.86666666666667</v>
      </c>
      <c r="K161" s="298">
        <v>138.5</v>
      </c>
      <c r="L161" s="298">
        <v>136</v>
      </c>
      <c r="M161" s="298">
        <v>1.6819999999999999</v>
      </c>
      <c r="N161" s="1"/>
      <c r="O161" s="1"/>
    </row>
    <row r="162" spans="1:15" ht="12.75" customHeight="1">
      <c r="A162" s="30">
        <v>152</v>
      </c>
      <c r="B162" s="308" t="s">
        <v>355</v>
      </c>
      <c r="C162" s="298">
        <v>101.85</v>
      </c>
      <c r="D162" s="299">
        <v>102.26666666666667</v>
      </c>
      <c r="E162" s="299">
        <v>100.63333333333333</v>
      </c>
      <c r="F162" s="299">
        <v>99.416666666666657</v>
      </c>
      <c r="G162" s="299">
        <v>97.783333333333317</v>
      </c>
      <c r="H162" s="299">
        <v>103.48333333333333</v>
      </c>
      <c r="I162" s="299">
        <v>105.11666666666669</v>
      </c>
      <c r="J162" s="299">
        <v>106.33333333333334</v>
      </c>
      <c r="K162" s="298">
        <v>103.9</v>
      </c>
      <c r="L162" s="298">
        <v>101.05</v>
      </c>
      <c r="M162" s="298">
        <v>10.48982</v>
      </c>
      <c r="N162" s="1"/>
      <c r="O162" s="1"/>
    </row>
    <row r="163" spans="1:15" ht="12.75" customHeight="1">
      <c r="A163" s="30">
        <v>153</v>
      </c>
      <c r="B163" s="308" t="s">
        <v>255</v>
      </c>
      <c r="C163" s="298">
        <v>241.5</v>
      </c>
      <c r="D163" s="299">
        <v>239.4</v>
      </c>
      <c r="E163" s="299">
        <v>236.05</v>
      </c>
      <c r="F163" s="299">
        <v>230.6</v>
      </c>
      <c r="G163" s="299">
        <v>227.25</v>
      </c>
      <c r="H163" s="299">
        <v>244.85000000000002</v>
      </c>
      <c r="I163" s="299">
        <v>248.2</v>
      </c>
      <c r="J163" s="299">
        <v>253.65000000000003</v>
      </c>
      <c r="K163" s="298">
        <v>242.75</v>
      </c>
      <c r="L163" s="298">
        <v>233.95</v>
      </c>
      <c r="M163" s="298">
        <v>6.6019399999999999</v>
      </c>
      <c r="N163" s="1"/>
      <c r="O163" s="1"/>
    </row>
    <row r="164" spans="1:15" ht="12.75" customHeight="1">
      <c r="A164" s="30">
        <v>154</v>
      </c>
      <c r="B164" s="308" t="s">
        <v>873</v>
      </c>
      <c r="C164" s="298">
        <v>1100.7</v>
      </c>
      <c r="D164" s="299">
        <v>1102.8833333333334</v>
      </c>
      <c r="E164" s="299">
        <v>1087.8666666666668</v>
      </c>
      <c r="F164" s="299">
        <v>1075.0333333333333</v>
      </c>
      <c r="G164" s="299">
        <v>1060.0166666666667</v>
      </c>
      <c r="H164" s="299">
        <v>1115.7166666666669</v>
      </c>
      <c r="I164" s="299">
        <v>1130.7333333333338</v>
      </c>
      <c r="J164" s="299">
        <v>1143.5666666666671</v>
      </c>
      <c r="K164" s="298">
        <v>1117.9000000000001</v>
      </c>
      <c r="L164" s="298">
        <v>1090.05</v>
      </c>
      <c r="M164" s="298">
        <v>0.28420000000000001</v>
      </c>
      <c r="N164" s="1"/>
      <c r="O164" s="1"/>
    </row>
    <row r="165" spans="1:15" ht="12.75" customHeight="1">
      <c r="A165" s="30">
        <v>155</v>
      </c>
      <c r="B165" s="308" t="s">
        <v>103</v>
      </c>
      <c r="C165" s="298">
        <v>133.55000000000001</v>
      </c>
      <c r="D165" s="299">
        <v>132.94999999999999</v>
      </c>
      <c r="E165" s="299">
        <v>131.54999999999998</v>
      </c>
      <c r="F165" s="299">
        <v>129.54999999999998</v>
      </c>
      <c r="G165" s="299">
        <v>128.14999999999998</v>
      </c>
      <c r="H165" s="299">
        <v>134.94999999999999</v>
      </c>
      <c r="I165" s="299">
        <v>136.34999999999997</v>
      </c>
      <c r="J165" s="299">
        <v>138.35</v>
      </c>
      <c r="K165" s="298">
        <v>134.35</v>
      </c>
      <c r="L165" s="298">
        <v>130.94999999999999</v>
      </c>
      <c r="M165" s="298">
        <v>43.359929999999999</v>
      </c>
      <c r="N165" s="1"/>
      <c r="O165" s="1"/>
    </row>
    <row r="166" spans="1:15" ht="12.75" customHeight="1">
      <c r="A166" s="30">
        <v>156</v>
      </c>
      <c r="B166" s="308" t="s">
        <v>357</v>
      </c>
      <c r="C166" s="298">
        <v>4310.1499999999996</v>
      </c>
      <c r="D166" s="299">
        <v>4345.05</v>
      </c>
      <c r="E166" s="299">
        <v>4265.1000000000004</v>
      </c>
      <c r="F166" s="299">
        <v>4220.05</v>
      </c>
      <c r="G166" s="299">
        <v>4140.1000000000004</v>
      </c>
      <c r="H166" s="299">
        <v>4390.1000000000004</v>
      </c>
      <c r="I166" s="299">
        <v>4470.0499999999993</v>
      </c>
      <c r="J166" s="299">
        <v>4515.1000000000004</v>
      </c>
      <c r="K166" s="298">
        <v>4425</v>
      </c>
      <c r="L166" s="298">
        <v>4300</v>
      </c>
      <c r="M166" s="298">
        <v>0.22203999999999999</v>
      </c>
      <c r="N166" s="1"/>
      <c r="O166" s="1"/>
    </row>
    <row r="167" spans="1:15" ht="12.75" customHeight="1">
      <c r="A167" s="30">
        <v>157</v>
      </c>
      <c r="B167" s="308" t="s">
        <v>106</v>
      </c>
      <c r="C167" s="298">
        <v>33.950000000000003</v>
      </c>
      <c r="D167" s="299">
        <v>34.016666666666666</v>
      </c>
      <c r="E167" s="299">
        <v>33.383333333333333</v>
      </c>
      <c r="F167" s="299">
        <v>32.81666666666667</v>
      </c>
      <c r="G167" s="299">
        <v>32.183333333333337</v>
      </c>
      <c r="H167" s="299">
        <v>34.583333333333329</v>
      </c>
      <c r="I167" s="299">
        <v>35.216666666666654</v>
      </c>
      <c r="J167" s="299">
        <v>35.783333333333324</v>
      </c>
      <c r="K167" s="298">
        <v>34.65</v>
      </c>
      <c r="L167" s="298">
        <v>33.450000000000003</v>
      </c>
      <c r="M167" s="298">
        <v>72.553299999999993</v>
      </c>
      <c r="N167" s="1"/>
      <c r="O167" s="1"/>
    </row>
    <row r="168" spans="1:15" ht="12.75" customHeight="1">
      <c r="A168" s="30">
        <v>158</v>
      </c>
      <c r="B168" s="308" t="s">
        <v>358</v>
      </c>
      <c r="C168" s="298">
        <v>2849.3</v>
      </c>
      <c r="D168" s="299">
        <v>2847.7666666666664</v>
      </c>
      <c r="E168" s="299">
        <v>2831.5333333333328</v>
      </c>
      <c r="F168" s="299">
        <v>2813.7666666666664</v>
      </c>
      <c r="G168" s="299">
        <v>2797.5333333333328</v>
      </c>
      <c r="H168" s="299">
        <v>2865.5333333333328</v>
      </c>
      <c r="I168" s="299">
        <v>2881.7666666666664</v>
      </c>
      <c r="J168" s="299">
        <v>2899.5333333333328</v>
      </c>
      <c r="K168" s="298">
        <v>2864</v>
      </c>
      <c r="L168" s="298">
        <v>2830</v>
      </c>
      <c r="M168" s="298">
        <v>4.8669999999999998E-2</v>
      </c>
      <c r="N168" s="1"/>
      <c r="O168" s="1"/>
    </row>
    <row r="169" spans="1:15" ht="12.75" customHeight="1">
      <c r="A169" s="30">
        <v>159</v>
      </c>
      <c r="B169" s="308" t="s">
        <v>359</v>
      </c>
      <c r="C169" s="298">
        <v>3075.2</v>
      </c>
      <c r="D169" s="299">
        <v>3067.3666666666663</v>
      </c>
      <c r="E169" s="299">
        <v>3044.7833333333328</v>
      </c>
      <c r="F169" s="299">
        <v>3014.3666666666663</v>
      </c>
      <c r="G169" s="299">
        <v>2991.7833333333328</v>
      </c>
      <c r="H169" s="299">
        <v>3097.7833333333328</v>
      </c>
      <c r="I169" s="299">
        <v>3120.3666666666659</v>
      </c>
      <c r="J169" s="299">
        <v>3150.7833333333328</v>
      </c>
      <c r="K169" s="298">
        <v>3089.95</v>
      </c>
      <c r="L169" s="298">
        <v>3036.95</v>
      </c>
      <c r="M169" s="298">
        <v>5.2760000000000001E-2</v>
      </c>
      <c r="N169" s="1"/>
      <c r="O169" s="1"/>
    </row>
    <row r="170" spans="1:15" ht="12.75" customHeight="1">
      <c r="A170" s="30">
        <v>160</v>
      </c>
      <c r="B170" s="308" t="s">
        <v>360</v>
      </c>
      <c r="C170" s="298">
        <v>115.65</v>
      </c>
      <c r="D170" s="299">
        <v>115.34999999999998</v>
      </c>
      <c r="E170" s="299">
        <v>114.14999999999996</v>
      </c>
      <c r="F170" s="299">
        <v>112.64999999999998</v>
      </c>
      <c r="G170" s="299">
        <v>111.44999999999996</v>
      </c>
      <c r="H170" s="299">
        <v>116.84999999999997</v>
      </c>
      <c r="I170" s="299">
        <v>118.04999999999998</v>
      </c>
      <c r="J170" s="299">
        <v>119.54999999999997</v>
      </c>
      <c r="K170" s="298">
        <v>116.55</v>
      </c>
      <c r="L170" s="298">
        <v>113.85</v>
      </c>
      <c r="M170" s="298">
        <v>1.2046600000000001</v>
      </c>
      <c r="N170" s="1"/>
      <c r="O170" s="1"/>
    </row>
    <row r="171" spans="1:15" ht="12.75" customHeight="1">
      <c r="A171" s="30">
        <v>161</v>
      </c>
      <c r="B171" s="308" t="s">
        <v>256</v>
      </c>
      <c r="C171" s="298">
        <v>2594.5</v>
      </c>
      <c r="D171" s="299">
        <v>2606.6</v>
      </c>
      <c r="E171" s="299">
        <v>2563.1999999999998</v>
      </c>
      <c r="F171" s="299">
        <v>2531.9</v>
      </c>
      <c r="G171" s="299">
        <v>2488.5</v>
      </c>
      <c r="H171" s="299">
        <v>2637.8999999999996</v>
      </c>
      <c r="I171" s="299">
        <v>2681.3</v>
      </c>
      <c r="J171" s="299">
        <v>2712.5999999999995</v>
      </c>
      <c r="K171" s="298">
        <v>2650</v>
      </c>
      <c r="L171" s="298">
        <v>2575.3000000000002</v>
      </c>
      <c r="M171" s="298">
        <v>6.0922400000000003</v>
      </c>
      <c r="N171" s="1"/>
      <c r="O171" s="1"/>
    </row>
    <row r="172" spans="1:15" ht="12.75" customHeight="1">
      <c r="A172" s="30">
        <v>162</v>
      </c>
      <c r="B172" s="308" t="s">
        <v>361</v>
      </c>
      <c r="C172" s="298">
        <v>1531.75</v>
      </c>
      <c r="D172" s="299">
        <v>1527.7666666666667</v>
      </c>
      <c r="E172" s="299">
        <v>1516.5333333333333</v>
      </c>
      <c r="F172" s="299">
        <v>1501.3166666666666</v>
      </c>
      <c r="G172" s="299">
        <v>1490.0833333333333</v>
      </c>
      <c r="H172" s="299">
        <v>1542.9833333333333</v>
      </c>
      <c r="I172" s="299">
        <v>1554.2166666666665</v>
      </c>
      <c r="J172" s="299">
        <v>1569.4333333333334</v>
      </c>
      <c r="K172" s="298">
        <v>1539</v>
      </c>
      <c r="L172" s="298">
        <v>1512.55</v>
      </c>
      <c r="M172" s="298">
        <v>0.61821999999999999</v>
      </c>
      <c r="N172" s="1"/>
      <c r="O172" s="1"/>
    </row>
    <row r="173" spans="1:15" ht="12.75" customHeight="1">
      <c r="A173" s="30">
        <v>163</v>
      </c>
      <c r="B173" s="308" t="s">
        <v>874</v>
      </c>
      <c r="C173" s="298">
        <v>447.75</v>
      </c>
      <c r="D173" s="299">
        <v>446.51666666666671</v>
      </c>
      <c r="E173" s="299">
        <v>443.33333333333343</v>
      </c>
      <c r="F173" s="299">
        <v>438.91666666666674</v>
      </c>
      <c r="G173" s="299">
        <v>435.73333333333346</v>
      </c>
      <c r="H173" s="299">
        <v>450.93333333333339</v>
      </c>
      <c r="I173" s="299">
        <v>454.11666666666667</v>
      </c>
      <c r="J173" s="299">
        <v>458.53333333333336</v>
      </c>
      <c r="K173" s="298">
        <v>449.7</v>
      </c>
      <c r="L173" s="298">
        <v>442.1</v>
      </c>
      <c r="M173" s="298">
        <v>0.20902000000000001</v>
      </c>
      <c r="N173" s="1"/>
      <c r="O173" s="1"/>
    </row>
    <row r="174" spans="1:15" ht="12.75" customHeight="1">
      <c r="A174" s="30">
        <v>164</v>
      </c>
      <c r="B174" s="308" t="s">
        <v>104</v>
      </c>
      <c r="C174" s="298">
        <v>387.05</v>
      </c>
      <c r="D174" s="299">
        <v>389.48333333333335</v>
      </c>
      <c r="E174" s="299">
        <v>381.56666666666672</v>
      </c>
      <c r="F174" s="299">
        <v>376.08333333333337</v>
      </c>
      <c r="G174" s="299">
        <v>368.16666666666674</v>
      </c>
      <c r="H174" s="299">
        <v>394.9666666666667</v>
      </c>
      <c r="I174" s="299">
        <v>402.88333333333333</v>
      </c>
      <c r="J174" s="299">
        <v>408.36666666666667</v>
      </c>
      <c r="K174" s="298">
        <v>397.4</v>
      </c>
      <c r="L174" s="298">
        <v>384</v>
      </c>
      <c r="M174" s="298">
        <v>5.1647299999999996</v>
      </c>
      <c r="N174" s="1"/>
      <c r="O174" s="1"/>
    </row>
    <row r="175" spans="1:15" ht="12.75" customHeight="1">
      <c r="A175" s="30">
        <v>165</v>
      </c>
      <c r="B175" s="308" t="s">
        <v>875</v>
      </c>
      <c r="C175" s="298">
        <v>988.15</v>
      </c>
      <c r="D175" s="299">
        <v>987.85</v>
      </c>
      <c r="E175" s="299">
        <v>980.30000000000007</v>
      </c>
      <c r="F175" s="299">
        <v>972.45</v>
      </c>
      <c r="G175" s="299">
        <v>964.90000000000009</v>
      </c>
      <c r="H175" s="299">
        <v>995.7</v>
      </c>
      <c r="I175" s="299">
        <v>1003.25</v>
      </c>
      <c r="J175" s="299">
        <v>1011.1</v>
      </c>
      <c r="K175" s="298">
        <v>995.4</v>
      </c>
      <c r="L175" s="298">
        <v>980</v>
      </c>
      <c r="M175" s="298">
        <v>5.4109999999999998E-2</v>
      </c>
      <c r="N175" s="1"/>
      <c r="O175" s="1"/>
    </row>
    <row r="176" spans="1:15" ht="12.75" customHeight="1">
      <c r="A176" s="30">
        <v>166</v>
      </c>
      <c r="B176" s="308" t="s">
        <v>362</v>
      </c>
      <c r="C176" s="298">
        <v>1063.7</v>
      </c>
      <c r="D176" s="299">
        <v>1066.2333333333333</v>
      </c>
      <c r="E176" s="299">
        <v>1052.6166666666668</v>
      </c>
      <c r="F176" s="299">
        <v>1041.5333333333335</v>
      </c>
      <c r="G176" s="299">
        <v>1027.916666666667</v>
      </c>
      <c r="H176" s="299">
        <v>1077.3166666666666</v>
      </c>
      <c r="I176" s="299">
        <v>1090.9333333333329</v>
      </c>
      <c r="J176" s="299">
        <v>1102.0166666666664</v>
      </c>
      <c r="K176" s="298">
        <v>1079.8499999999999</v>
      </c>
      <c r="L176" s="298">
        <v>1055.1500000000001</v>
      </c>
      <c r="M176" s="298">
        <v>0.16322999999999999</v>
      </c>
      <c r="N176" s="1"/>
      <c r="O176" s="1"/>
    </row>
    <row r="177" spans="1:15" ht="12.75" customHeight="1">
      <c r="A177" s="30">
        <v>167</v>
      </c>
      <c r="B177" s="308" t="s">
        <v>257</v>
      </c>
      <c r="C177" s="298">
        <v>505.8</v>
      </c>
      <c r="D177" s="299">
        <v>505.88333333333338</v>
      </c>
      <c r="E177" s="299">
        <v>501.96666666666675</v>
      </c>
      <c r="F177" s="299">
        <v>498.13333333333338</v>
      </c>
      <c r="G177" s="299">
        <v>494.21666666666675</v>
      </c>
      <c r="H177" s="299">
        <v>509.71666666666675</v>
      </c>
      <c r="I177" s="299">
        <v>513.63333333333344</v>
      </c>
      <c r="J177" s="299">
        <v>517.4666666666667</v>
      </c>
      <c r="K177" s="298">
        <v>509.8</v>
      </c>
      <c r="L177" s="298">
        <v>502.05</v>
      </c>
      <c r="M177" s="298">
        <v>0.53703000000000001</v>
      </c>
      <c r="N177" s="1"/>
      <c r="O177" s="1"/>
    </row>
    <row r="178" spans="1:15" ht="12.75" customHeight="1">
      <c r="A178" s="30">
        <v>168</v>
      </c>
      <c r="B178" s="308" t="s">
        <v>107</v>
      </c>
      <c r="C178" s="298">
        <v>812.95</v>
      </c>
      <c r="D178" s="299">
        <v>804.31666666666661</v>
      </c>
      <c r="E178" s="299">
        <v>791.63333333333321</v>
      </c>
      <c r="F178" s="299">
        <v>770.31666666666661</v>
      </c>
      <c r="G178" s="299">
        <v>757.63333333333321</v>
      </c>
      <c r="H178" s="299">
        <v>825.63333333333321</v>
      </c>
      <c r="I178" s="299">
        <v>838.31666666666661</v>
      </c>
      <c r="J178" s="299">
        <v>859.63333333333321</v>
      </c>
      <c r="K178" s="298">
        <v>817</v>
      </c>
      <c r="L178" s="298">
        <v>783</v>
      </c>
      <c r="M178" s="298">
        <v>19.08043</v>
      </c>
      <c r="N178" s="1"/>
      <c r="O178" s="1"/>
    </row>
    <row r="179" spans="1:15" ht="12.75" customHeight="1">
      <c r="A179" s="30">
        <v>169</v>
      </c>
      <c r="B179" s="308" t="s">
        <v>258</v>
      </c>
      <c r="C179" s="298">
        <v>420.35</v>
      </c>
      <c r="D179" s="299">
        <v>422.3</v>
      </c>
      <c r="E179" s="299">
        <v>417.1</v>
      </c>
      <c r="F179" s="299">
        <v>413.85</v>
      </c>
      <c r="G179" s="299">
        <v>408.65000000000003</v>
      </c>
      <c r="H179" s="299">
        <v>425.55</v>
      </c>
      <c r="I179" s="299">
        <v>430.74999999999994</v>
      </c>
      <c r="J179" s="299">
        <v>434</v>
      </c>
      <c r="K179" s="298">
        <v>427.5</v>
      </c>
      <c r="L179" s="298">
        <v>419.05</v>
      </c>
      <c r="M179" s="298">
        <v>0.72777999999999998</v>
      </c>
      <c r="N179" s="1"/>
      <c r="O179" s="1"/>
    </row>
    <row r="180" spans="1:15" ht="12.75" customHeight="1">
      <c r="A180" s="30">
        <v>170</v>
      </c>
      <c r="B180" s="308" t="s">
        <v>108</v>
      </c>
      <c r="C180" s="298">
        <v>1236.55</v>
      </c>
      <c r="D180" s="299">
        <v>1236.75</v>
      </c>
      <c r="E180" s="299">
        <v>1225.5</v>
      </c>
      <c r="F180" s="299">
        <v>1214.45</v>
      </c>
      <c r="G180" s="299">
        <v>1203.2</v>
      </c>
      <c r="H180" s="299">
        <v>1247.8</v>
      </c>
      <c r="I180" s="299">
        <v>1259.05</v>
      </c>
      <c r="J180" s="299">
        <v>1270.0999999999999</v>
      </c>
      <c r="K180" s="298">
        <v>1248</v>
      </c>
      <c r="L180" s="298">
        <v>1225.7</v>
      </c>
      <c r="M180" s="298">
        <v>5.7477499999999999</v>
      </c>
      <c r="N180" s="1"/>
      <c r="O180" s="1"/>
    </row>
    <row r="181" spans="1:15" ht="12.75" customHeight="1">
      <c r="A181" s="30">
        <v>171</v>
      </c>
      <c r="B181" s="308" t="s">
        <v>109</v>
      </c>
      <c r="C181" s="298">
        <v>280.45</v>
      </c>
      <c r="D181" s="299">
        <v>278.63333333333333</v>
      </c>
      <c r="E181" s="299">
        <v>274.96666666666664</v>
      </c>
      <c r="F181" s="299">
        <v>269.48333333333329</v>
      </c>
      <c r="G181" s="299">
        <v>265.81666666666661</v>
      </c>
      <c r="H181" s="299">
        <v>284.11666666666667</v>
      </c>
      <c r="I181" s="299">
        <v>287.78333333333342</v>
      </c>
      <c r="J181" s="299">
        <v>293.26666666666671</v>
      </c>
      <c r="K181" s="298">
        <v>282.3</v>
      </c>
      <c r="L181" s="298">
        <v>273.14999999999998</v>
      </c>
      <c r="M181" s="298">
        <v>11.98664</v>
      </c>
      <c r="N181" s="1"/>
      <c r="O181" s="1"/>
    </row>
    <row r="182" spans="1:15" ht="12.75" customHeight="1">
      <c r="A182" s="30">
        <v>172</v>
      </c>
      <c r="B182" s="308" t="s">
        <v>363</v>
      </c>
      <c r="C182" s="298">
        <v>385.2</v>
      </c>
      <c r="D182" s="299">
        <v>387.61666666666662</v>
      </c>
      <c r="E182" s="299">
        <v>381.38333333333321</v>
      </c>
      <c r="F182" s="299">
        <v>377.56666666666661</v>
      </c>
      <c r="G182" s="299">
        <v>371.3333333333332</v>
      </c>
      <c r="H182" s="299">
        <v>391.43333333333322</v>
      </c>
      <c r="I182" s="299">
        <v>397.66666666666669</v>
      </c>
      <c r="J182" s="299">
        <v>401.48333333333323</v>
      </c>
      <c r="K182" s="298">
        <v>393.85</v>
      </c>
      <c r="L182" s="298">
        <v>383.8</v>
      </c>
      <c r="M182" s="298">
        <v>2.00095</v>
      </c>
      <c r="N182" s="1"/>
      <c r="O182" s="1"/>
    </row>
    <row r="183" spans="1:15" ht="12.75" customHeight="1">
      <c r="A183" s="30">
        <v>173</v>
      </c>
      <c r="B183" s="308" t="s">
        <v>110</v>
      </c>
      <c r="C183" s="298">
        <v>1350.8</v>
      </c>
      <c r="D183" s="299">
        <v>1346.6666666666665</v>
      </c>
      <c r="E183" s="299">
        <v>1335.7333333333331</v>
      </c>
      <c r="F183" s="299">
        <v>1320.6666666666665</v>
      </c>
      <c r="G183" s="299">
        <v>1309.7333333333331</v>
      </c>
      <c r="H183" s="299">
        <v>1361.7333333333331</v>
      </c>
      <c r="I183" s="299">
        <v>1372.6666666666665</v>
      </c>
      <c r="J183" s="299">
        <v>1387.7333333333331</v>
      </c>
      <c r="K183" s="298">
        <v>1357.6</v>
      </c>
      <c r="L183" s="298">
        <v>1331.6</v>
      </c>
      <c r="M183" s="298">
        <v>7.8402599999999998</v>
      </c>
      <c r="N183" s="1"/>
      <c r="O183" s="1"/>
    </row>
    <row r="184" spans="1:15" ht="12.75" customHeight="1">
      <c r="A184" s="30">
        <v>174</v>
      </c>
      <c r="B184" s="308" t="s">
        <v>364</v>
      </c>
      <c r="C184" s="298">
        <v>396.9</v>
      </c>
      <c r="D184" s="299">
        <v>394.34999999999997</v>
      </c>
      <c r="E184" s="299">
        <v>389.69999999999993</v>
      </c>
      <c r="F184" s="299">
        <v>382.49999999999994</v>
      </c>
      <c r="G184" s="299">
        <v>377.84999999999991</v>
      </c>
      <c r="H184" s="299">
        <v>401.54999999999995</v>
      </c>
      <c r="I184" s="299">
        <v>406.19999999999993</v>
      </c>
      <c r="J184" s="299">
        <v>413.4</v>
      </c>
      <c r="K184" s="298">
        <v>399</v>
      </c>
      <c r="L184" s="298">
        <v>387.15</v>
      </c>
      <c r="M184" s="298">
        <v>1.04199</v>
      </c>
      <c r="N184" s="1"/>
      <c r="O184" s="1"/>
    </row>
    <row r="185" spans="1:15" ht="12.75" customHeight="1">
      <c r="A185" s="30">
        <v>175</v>
      </c>
      <c r="B185" s="308" t="s">
        <v>366</v>
      </c>
      <c r="C185" s="298">
        <v>1656.35</v>
      </c>
      <c r="D185" s="299">
        <v>1669.1166666666668</v>
      </c>
      <c r="E185" s="299">
        <v>1638.2333333333336</v>
      </c>
      <c r="F185" s="299">
        <v>1620.1166666666668</v>
      </c>
      <c r="G185" s="299">
        <v>1589.2333333333336</v>
      </c>
      <c r="H185" s="299">
        <v>1687.2333333333336</v>
      </c>
      <c r="I185" s="299">
        <v>1718.1166666666668</v>
      </c>
      <c r="J185" s="299">
        <v>1736.2333333333336</v>
      </c>
      <c r="K185" s="298">
        <v>1700</v>
      </c>
      <c r="L185" s="298">
        <v>1651</v>
      </c>
      <c r="M185" s="298">
        <v>0.10362</v>
      </c>
      <c r="N185" s="1"/>
      <c r="O185" s="1"/>
    </row>
    <row r="186" spans="1:15" ht="12.75" customHeight="1">
      <c r="A186" s="30">
        <v>176</v>
      </c>
      <c r="B186" s="308" t="s">
        <v>367</v>
      </c>
      <c r="C186" s="298">
        <v>695.95</v>
      </c>
      <c r="D186" s="299">
        <v>695.98333333333323</v>
      </c>
      <c r="E186" s="299">
        <v>686.01666666666642</v>
      </c>
      <c r="F186" s="299">
        <v>676.08333333333314</v>
      </c>
      <c r="G186" s="299">
        <v>666.11666666666633</v>
      </c>
      <c r="H186" s="299">
        <v>705.91666666666652</v>
      </c>
      <c r="I186" s="299">
        <v>715.88333333333344</v>
      </c>
      <c r="J186" s="299">
        <v>725.81666666666661</v>
      </c>
      <c r="K186" s="298">
        <v>705.95</v>
      </c>
      <c r="L186" s="298">
        <v>686.05</v>
      </c>
      <c r="M186" s="298">
        <v>1.9652799999999999</v>
      </c>
      <c r="N186" s="1"/>
      <c r="O186" s="1"/>
    </row>
    <row r="187" spans="1:15" ht="12.75" customHeight="1">
      <c r="A187" s="30">
        <v>177</v>
      </c>
      <c r="B187" s="308" t="s">
        <v>368</v>
      </c>
      <c r="C187" s="298">
        <v>282.2</v>
      </c>
      <c r="D187" s="299">
        <v>282.65000000000003</v>
      </c>
      <c r="E187" s="299">
        <v>275.50000000000006</v>
      </c>
      <c r="F187" s="299">
        <v>268.8</v>
      </c>
      <c r="G187" s="299">
        <v>261.65000000000003</v>
      </c>
      <c r="H187" s="299">
        <v>289.35000000000008</v>
      </c>
      <c r="I187" s="299">
        <v>296.50000000000006</v>
      </c>
      <c r="J187" s="299">
        <v>303.2000000000001</v>
      </c>
      <c r="K187" s="298">
        <v>289.8</v>
      </c>
      <c r="L187" s="298">
        <v>275.95</v>
      </c>
      <c r="M187" s="298">
        <v>4.9374599999999997</v>
      </c>
      <c r="N187" s="1"/>
      <c r="O187" s="1"/>
    </row>
    <row r="188" spans="1:15" ht="12.75" customHeight="1">
      <c r="A188" s="30">
        <v>178</v>
      </c>
      <c r="B188" s="308" t="s">
        <v>369</v>
      </c>
      <c r="C188" s="298">
        <v>2729.6</v>
      </c>
      <c r="D188" s="299">
        <v>2738.3333333333335</v>
      </c>
      <c r="E188" s="299">
        <v>2696.3666666666668</v>
      </c>
      <c r="F188" s="299">
        <v>2663.1333333333332</v>
      </c>
      <c r="G188" s="299">
        <v>2621.1666666666665</v>
      </c>
      <c r="H188" s="299">
        <v>2771.5666666666671</v>
      </c>
      <c r="I188" s="299">
        <v>2813.5333333333333</v>
      </c>
      <c r="J188" s="299">
        <v>2846.7666666666673</v>
      </c>
      <c r="K188" s="298">
        <v>2780.3</v>
      </c>
      <c r="L188" s="298">
        <v>2705.1</v>
      </c>
      <c r="M188" s="298">
        <v>0.29520000000000002</v>
      </c>
      <c r="N188" s="1"/>
      <c r="O188" s="1"/>
    </row>
    <row r="189" spans="1:15" ht="12.75" customHeight="1">
      <c r="A189" s="30">
        <v>179</v>
      </c>
      <c r="B189" s="308" t="s">
        <v>111</v>
      </c>
      <c r="C189" s="298">
        <v>442.9</v>
      </c>
      <c r="D189" s="299">
        <v>436.64999999999992</v>
      </c>
      <c r="E189" s="299">
        <v>427.39999999999986</v>
      </c>
      <c r="F189" s="299">
        <v>411.89999999999992</v>
      </c>
      <c r="G189" s="299">
        <v>402.64999999999986</v>
      </c>
      <c r="H189" s="299">
        <v>452.14999999999986</v>
      </c>
      <c r="I189" s="299">
        <v>461.4</v>
      </c>
      <c r="J189" s="299">
        <v>476.89999999999986</v>
      </c>
      <c r="K189" s="298">
        <v>445.9</v>
      </c>
      <c r="L189" s="298">
        <v>421.15</v>
      </c>
      <c r="M189" s="298">
        <v>35.956290000000003</v>
      </c>
      <c r="N189" s="1"/>
      <c r="O189" s="1"/>
    </row>
    <row r="190" spans="1:15" ht="12.75" customHeight="1">
      <c r="A190" s="30">
        <v>180</v>
      </c>
      <c r="B190" s="308" t="s">
        <v>370</v>
      </c>
      <c r="C190" s="298">
        <v>597.95000000000005</v>
      </c>
      <c r="D190" s="299">
        <v>593.65</v>
      </c>
      <c r="E190" s="299">
        <v>582.29999999999995</v>
      </c>
      <c r="F190" s="299">
        <v>566.65</v>
      </c>
      <c r="G190" s="299">
        <v>555.29999999999995</v>
      </c>
      <c r="H190" s="299">
        <v>609.29999999999995</v>
      </c>
      <c r="I190" s="299">
        <v>620.65000000000009</v>
      </c>
      <c r="J190" s="299">
        <v>636.29999999999995</v>
      </c>
      <c r="K190" s="298">
        <v>605</v>
      </c>
      <c r="L190" s="298">
        <v>578</v>
      </c>
      <c r="M190" s="298">
        <v>17.175070000000002</v>
      </c>
      <c r="N190" s="1"/>
      <c r="O190" s="1"/>
    </row>
    <row r="191" spans="1:15" ht="12.75" customHeight="1">
      <c r="A191" s="30">
        <v>181</v>
      </c>
      <c r="B191" s="308" t="s">
        <v>371</v>
      </c>
      <c r="C191" s="298">
        <v>76.2</v>
      </c>
      <c r="D191" s="299">
        <v>77.066666666666663</v>
      </c>
      <c r="E191" s="299">
        <v>75.133333333333326</v>
      </c>
      <c r="F191" s="299">
        <v>74.066666666666663</v>
      </c>
      <c r="G191" s="299">
        <v>72.133333333333326</v>
      </c>
      <c r="H191" s="299">
        <v>78.133333333333326</v>
      </c>
      <c r="I191" s="299">
        <v>80.066666666666663</v>
      </c>
      <c r="J191" s="299">
        <v>81.133333333333326</v>
      </c>
      <c r="K191" s="298">
        <v>79</v>
      </c>
      <c r="L191" s="298">
        <v>76</v>
      </c>
      <c r="M191" s="298">
        <v>1.8249200000000001</v>
      </c>
      <c r="N191" s="1"/>
      <c r="O191" s="1"/>
    </row>
    <row r="192" spans="1:15" ht="12.75" customHeight="1">
      <c r="A192" s="30">
        <v>182</v>
      </c>
      <c r="B192" s="308" t="s">
        <v>372</v>
      </c>
      <c r="C192" s="298">
        <v>131.9</v>
      </c>
      <c r="D192" s="299">
        <v>132.41666666666666</v>
      </c>
      <c r="E192" s="299">
        <v>130.58333333333331</v>
      </c>
      <c r="F192" s="299">
        <v>129.26666666666665</v>
      </c>
      <c r="G192" s="299">
        <v>127.43333333333331</v>
      </c>
      <c r="H192" s="299">
        <v>133.73333333333332</v>
      </c>
      <c r="I192" s="299">
        <v>135.56666666666663</v>
      </c>
      <c r="J192" s="299">
        <v>136.88333333333333</v>
      </c>
      <c r="K192" s="298">
        <v>134.25</v>
      </c>
      <c r="L192" s="298">
        <v>131.1</v>
      </c>
      <c r="M192" s="298">
        <v>10.044650000000001</v>
      </c>
      <c r="N192" s="1"/>
      <c r="O192" s="1"/>
    </row>
    <row r="193" spans="1:15" ht="12.75" customHeight="1">
      <c r="A193" s="30">
        <v>183</v>
      </c>
      <c r="B193" s="308" t="s">
        <v>259</v>
      </c>
      <c r="C193" s="298">
        <v>222.45</v>
      </c>
      <c r="D193" s="299">
        <v>220.66666666666666</v>
      </c>
      <c r="E193" s="299">
        <v>217.83333333333331</v>
      </c>
      <c r="F193" s="299">
        <v>213.21666666666667</v>
      </c>
      <c r="G193" s="299">
        <v>210.38333333333333</v>
      </c>
      <c r="H193" s="299">
        <v>225.2833333333333</v>
      </c>
      <c r="I193" s="299">
        <v>228.11666666666662</v>
      </c>
      <c r="J193" s="299">
        <v>232.73333333333329</v>
      </c>
      <c r="K193" s="298">
        <v>223.5</v>
      </c>
      <c r="L193" s="298">
        <v>216.05</v>
      </c>
      <c r="M193" s="298">
        <v>7.8214800000000002</v>
      </c>
      <c r="N193" s="1"/>
      <c r="O193" s="1"/>
    </row>
    <row r="194" spans="1:15" ht="12.75" customHeight="1">
      <c r="A194" s="30">
        <v>184</v>
      </c>
      <c r="B194" s="308" t="s">
        <v>374</v>
      </c>
      <c r="C194" s="298">
        <v>990.1</v>
      </c>
      <c r="D194" s="299">
        <v>991.83333333333337</v>
      </c>
      <c r="E194" s="299">
        <v>979.66666666666674</v>
      </c>
      <c r="F194" s="299">
        <v>969.23333333333335</v>
      </c>
      <c r="G194" s="299">
        <v>957.06666666666672</v>
      </c>
      <c r="H194" s="299">
        <v>1002.2666666666668</v>
      </c>
      <c r="I194" s="299">
        <v>1014.4333333333335</v>
      </c>
      <c r="J194" s="299">
        <v>1024.8666666666668</v>
      </c>
      <c r="K194" s="298">
        <v>1004</v>
      </c>
      <c r="L194" s="298">
        <v>981.4</v>
      </c>
      <c r="M194" s="298">
        <v>0.76188999999999996</v>
      </c>
      <c r="N194" s="1"/>
      <c r="O194" s="1"/>
    </row>
    <row r="195" spans="1:15" ht="12.75" customHeight="1">
      <c r="A195" s="30">
        <v>185</v>
      </c>
      <c r="B195" s="308" t="s">
        <v>113</v>
      </c>
      <c r="C195" s="298">
        <v>984.6</v>
      </c>
      <c r="D195" s="299">
        <v>982.51666666666677</v>
      </c>
      <c r="E195" s="299">
        <v>975.53333333333353</v>
      </c>
      <c r="F195" s="299">
        <v>966.46666666666681</v>
      </c>
      <c r="G195" s="299">
        <v>959.48333333333358</v>
      </c>
      <c r="H195" s="299">
        <v>991.58333333333348</v>
      </c>
      <c r="I195" s="299">
        <v>998.56666666666683</v>
      </c>
      <c r="J195" s="299">
        <v>1007.6333333333334</v>
      </c>
      <c r="K195" s="298">
        <v>989.5</v>
      </c>
      <c r="L195" s="298">
        <v>973.45</v>
      </c>
      <c r="M195" s="298">
        <v>27.388459999999998</v>
      </c>
      <c r="N195" s="1"/>
      <c r="O195" s="1"/>
    </row>
    <row r="196" spans="1:15" ht="12.75" customHeight="1">
      <c r="A196" s="30">
        <v>186</v>
      </c>
      <c r="B196" s="308" t="s">
        <v>115</v>
      </c>
      <c r="C196" s="298">
        <v>1870.25</v>
      </c>
      <c r="D196" s="299">
        <v>1859.8833333333332</v>
      </c>
      <c r="E196" s="299">
        <v>1842.9666666666665</v>
      </c>
      <c r="F196" s="299">
        <v>1815.6833333333332</v>
      </c>
      <c r="G196" s="299">
        <v>1798.7666666666664</v>
      </c>
      <c r="H196" s="299">
        <v>1887.1666666666665</v>
      </c>
      <c r="I196" s="299">
        <v>1904.0833333333335</v>
      </c>
      <c r="J196" s="299">
        <v>1931.3666666666666</v>
      </c>
      <c r="K196" s="298">
        <v>1876.8</v>
      </c>
      <c r="L196" s="298">
        <v>1832.6</v>
      </c>
      <c r="M196" s="298">
        <v>2.27102</v>
      </c>
      <c r="N196" s="1"/>
      <c r="O196" s="1"/>
    </row>
    <row r="197" spans="1:15" ht="12.75" customHeight="1">
      <c r="A197" s="30">
        <v>187</v>
      </c>
      <c r="B197" s="308" t="s">
        <v>116</v>
      </c>
      <c r="C197" s="298">
        <v>1355.65</v>
      </c>
      <c r="D197" s="299">
        <v>1352.7</v>
      </c>
      <c r="E197" s="299">
        <v>1345.2</v>
      </c>
      <c r="F197" s="299">
        <v>1334.75</v>
      </c>
      <c r="G197" s="299">
        <v>1327.25</v>
      </c>
      <c r="H197" s="299">
        <v>1363.15</v>
      </c>
      <c r="I197" s="299">
        <v>1370.65</v>
      </c>
      <c r="J197" s="299">
        <v>1381.1000000000001</v>
      </c>
      <c r="K197" s="298">
        <v>1360.2</v>
      </c>
      <c r="L197" s="298">
        <v>1342.25</v>
      </c>
      <c r="M197" s="298">
        <v>42.437399999999997</v>
      </c>
      <c r="N197" s="1"/>
      <c r="O197" s="1"/>
    </row>
    <row r="198" spans="1:15" ht="12.75" customHeight="1">
      <c r="A198" s="30">
        <v>188</v>
      </c>
      <c r="B198" s="308" t="s">
        <v>117</v>
      </c>
      <c r="C198" s="298">
        <v>574.29999999999995</v>
      </c>
      <c r="D198" s="299">
        <v>570.9666666666667</v>
      </c>
      <c r="E198" s="299">
        <v>566.43333333333339</v>
      </c>
      <c r="F198" s="299">
        <v>558.56666666666672</v>
      </c>
      <c r="G198" s="299">
        <v>554.03333333333342</v>
      </c>
      <c r="H198" s="299">
        <v>578.83333333333337</v>
      </c>
      <c r="I198" s="299">
        <v>583.36666666666667</v>
      </c>
      <c r="J198" s="299">
        <v>591.23333333333335</v>
      </c>
      <c r="K198" s="298">
        <v>575.5</v>
      </c>
      <c r="L198" s="298">
        <v>563.1</v>
      </c>
      <c r="M198" s="298">
        <v>14.88372</v>
      </c>
      <c r="N198" s="1"/>
      <c r="O198" s="1"/>
    </row>
    <row r="199" spans="1:15" ht="12.75" customHeight="1">
      <c r="A199" s="30">
        <v>189</v>
      </c>
      <c r="B199" s="308" t="s">
        <v>375</v>
      </c>
      <c r="C199" s="298">
        <v>55</v>
      </c>
      <c r="D199" s="299">
        <v>55.066666666666663</v>
      </c>
      <c r="E199" s="299">
        <v>54.533333333333324</v>
      </c>
      <c r="F199" s="299">
        <v>54.066666666666663</v>
      </c>
      <c r="G199" s="299">
        <v>53.533333333333324</v>
      </c>
      <c r="H199" s="299">
        <v>55.533333333333324</v>
      </c>
      <c r="I199" s="299">
        <v>56.066666666666656</v>
      </c>
      <c r="J199" s="299">
        <v>56.533333333333324</v>
      </c>
      <c r="K199" s="298">
        <v>55.6</v>
      </c>
      <c r="L199" s="298">
        <v>54.6</v>
      </c>
      <c r="M199" s="298">
        <v>21.987960000000001</v>
      </c>
      <c r="N199" s="1"/>
      <c r="O199" s="1"/>
    </row>
    <row r="200" spans="1:15" ht="12.75" customHeight="1">
      <c r="A200" s="30">
        <v>190</v>
      </c>
      <c r="B200" s="308" t="s">
        <v>876</v>
      </c>
      <c r="C200" s="298">
        <v>3193.35</v>
      </c>
      <c r="D200" s="299">
        <v>3214.0666666666671</v>
      </c>
      <c r="E200" s="299">
        <v>2979.2833333333342</v>
      </c>
      <c r="F200" s="299">
        <v>2765.2166666666672</v>
      </c>
      <c r="G200" s="299">
        <v>2530.4333333333343</v>
      </c>
      <c r="H200" s="299">
        <v>3428.1333333333341</v>
      </c>
      <c r="I200" s="299">
        <v>3662.916666666667</v>
      </c>
      <c r="J200" s="299">
        <v>3876.983333333334</v>
      </c>
      <c r="K200" s="298">
        <v>3448.85</v>
      </c>
      <c r="L200" s="298">
        <v>3000</v>
      </c>
      <c r="M200" s="298">
        <v>0.14677000000000001</v>
      </c>
      <c r="N200" s="1"/>
      <c r="O200" s="1"/>
    </row>
    <row r="201" spans="1:15" ht="12.75" customHeight="1">
      <c r="A201" s="30">
        <v>191</v>
      </c>
      <c r="B201" s="308" t="s">
        <v>376</v>
      </c>
      <c r="C201" s="298">
        <v>825.95</v>
      </c>
      <c r="D201" s="299">
        <v>830.43333333333339</v>
      </c>
      <c r="E201" s="299">
        <v>812.51666666666677</v>
      </c>
      <c r="F201" s="299">
        <v>799.08333333333337</v>
      </c>
      <c r="G201" s="299">
        <v>781.16666666666674</v>
      </c>
      <c r="H201" s="299">
        <v>843.86666666666679</v>
      </c>
      <c r="I201" s="299">
        <v>861.7833333333333</v>
      </c>
      <c r="J201" s="299">
        <v>875.21666666666681</v>
      </c>
      <c r="K201" s="298">
        <v>848.35</v>
      </c>
      <c r="L201" s="298">
        <v>817</v>
      </c>
      <c r="M201" s="298">
        <v>4.2929599999999999</v>
      </c>
      <c r="N201" s="1"/>
      <c r="O201" s="1"/>
    </row>
    <row r="202" spans="1:15" ht="12.75" customHeight="1">
      <c r="A202" s="30">
        <v>192</v>
      </c>
      <c r="B202" s="308" t="s">
        <v>800</v>
      </c>
      <c r="C202" s="298">
        <v>16.5</v>
      </c>
      <c r="D202" s="299">
        <v>16.633333333333336</v>
      </c>
      <c r="E202" s="299">
        <v>16.166666666666671</v>
      </c>
      <c r="F202" s="299">
        <v>15.833333333333336</v>
      </c>
      <c r="G202" s="299">
        <v>15.366666666666671</v>
      </c>
      <c r="H202" s="299">
        <v>16.966666666666672</v>
      </c>
      <c r="I202" s="299">
        <v>17.433333333333334</v>
      </c>
      <c r="J202" s="299">
        <v>17.766666666666673</v>
      </c>
      <c r="K202" s="298">
        <v>17.100000000000001</v>
      </c>
      <c r="L202" s="298">
        <v>16.3</v>
      </c>
      <c r="M202" s="298">
        <v>8.9666300000000003</v>
      </c>
      <c r="N202" s="1"/>
      <c r="O202" s="1"/>
    </row>
    <row r="203" spans="1:15" ht="12.75" customHeight="1">
      <c r="A203" s="30">
        <v>193</v>
      </c>
      <c r="B203" s="308" t="s">
        <v>377</v>
      </c>
      <c r="C203" s="298">
        <v>879.9</v>
      </c>
      <c r="D203" s="299">
        <v>879.5333333333333</v>
      </c>
      <c r="E203" s="299">
        <v>870.46666666666658</v>
      </c>
      <c r="F203" s="299">
        <v>861.0333333333333</v>
      </c>
      <c r="G203" s="299">
        <v>851.96666666666658</v>
      </c>
      <c r="H203" s="299">
        <v>888.96666666666658</v>
      </c>
      <c r="I203" s="299">
        <v>898.03333333333319</v>
      </c>
      <c r="J203" s="299">
        <v>907.46666666666658</v>
      </c>
      <c r="K203" s="298">
        <v>888.6</v>
      </c>
      <c r="L203" s="298">
        <v>870.1</v>
      </c>
      <c r="M203" s="298">
        <v>5.7860000000000002E-2</v>
      </c>
      <c r="N203" s="1"/>
      <c r="O203" s="1"/>
    </row>
    <row r="204" spans="1:15" ht="12.75" customHeight="1">
      <c r="A204" s="30">
        <v>194</v>
      </c>
      <c r="B204" s="308" t="s">
        <v>112</v>
      </c>
      <c r="C204" s="298">
        <v>1133.0999999999999</v>
      </c>
      <c r="D204" s="299">
        <v>1126.3833333333332</v>
      </c>
      <c r="E204" s="299">
        <v>1116.6666666666665</v>
      </c>
      <c r="F204" s="299">
        <v>1100.2333333333333</v>
      </c>
      <c r="G204" s="299">
        <v>1090.5166666666667</v>
      </c>
      <c r="H204" s="299">
        <v>1142.8166666666664</v>
      </c>
      <c r="I204" s="299">
        <v>1152.5333333333331</v>
      </c>
      <c r="J204" s="299">
        <v>1168.9666666666662</v>
      </c>
      <c r="K204" s="298">
        <v>1136.0999999999999</v>
      </c>
      <c r="L204" s="298">
        <v>1109.95</v>
      </c>
      <c r="M204" s="298">
        <v>6.9354300000000002</v>
      </c>
      <c r="N204" s="1"/>
      <c r="O204" s="1"/>
    </row>
    <row r="205" spans="1:15" ht="12.75" customHeight="1">
      <c r="A205" s="30">
        <v>195</v>
      </c>
      <c r="B205" s="308" t="s">
        <v>379</v>
      </c>
      <c r="C205" s="298">
        <v>105.15</v>
      </c>
      <c r="D205" s="299">
        <v>105.14999999999999</v>
      </c>
      <c r="E205" s="299">
        <v>104.29999999999998</v>
      </c>
      <c r="F205" s="299">
        <v>103.44999999999999</v>
      </c>
      <c r="G205" s="299">
        <v>102.59999999999998</v>
      </c>
      <c r="H205" s="299">
        <v>105.99999999999999</v>
      </c>
      <c r="I205" s="299">
        <v>106.84999999999998</v>
      </c>
      <c r="J205" s="299">
        <v>107.69999999999999</v>
      </c>
      <c r="K205" s="298">
        <v>106</v>
      </c>
      <c r="L205" s="298">
        <v>104.3</v>
      </c>
      <c r="M205" s="298">
        <v>3.5317099999999999</v>
      </c>
      <c r="N205" s="1"/>
      <c r="O205" s="1"/>
    </row>
    <row r="206" spans="1:15" ht="12.75" customHeight="1">
      <c r="A206" s="30">
        <v>196</v>
      </c>
      <c r="B206" s="308" t="s">
        <v>118</v>
      </c>
      <c r="C206" s="298">
        <v>2760.45</v>
      </c>
      <c r="D206" s="299">
        <v>2766.1166666666668</v>
      </c>
      <c r="E206" s="299">
        <v>2733.2333333333336</v>
      </c>
      <c r="F206" s="299">
        <v>2706.0166666666669</v>
      </c>
      <c r="G206" s="299">
        <v>2673.1333333333337</v>
      </c>
      <c r="H206" s="299">
        <v>2793.3333333333335</v>
      </c>
      <c r="I206" s="299">
        <v>2826.2166666666667</v>
      </c>
      <c r="J206" s="299">
        <v>2853.4333333333334</v>
      </c>
      <c r="K206" s="298">
        <v>2799</v>
      </c>
      <c r="L206" s="298">
        <v>2738.9</v>
      </c>
      <c r="M206" s="298">
        <v>4.99627</v>
      </c>
      <c r="N206" s="1"/>
      <c r="O206" s="1"/>
    </row>
    <row r="207" spans="1:15" ht="12.75" customHeight="1">
      <c r="A207" s="30">
        <v>197</v>
      </c>
      <c r="B207" s="308" t="s">
        <v>790</v>
      </c>
      <c r="C207" s="298">
        <v>242.85</v>
      </c>
      <c r="D207" s="299">
        <v>241.81666666666669</v>
      </c>
      <c r="E207" s="299">
        <v>239.08333333333337</v>
      </c>
      <c r="F207" s="299">
        <v>235.31666666666669</v>
      </c>
      <c r="G207" s="299">
        <v>232.58333333333337</v>
      </c>
      <c r="H207" s="299">
        <v>245.58333333333337</v>
      </c>
      <c r="I207" s="299">
        <v>248.31666666666666</v>
      </c>
      <c r="J207" s="299">
        <v>252.08333333333337</v>
      </c>
      <c r="K207" s="298">
        <v>244.55</v>
      </c>
      <c r="L207" s="298">
        <v>238.05</v>
      </c>
      <c r="M207" s="298">
        <v>2.9882300000000002</v>
      </c>
      <c r="N207" s="1"/>
      <c r="O207" s="1"/>
    </row>
    <row r="208" spans="1:15" ht="12.75" customHeight="1">
      <c r="A208" s="30">
        <v>198</v>
      </c>
      <c r="B208" s="308" t="s">
        <v>120</v>
      </c>
      <c r="C208" s="298">
        <v>340.5</v>
      </c>
      <c r="D208" s="299">
        <v>336.38333333333333</v>
      </c>
      <c r="E208" s="299">
        <v>330.76666666666665</v>
      </c>
      <c r="F208" s="299">
        <v>321.0333333333333</v>
      </c>
      <c r="G208" s="299">
        <v>315.41666666666663</v>
      </c>
      <c r="H208" s="299">
        <v>346.11666666666667</v>
      </c>
      <c r="I208" s="299">
        <v>351.73333333333335</v>
      </c>
      <c r="J208" s="299">
        <v>361.4666666666667</v>
      </c>
      <c r="K208" s="298">
        <v>342</v>
      </c>
      <c r="L208" s="298">
        <v>326.64999999999998</v>
      </c>
      <c r="M208" s="298">
        <v>109.05377</v>
      </c>
      <c r="N208" s="1"/>
      <c r="O208" s="1"/>
    </row>
    <row r="209" spans="1:15" ht="12.75" customHeight="1">
      <c r="A209" s="30">
        <v>199</v>
      </c>
      <c r="B209" s="308" t="s">
        <v>801</v>
      </c>
      <c r="C209" s="298">
        <v>1067.5</v>
      </c>
      <c r="D209" s="299">
        <v>1065.55</v>
      </c>
      <c r="E209" s="299">
        <v>1050.9499999999998</v>
      </c>
      <c r="F209" s="299">
        <v>1034.3999999999999</v>
      </c>
      <c r="G209" s="299">
        <v>1019.7999999999997</v>
      </c>
      <c r="H209" s="299">
        <v>1082.0999999999999</v>
      </c>
      <c r="I209" s="299">
        <v>1096.6999999999998</v>
      </c>
      <c r="J209" s="299">
        <v>1113.25</v>
      </c>
      <c r="K209" s="298">
        <v>1080.1500000000001</v>
      </c>
      <c r="L209" s="298">
        <v>1049</v>
      </c>
      <c r="M209" s="298">
        <v>0.37107000000000001</v>
      </c>
      <c r="N209" s="1"/>
      <c r="O209" s="1"/>
    </row>
    <row r="210" spans="1:15" ht="12.75" customHeight="1">
      <c r="A210" s="30">
        <v>200</v>
      </c>
      <c r="B210" s="308" t="s">
        <v>260</v>
      </c>
      <c r="C210" s="298">
        <v>1776.35</v>
      </c>
      <c r="D210" s="299">
        <v>1773.7833333333335</v>
      </c>
      <c r="E210" s="299">
        <v>1742.5666666666671</v>
      </c>
      <c r="F210" s="299">
        <v>1708.7833333333335</v>
      </c>
      <c r="G210" s="299">
        <v>1677.5666666666671</v>
      </c>
      <c r="H210" s="299">
        <v>1807.5666666666671</v>
      </c>
      <c r="I210" s="299">
        <v>1838.7833333333338</v>
      </c>
      <c r="J210" s="299">
        <v>1872.5666666666671</v>
      </c>
      <c r="K210" s="298">
        <v>1805</v>
      </c>
      <c r="L210" s="298">
        <v>1740</v>
      </c>
      <c r="M210" s="298">
        <v>8.0680800000000001</v>
      </c>
      <c r="N210" s="1"/>
      <c r="O210" s="1"/>
    </row>
    <row r="211" spans="1:15" ht="12.75" customHeight="1">
      <c r="A211" s="30">
        <v>201</v>
      </c>
      <c r="B211" s="308" t="s">
        <v>380</v>
      </c>
      <c r="C211" s="298">
        <v>87.3</v>
      </c>
      <c r="D211" s="299">
        <v>86.8</v>
      </c>
      <c r="E211" s="299">
        <v>85.6</v>
      </c>
      <c r="F211" s="299">
        <v>83.899999999999991</v>
      </c>
      <c r="G211" s="299">
        <v>82.699999999999989</v>
      </c>
      <c r="H211" s="299">
        <v>88.5</v>
      </c>
      <c r="I211" s="299">
        <v>89.700000000000017</v>
      </c>
      <c r="J211" s="299">
        <v>91.4</v>
      </c>
      <c r="K211" s="298">
        <v>88</v>
      </c>
      <c r="L211" s="298">
        <v>85.1</v>
      </c>
      <c r="M211" s="298">
        <v>29.681139999999999</v>
      </c>
      <c r="N211" s="1"/>
      <c r="O211" s="1"/>
    </row>
    <row r="212" spans="1:15" ht="12.75" customHeight="1">
      <c r="A212" s="30">
        <v>202</v>
      </c>
      <c r="B212" s="308" t="s">
        <v>121</v>
      </c>
      <c r="C212" s="298">
        <v>226.9</v>
      </c>
      <c r="D212" s="299">
        <v>226.1</v>
      </c>
      <c r="E212" s="299">
        <v>224.2</v>
      </c>
      <c r="F212" s="299">
        <v>221.5</v>
      </c>
      <c r="G212" s="299">
        <v>219.6</v>
      </c>
      <c r="H212" s="299">
        <v>228.79999999999998</v>
      </c>
      <c r="I212" s="299">
        <v>230.70000000000002</v>
      </c>
      <c r="J212" s="299">
        <v>233.39999999999998</v>
      </c>
      <c r="K212" s="298">
        <v>228</v>
      </c>
      <c r="L212" s="298">
        <v>223.4</v>
      </c>
      <c r="M212" s="298">
        <v>24.197050000000001</v>
      </c>
      <c r="N212" s="1"/>
      <c r="O212" s="1"/>
    </row>
    <row r="213" spans="1:15" ht="12.75" customHeight="1">
      <c r="A213" s="30">
        <v>203</v>
      </c>
      <c r="B213" s="308" t="s">
        <v>122</v>
      </c>
      <c r="C213" s="298">
        <v>2375.1999999999998</v>
      </c>
      <c r="D213" s="299">
        <v>2343.1666666666665</v>
      </c>
      <c r="E213" s="299">
        <v>2308.0333333333328</v>
      </c>
      <c r="F213" s="299">
        <v>2240.8666666666663</v>
      </c>
      <c r="G213" s="299">
        <v>2205.7333333333327</v>
      </c>
      <c r="H213" s="299">
        <v>2410.333333333333</v>
      </c>
      <c r="I213" s="299">
        <v>2445.4666666666672</v>
      </c>
      <c r="J213" s="299">
        <v>2512.6333333333332</v>
      </c>
      <c r="K213" s="298">
        <v>2378.3000000000002</v>
      </c>
      <c r="L213" s="298">
        <v>2276</v>
      </c>
      <c r="M213" s="298">
        <v>24.102450000000001</v>
      </c>
      <c r="N213" s="1"/>
      <c r="O213" s="1"/>
    </row>
    <row r="214" spans="1:15" ht="12.75" customHeight="1">
      <c r="A214" s="30">
        <v>204</v>
      </c>
      <c r="B214" s="308" t="s">
        <v>261</v>
      </c>
      <c r="C214" s="298">
        <v>247.85</v>
      </c>
      <c r="D214" s="299">
        <v>248.88333333333335</v>
      </c>
      <c r="E214" s="299">
        <v>244.76666666666671</v>
      </c>
      <c r="F214" s="299">
        <v>241.68333333333337</v>
      </c>
      <c r="G214" s="299">
        <v>237.56666666666672</v>
      </c>
      <c r="H214" s="299">
        <v>251.9666666666667</v>
      </c>
      <c r="I214" s="299">
        <v>256.08333333333331</v>
      </c>
      <c r="J214" s="299">
        <v>259.16666666666669</v>
      </c>
      <c r="K214" s="298">
        <v>253</v>
      </c>
      <c r="L214" s="298">
        <v>245.8</v>
      </c>
      <c r="M214" s="298">
        <v>3.3238400000000001</v>
      </c>
      <c r="N214" s="1"/>
      <c r="O214" s="1"/>
    </row>
    <row r="215" spans="1:15" ht="12.75" customHeight="1">
      <c r="A215" s="30">
        <v>205</v>
      </c>
      <c r="B215" s="308" t="s">
        <v>289</v>
      </c>
      <c r="C215" s="298">
        <v>3159</v>
      </c>
      <c r="D215" s="299">
        <v>3146.35</v>
      </c>
      <c r="E215" s="299">
        <v>3116.7</v>
      </c>
      <c r="F215" s="299">
        <v>3074.4</v>
      </c>
      <c r="G215" s="299">
        <v>3044.75</v>
      </c>
      <c r="H215" s="299">
        <v>3188.6499999999996</v>
      </c>
      <c r="I215" s="299">
        <v>3218.3</v>
      </c>
      <c r="J215" s="299">
        <v>3260.5999999999995</v>
      </c>
      <c r="K215" s="298">
        <v>3176</v>
      </c>
      <c r="L215" s="298">
        <v>3104.05</v>
      </c>
      <c r="M215" s="298">
        <v>0.24517</v>
      </c>
      <c r="N215" s="1"/>
      <c r="O215" s="1"/>
    </row>
    <row r="216" spans="1:15" ht="12.75" customHeight="1">
      <c r="A216" s="30">
        <v>206</v>
      </c>
      <c r="B216" s="308" t="s">
        <v>802</v>
      </c>
      <c r="C216" s="298">
        <v>745.55</v>
      </c>
      <c r="D216" s="299">
        <v>743.7166666666667</v>
      </c>
      <c r="E216" s="299">
        <v>736.83333333333337</v>
      </c>
      <c r="F216" s="299">
        <v>728.11666666666667</v>
      </c>
      <c r="G216" s="299">
        <v>721.23333333333335</v>
      </c>
      <c r="H216" s="299">
        <v>752.43333333333339</v>
      </c>
      <c r="I216" s="299">
        <v>759.31666666666661</v>
      </c>
      <c r="J216" s="299">
        <v>768.03333333333342</v>
      </c>
      <c r="K216" s="298">
        <v>750.6</v>
      </c>
      <c r="L216" s="298">
        <v>735</v>
      </c>
      <c r="M216" s="298">
        <v>0.49628</v>
      </c>
      <c r="N216" s="1"/>
      <c r="O216" s="1"/>
    </row>
    <row r="217" spans="1:15" ht="12.75" customHeight="1">
      <c r="A217" s="30">
        <v>207</v>
      </c>
      <c r="B217" s="308" t="s">
        <v>381</v>
      </c>
      <c r="C217" s="298">
        <v>33077.550000000003</v>
      </c>
      <c r="D217" s="299">
        <v>33106.933333333334</v>
      </c>
      <c r="E217" s="299">
        <v>32570.616666666669</v>
      </c>
      <c r="F217" s="299">
        <v>32063.683333333334</v>
      </c>
      <c r="G217" s="299">
        <v>31527.366666666669</v>
      </c>
      <c r="H217" s="299">
        <v>33613.866666666669</v>
      </c>
      <c r="I217" s="299">
        <v>34150.183333333334</v>
      </c>
      <c r="J217" s="299">
        <v>34657.116666666669</v>
      </c>
      <c r="K217" s="298">
        <v>33643.25</v>
      </c>
      <c r="L217" s="298">
        <v>32600</v>
      </c>
      <c r="M217" s="298">
        <v>7.1249999999999994E-2</v>
      </c>
      <c r="N217" s="1"/>
      <c r="O217" s="1"/>
    </row>
    <row r="218" spans="1:15" ht="12.75" customHeight="1">
      <c r="A218" s="30">
        <v>208</v>
      </c>
      <c r="B218" s="308" t="s">
        <v>382</v>
      </c>
      <c r="C218" s="298">
        <v>34.950000000000003</v>
      </c>
      <c r="D218" s="299">
        <v>34.983333333333334</v>
      </c>
      <c r="E218" s="299">
        <v>34.716666666666669</v>
      </c>
      <c r="F218" s="299">
        <v>34.483333333333334</v>
      </c>
      <c r="G218" s="299">
        <v>34.216666666666669</v>
      </c>
      <c r="H218" s="299">
        <v>35.216666666666669</v>
      </c>
      <c r="I218" s="299">
        <v>35.483333333333334</v>
      </c>
      <c r="J218" s="299">
        <v>35.716666666666669</v>
      </c>
      <c r="K218" s="298">
        <v>35.25</v>
      </c>
      <c r="L218" s="298">
        <v>34.75</v>
      </c>
      <c r="M218" s="298">
        <v>5.6550099999999999</v>
      </c>
      <c r="N218" s="1"/>
      <c r="O218" s="1"/>
    </row>
    <row r="219" spans="1:15" ht="12.75" customHeight="1">
      <c r="A219" s="30">
        <v>209</v>
      </c>
      <c r="B219" s="308" t="s">
        <v>114</v>
      </c>
      <c r="C219" s="298">
        <v>2216.85</v>
      </c>
      <c r="D219" s="299">
        <v>2205.1999999999998</v>
      </c>
      <c r="E219" s="299">
        <v>2189.8499999999995</v>
      </c>
      <c r="F219" s="299">
        <v>2162.8499999999995</v>
      </c>
      <c r="G219" s="299">
        <v>2147.4999999999991</v>
      </c>
      <c r="H219" s="299">
        <v>2232.1999999999998</v>
      </c>
      <c r="I219" s="299">
        <v>2247.5500000000002</v>
      </c>
      <c r="J219" s="299">
        <v>2274.5500000000002</v>
      </c>
      <c r="K219" s="298">
        <v>2220.5500000000002</v>
      </c>
      <c r="L219" s="298">
        <v>2178.1999999999998</v>
      </c>
      <c r="M219" s="298">
        <v>17.130590000000002</v>
      </c>
      <c r="N219" s="1"/>
      <c r="O219" s="1"/>
    </row>
    <row r="220" spans="1:15" ht="12.75" customHeight="1">
      <c r="A220" s="30">
        <v>210</v>
      </c>
      <c r="B220" s="308" t="s">
        <v>124</v>
      </c>
      <c r="C220" s="298">
        <v>720.1</v>
      </c>
      <c r="D220" s="299">
        <v>715.35</v>
      </c>
      <c r="E220" s="299">
        <v>709.6</v>
      </c>
      <c r="F220" s="299">
        <v>699.1</v>
      </c>
      <c r="G220" s="299">
        <v>693.35</v>
      </c>
      <c r="H220" s="299">
        <v>725.85</v>
      </c>
      <c r="I220" s="299">
        <v>731.6</v>
      </c>
      <c r="J220" s="299">
        <v>742.1</v>
      </c>
      <c r="K220" s="298">
        <v>721.1</v>
      </c>
      <c r="L220" s="298">
        <v>704.85</v>
      </c>
      <c r="M220" s="298">
        <v>83.037319999999994</v>
      </c>
      <c r="N220" s="1"/>
      <c r="O220" s="1"/>
    </row>
    <row r="221" spans="1:15" ht="12.75" customHeight="1">
      <c r="A221" s="30">
        <v>211</v>
      </c>
      <c r="B221" s="308" t="s">
        <v>125</v>
      </c>
      <c r="C221" s="298">
        <v>1161.8</v>
      </c>
      <c r="D221" s="299">
        <v>1155.8833333333334</v>
      </c>
      <c r="E221" s="299">
        <v>1143.7666666666669</v>
      </c>
      <c r="F221" s="299">
        <v>1125.7333333333333</v>
      </c>
      <c r="G221" s="299">
        <v>1113.6166666666668</v>
      </c>
      <c r="H221" s="299">
        <v>1173.916666666667</v>
      </c>
      <c r="I221" s="299">
        <v>1186.0333333333333</v>
      </c>
      <c r="J221" s="299">
        <v>1204.0666666666671</v>
      </c>
      <c r="K221" s="298">
        <v>1168</v>
      </c>
      <c r="L221" s="298">
        <v>1137.8499999999999</v>
      </c>
      <c r="M221" s="298">
        <v>3.7214399999999999</v>
      </c>
      <c r="N221" s="1"/>
      <c r="O221" s="1"/>
    </row>
    <row r="222" spans="1:15" ht="12.75" customHeight="1">
      <c r="A222" s="30">
        <v>212</v>
      </c>
      <c r="B222" s="308" t="s">
        <v>126</v>
      </c>
      <c r="C222" s="298">
        <v>511.3</v>
      </c>
      <c r="D222" s="299">
        <v>507.89999999999992</v>
      </c>
      <c r="E222" s="299">
        <v>502.79999999999984</v>
      </c>
      <c r="F222" s="299">
        <v>494.2999999999999</v>
      </c>
      <c r="G222" s="299">
        <v>489.19999999999982</v>
      </c>
      <c r="H222" s="299">
        <v>516.39999999999986</v>
      </c>
      <c r="I222" s="299">
        <v>521.49999999999989</v>
      </c>
      <c r="J222" s="299">
        <v>529.99999999999989</v>
      </c>
      <c r="K222" s="298">
        <v>513</v>
      </c>
      <c r="L222" s="298">
        <v>499.4</v>
      </c>
      <c r="M222" s="298">
        <v>5.8374499999999996</v>
      </c>
      <c r="N222" s="1"/>
      <c r="O222" s="1"/>
    </row>
    <row r="223" spans="1:15" ht="12.75" customHeight="1">
      <c r="A223" s="30">
        <v>213</v>
      </c>
      <c r="B223" s="308" t="s">
        <v>262</v>
      </c>
      <c r="C223" s="298">
        <v>434.9</v>
      </c>
      <c r="D223" s="299">
        <v>429.43333333333334</v>
      </c>
      <c r="E223" s="299">
        <v>416.4666666666667</v>
      </c>
      <c r="F223" s="299">
        <v>398.03333333333336</v>
      </c>
      <c r="G223" s="299">
        <v>385.06666666666672</v>
      </c>
      <c r="H223" s="299">
        <v>447.86666666666667</v>
      </c>
      <c r="I223" s="299">
        <v>460.83333333333326</v>
      </c>
      <c r="J223" s="299">
        <v>479.26666666666665</v>
      </c>
      <c r="K223" s="298">
        <v>442.4</v>
      </c>
      <c r="L223" s="298">
        <v>411</v>
      </c>
      <c r="M223" s="298">
        <v>6.9291799999999997</v>
      </c>
      <c r="N223" s="1"/>
      <c r="O223" s="1"/>
    </row>
    <row r="224" spans="1:15" ht="12.75" customHeight="1">
      <c r="A224" s="30">
        <v>214</v>
      </c>
      <c r="B224" s="308" t="s">
        <v>384</v>
      </c>
      <c r="C224" s="298">
        <v>30.8</v>
      </c>
      <c r="D224" s="299">
        <v>30.833333333333332</v>
      </c>
      <c r="E224" s="299">
        <v>30.616666666666664</v>
      </c>
      <c r="F224" s="299">
        <v>30.43333333333333</v>
      </c>
      <c r="G224" s="299">
        <v>30.216666666666661</v>
      </c>
      <c r="H224" s="299">
        <v>31.016666666666666</v>
      </c>
      <c r="I224" s="299">
        <v>31.233333333333334</v>
      </c>
      <c r="J224" s="299">
        <v>31.416666666666668</v>
      </c>
      <c r="K224" s="298">
        <v>31.05</v>
      </c>
      <c r="L224" s="298">
        <v>30.65</v>
      </c>
      <c r="M224" s="298">
        <v>36.705640000000002</v>
      </c>
      <c r="N224" s="1"/>
      <c r="O224" s="1"/>
    </row>
    <row r="225" spans="1:15" ht="12.75" customHeight="1">
      <c r="A225" s="30">
        <v>215</v>
      </c>
      <c r="B225" s="308" t="s">
        <v>128</v>
      </c>
      <c r="C225" s="298">
        <v>34.049999999999997</v>
      </c>
      <c r="D225" s="299">
        <v>33.716666666666669</v>
      </c>
      <c r="E225" s="299">
        <v>32.933333333333337</v>
      </c>
      <c r="F225" s="299">
        <v>31.81666666666667</v>
      </c>
      <c r="G225" s="299">
        <v>31.033333333333339</v>
      </c>
      <c r="H225" s="299">
        <v>34.833333333333336</v>
      </c>
      <c r="I225" s="299">
        <v>35.616666666666667</v>
      </c>
      <c r="J225" s="299">
        <v>36.733333333333334</v>
      </c>
      <c r="K225" s="298">
        <v>34.5</v>
      </c>
      <c r="L225" s="298">
        <v>32.6</v>
      </c>
      <c r="M225" s="298">
        <v>549.65926999999999</v>
      </c>
      <c r="N225" s="1"/>
      <c r="O225" s="1"/>
    </row>
    <row r="226" spans="1:15" ht="12.75" customHeight="1">
      <c r="A226" s="30">
        <v>216</v>
      </c>
      <c r="B226" s="308" t="s">
        <v>385</v>
      </c>
      <c r="C226" s="298">
        <v>53.3</v>
      </c>
      <c r="D226" s="299">
        <v>52.5</v>
      </c>
      <c r="E226" s="299">
        <v>51.3</v>
      </c>
      <c r="F226" s="299">
        <v>49.3</v>
      </c>
      <c r="G226" s="299">
        <v>48.099999999999994</v>
      </c>
      <c r="H226" s="299">
        <v>54.5</v>
      </c>
      <c r="I226" s="299">
        <v>55.7</v>
      </c>
      <c r="J226" s="299">
        <v>57.7</v>
      </c>
      <c r="K226" s="298">
        <v>53.7</v>
      </c>
      <c r="L226" s="298">
        <v>50.5</v>
      </c>
      <c r="M226" s="298">
        <v>105.18012</v>
      </c>
      <c r="N226" s="1"/>
      <c r="O226" s="1"/>
    </row>
    <row r="227" spans="1:15" ht="12.75" customHeight="1">
      <c r="A227" s="30">
        <v>217</v>
      </c>
      <c r="B227" s="308" t="s">
        <v>386</v>
      </c>
      <c r="C227" s="298">
        <v>926.75</v>
      </c>
      <c r="D227" s="299">
        <v>924.44999999999993</v>
      </c>
      <c r="E227" s="299">
        <v>898.89999999999986</v>
      </c>
      <c r="F227" s="299">
        <v>871.05</v>
      </c>
      <c r="G227" s="299">
        <v>845.49999999999989</v>
      </c>
      <c r="H227" s="299">
        <v>952.29999999999984</v>
      </c>
      <c r="I227" s="299">
        <v>977.8499999999998</v>
      </c>
      <c r="J227" s="299">
        <v>1005.6999999999998</v>
      </c>
      <c r="K227" s="298">
        <v>950</v>
      </c>
      <c r="L227" s="298">
        <v>896.6</v>
      </c>
      <c r="M227" s="298">
        <v>1.5006600000000001</v>
      </c>
      <c r="N227" s="1"/>
      <c r="O227" s="1"/>
    </row>
    <row r="228" spans="1:15" ht="12.75" customHeight="1">
      <c r="A228" s="30">
        <v>218</v>
      </c>
      <c r="B228" s="308" t="s">
        <v>387</v>
      </c>
      <c r="C228" s="298">
        <v>337.45</v>
      </c>
      <c r="D228" s="299">
        <v>336.34999999999997</v>
      </c>
      <c r="E228" s="299">
        <v>332.99999999999994</v>
      </c>
      <c r="F228" s="299">
        <v>328.54999999999995</v>
      </c>
      <c r="G228" s="299">
        <v>325.19999999999993</v>
      </c>
      <c r="H228" s="299">
        <v>340.79999999999995</v>
      </c>
      <c r="I228" s="299">
        <v>344.15</v>
      </c>
      <c r="J228" s="299">
        <v>348.59999999999997</v>
      </c>
      <c r="K228" s="298">
        <v>339.7</v>
      </c>
      <c r="L228" s="298">
        <v>331.9</v>
      </c>
      <c r="M228" s="298">
        <v>2.24952</v>
      </c>
      <c r="N228" s="1"/>
      <c r="O228" s="1"/>
    </row>
    <row r="229" spans="1:15" ht="12.75" customHeight="1">
      <c r="A229" s="30">
        <v>219</v>
      </c>
      <c r="B229" s="308" t="s">
        <v>388</v>
      </c>
      <c r="C229" s="298">
        <v>1554.9</v>
      </c>
      <c r="D229" s="299">
        <v>1546.45</v>
      </c>
      <c r="E229" s="299">
        <v>1531.9</v>
      </c>
      <c r="F229" s="299">
        <v>1508.9</v>
      </c>
      <c r="G229" s="299">
        <v>1494.3500000000001</v>
      </c>
      <c r="H229" s="299">
        <v>1569.45</v>
      </c>
      <c r="I229" s="299">
        <v>1583.9999999999998</v>
      </c>
      <c r="J229" s="299">
        <v>1607</v>
      </c>
      <c r="K229" s="298">
        <v>1561</v>
      </c>
      <c r="L229" s="298">
        <v>1523.45</v>
      </c>
      <c r="M229" s="298">
        <v>0.314</v>
      </c>
      <c r="N229" s="1"/>
      <c r="O229" s="1"/>
    </row>
    <row r="230" spans="1:15" ht="12.75" customHeight="1">
      <c r="A230" s="30">
        <v>220</v>
      </c>
      <c r="B230" s="308" t="s">
        <v>389</v>
      </c>
      <c r="C230" s="298">
        <v>195.75</v>
      </c>
      <c r="D230" s="299">
        <v>198.76666666666665</v>
      </c>
      <c r="E230" s="299">
        <v>191.48333333333329</v>
      </c>
      <c r="F230" s="299">
        <v>187.21666666666664</v>
      </c>
      <c r="G230" s="299">
        <v>179.93333333333328</v>
      </c>
      <c r="H230" s="299">
        <v>203.0333333333333</v>
      </c>
      <c r="I230" s="299">
        <v>210.31666666666666</v>
      </c>
      <c r="J230" s="299">
        <v>214.58333333333331</v>
      </c>
      <c r="K230" s="298">
        <v>206.05</v>
      </c>
      <c r="L230" s="298">
        <v>194.5</v>
      </c>
      <c r="M230" s="298">
        <v>13.9697</v>
      </c>
      <c r="N230" s="1"/>
      <c r="O230" s="1"/>
    </row>
    <row r="231" spans="1:15" ht="12.75" customHeight="1">
      <c r="A231" s="30">
        <v>221</v>
      </c>
      <c r="B231" s="308" t="s">
        <v>390</v>
      </c>
      <c r="C231" s="298">
        <v>36.6</v>
      </c>
      <c r="D231" s="299">
        <v>36.5</v>
      </c>
      <c r="E231" s="299">
        <v>36.200000000000003</v>
      </c>
      <c r="F231" s="299">
        <v>35.800000000000004</v>
      </c>
      <c r="G231" s="299">
        <v>35.500000000000007</v>
      </c>
      <c r="H231" s="299">
        <v>36.9</v>
      </c>
      <c r="I231" s="299">
        <v>37.199999999999996</v>
      </c>
      <c r="J231" s="299">
        <v>37.599999999999994</v>
      </c>
      <c r="K231" s="298">
        <v>36.799999999999997</v>
      </c>
      <c r="L231" s="298">
        <v>36.1</v>
      </c>
      <c r="M231" s="298">
        <v>2.9176299999999999</v>
      </c>
      <c r="N231" s="1"/>
      <c r="O231" s="1"/>
    </row>
    <row r="232" spans="1:15" ht="12.75" customHeight="1">
      <c r="A232" s="30">
        <v>222</v>
      </c>
      <c r="B232" s="308" t="s">
        <v>137</v>
      </c>
      <c r="C232" s="298">
        <v>291.89999999999998</v>
      </c>
      <c r="D232" s="299">
        <v>290</v>
      </c>
      <c r="E232" s="299">
        <v>286.7</v>
      </c>
      <c r="F232" s="299">
        <v>281.5</v>
      </c>
      <c r="G232" s="299">
        <v>278.2</v>
      </c>
      <c r="H232" s="299">
        <v>295.2</v>
      </c>
      <c r="I232" s="299">
        <v>298.49999999999994</v>
      </c>
      <c r="J232" s="299">
        <v>303.7</v>
      </c>
      <c r="K232" s="298">
        <v>293.3</v>
      </c>
      <c r="L232" s="298">
        <v>284.8</v>
      </c>
      <c r="M232" s="298">
        <v>398.81736000000001</v>
      </c>
      <c r="N232" s="1"/>
      <c r="O232" s="1"/>
    </row>
    <row r="233" spans="1:15" ht="12.75" customHeight="1">
      <c r="A233" s="30">
        <v>223</v>
      </c>
      <c r="B233" s="308" t="s">
        <v>391</v>
      </c>
      <c r="C233" s="298">
        <v>99.8</v>
      </c>
      <c r="D233" s="299">
        <v>100.38333333333333</v>
      </c>
      <c r="E233" s="299">
        <v>97.816666666666649</v>
      </c>
      <c r="F233" s="299">
        <v>95.833333333333329</v>
      </c>
      <c r="G233" s="299">
        <v>93.266666666666652</v>
      </c>
      <c r="H233" s="299">
        <v>102.36666666666665</v>
      </c>
      <c r="I233" s="299">
        <v>104.93333333333331</v>
      </c>
      <c r="J233" s="299">
        <v>106.91666666666664</v>
      </c>
      <c r="K233" s="298">
        <v>102.95</v>
      </c>
      <c r="L233" s="298">
        <v>98.4</v>
      </c>
      <c r="M233" s="298">
        <v>11.726240000000001</v>
      </c>
      <c r="N233" s="1"/>
      <c r="O233" s="1"/>
    </row>
    <row r="234" spans="1:15" ht="12.75" customHeight="1">
      <c r="A234" s="30">
        <v>224</v>
      </c>
      <c r="B234" s="308" t="s">
        <v>392</v>
      </c>
      <c r="C234" s="298">
        <v>161.30000000000001</v>
      </c>
      <c r="D234" s="299">
        <v>160.41666666666666</v>
      </c>
      <c r="E234" s="299">
        <v>159.0333333333333</v>
      </c>
      <c r="F234" s="299">
        <v>156.76666666666665</v>
      </c>
      <c r="G234" s="299">
        <v>155.3833333333333</v>
      </c>
      <c r="H234" s="299">
        <v>162.68333333333331</v>
      </c>
      <c r="I234" s="299">
        <v>164.06666666666669</v>
      </c>
      <c r="J234" s="299">
        <v>166.33333333333331</v>
      </c>
      <c r="K234" s="298">
        <v>161.80000000000001</v>
      </c>
      <c r="L234" s="298">
        <v>158.15</v>
      </c>
      <c r="M234" s="298">
        <v>8.1958000000000002</v>
      </c>
      <c r="N234" s="1"/>
      <c r="O234" s="1"/>
    </row>
    <row r="235" spans="1:15" ht="12.75" customHeight="1">
      <c r="A235" s="30">
        <v>225</v>
      </c>
      <c r="B235" s="308" t="s">
        <v>123</v>
      </c>
      <c r="C235" s="298">
        <v>94.6</v>
      </c>
      <c r="D235" s="299">
        <v>95.933333333333337</v>
      </c>
      <c r="E235" s="299">
        <v>92.366666666666674</v>
      </c>
      <c r="F235" s="299">
        <v>90.13333333333334</v>
      </c>
      <c r="G235" s="299">
        <v>86.566666666666677</v>
      </c>
      <c r="H235" s="299">
        <v>98.166666666666671</v>
      </c>
      <c r="I235" s="299">
        <v>101.73333333333333</v>
      </c>
      <c r="J235" s="299">
        <v>103.96666666666667</v>
      </c>
      <c r="K235" s="298">
        <v>99.5</v>
      </c>
      <c r="L235" s="298">
        <v>93.7</v>
      </c>
      <c r="M235" s="298">
        <v>152.58895000000001</v>
      </c>
      <c r="N235" s="1"/>
      <c r="O235" s="1"/>
    </row>
    <row r="236" spans="1:15" ht="12.75" customHeight="1">
      <c r="A236" s="30">
        <v>226</v>
      </c>
      <c r="B236" s="308" t="s">
        <v>393</v>
      </c>
      <c r="C236" s="298">
        <v>61</v>
      </c>
      <c r="D236" s="299">
        <v>61.316666666666663</v>
      </c>
      <c r="E236" s="299">
        <v>59.933333333333323</v>
      </c>
      <c r="F236" s="299">
        <v>58.86666666666666</v>
      </c>
      <c r="G236" s="299">
        <v>57.48333333333332</v>
      </c>
      <c r="H236" s="299">
        <v>62.383333333333326</v>
      </c>
      <c r="I236" s="299">
        <v>63.766666666666666</v>
      </c>
      <c r="J236" s="299">
        <v>64.833333333333329</v>
      </c>
      <c r="K236" s="298">
        <v>62.7</v>
      </c>
      <c r="L236" s="298">
        <v>60.25</v>
      </c>
      <c r="M236" s="298">
        <v>49.990819999999999</v>
      </c>
      <c r="N236" s="1"/>
      <c r="O236" s="1"/>
    </row>
    <row r="237" spans="1:15" ht="12.75" customHeight="1">
      <c r="A237" s="30">
        <v>227</v>
      </c>
      <c r="B237" s="308" t="s">
        <v>263</v>
      </c>
      <c r="C237" s="298">
        <v>3765.55</v>
      </c>
      <c r="D237" s="299">
        <v>3794.7333333333336</v>
      </c>
      <c r="E237" s="299">
        <v>3721.8166666666671</v>
      </c>
      <c r="F237" s="299">
        <v>3678.0833333333335</v>
      </c>
      <c r="G237" s="299">
        <v>3605.166666666667</v>
      </c>
      <c r="H237" s="299">
        <v>3838.4666666666672</v>
      </c>
      <c r="I237" s="299">
        <v>3911.3833333333332</v>
      </c>
      <c r="J237" s="299">
        <v>3955.1166666666672</v>
      </c>
      <c r="K237" s="298">
        <v>3867.65</v>
      </c>
      <c r="L237" s="298">
        <v>3751</v>
      </c>
      <c r="M237" s="298">
        <v>1.1696299999999999</v>
      </c>
      <c r="N237" s="1"/>
      <c r="O237" s="1"/>
    </row>
    <row r="238" spans="1:15" ht="12.75" customHeight="1">
      <c r="A238" s="30">
        <v>228</v>
      </c>
      <c r="B238" s="308" t="s">
        <v>394</v>
      </c>
      <c r="C238" s="298">
        <v>150.69999999999999</v>
      </c>
      <c r="D238" s="299">
        <v>150.53333333333333</v>
      </c>
      <c r="E238" s="299">
        <v>149.26666666666665</v>
      </c>
      <c r="F238" s="299">
        <v>147.83333333333331</v>
      </c>
      <c r="G238" s="299">
        <v>146.56666666666663</v>
      </c>
      <c r="H238" s="299">
        <v>151.96666666666667</v>
      </c>
      <c r="I238" s="299">
        <v>153.23333333333338</v>
      </c>
      <c r="J238" s="299">
        <v>154.66666666666669</v>
      </c>
      <c r="K238" s="298">
        <v>151.80000000000001</v>
      </c>
      <c r="L238" s="298">
        <v>149.1</v>
      </c>
      <c r="M238" s="298">
        <v>4.3308099999999996</v>
      </c>
      <c r="N238" s="1"/>
      <c r="O238" s="1"/>
    </row>
    <row r="239" spans="1:15" ht="12.75" customHeight="1">
      <c r="A239" s="30">
        <v>229</v>
      </c>
      <c r="B239" s="308" t="s">
        <v>395</v>
      </c>
      <c r="C239" s="298">
        <v>158.75</v>
      </c>
      <c r="D239" s="299">
        <v>159.43333333333334</v>
      </c>
      <c r="E239" s="299">
        <v>157.31666666666666</v>
      </c>
      <c r="F239" s="299">
        <v>155.88333333333333</v>
      </c>
      <c r="G239" s="299">
        <v>153.76666666666665</v>
      </c>
      <c r="H239" s="299">
        <v>160.86666666666667</v>
      </c>
      <c r="I239" s="299">
        <v>162.98333333333335</v>
      </c>
      <c r="J239" s="299">
        <v>164.41666666666669</v>
      </c>
      <c r="K239" s="298">
        <v>161.55000000000001</v>
      </c>
      <c r="L239" s="298">
        <v>158</v>
      </c>
      <c r="M239" s="298">
        <v>41.893380000000001</v>
      </c>
      <c r="N239" s="1"/>
      <c r="O239" s="1"/>
    </row>
    <row r="240" spans="1:15" ht="12.75" customHeight="1">
      <c r="A240" s="30">
        <v>230</v>
      </c>
      <c r="B240" s="308" t="s">
        <v>130</v>
      </c>
      <c r="C240" s="298">
        <v>232.15</v>
      </c>
      <c r="D240" s="299">
        <v>229.96666666666667</v>
      </c>
      <c r="E240" s="299">
        <v>227.18333333333334</v>
      </c>
      <c r="F240" s="299">
        <v>222.21666666666667</v>
      </c>
      <c r="G240" s="299">
        <v>219.43333333333334</v>
      </c>
      <c r="H240" s="299">
        <v>234.93333333333334</v>
      </c>
      <c r="I240" s="299">
        <v>237.7166666666667</v>
      </c>
      <c r="J240" s="299">
        <v>242.68333333333334</v>
      </c>
      <c r="K240" s="298">
        <v>232.75</v>
      </c>
      <c r="L240" s="298">
        <v>225</v>
      </c>
      <c r="M240" s="298">
        <v>36.999510000000001</v>
      </c>
      <c r="N240" s="1"/>
      <c r="O240" s="1"/>
    </row>
    <row r="241" spans="1:15" ht="12.75" customHeight="1">
      <c r="A241" s="30">
        <v>231</v>
      </c>
      <c r="B241" s="308" t="s">
        <v>135</v>
      </c>
      <c r="C241" s="298">
        <v>74.349999999999994</v>
      </c>
      <c r="D241" s="299">
        <v>74.116666666666674</v>
      </c>
      <c r="E241" s="299">
        <v>73.533333333333346</v>
      </c>
      <c r="F241" s="299">
        <v>72.716666666666669</v>
      </c>
      <c r="G241" s="299">
        <v>72.13333333333334</v>
      </c>
      <c r="H241" s="299">
        <v>74.933333333333351</v>
      </c>
      <c r="I241" s="299">
        <v>75.516666666666666</v>
      </c>
      <c r="J241" s="299">
        <v>76.333333333333357</v>
      </c>
      <c r="K241" s="298">
        <v>74.7</v>
      </c>
      <c r="L241" s="298">
        <v>73.3</v>
      </c>
      <c r="M241" s="298">
        <v>127.98384</v>
      </c>
      <c r="N241" s="1"/>
      <c r="O241" s="1"/>
    </row>
    <row r="242" spans="1:15" ht="12.75" customHeight="1">
      <c r="A242" s="30">
        <v>232</v>
      </c>
      <c r="B242" s="308" t="s">
        <v>396</v>
      </c>
      <c r="C242" s="298">
        <v>17.399999999999999</v>
      </c>
      <c r="D242" s="299">
        <v>17.183333333333334</v>
      </c>
      <c r="E242" s="299">
        <v>16.766666666666666</v>
      </c>
      <c r="F242" s="299">
        <v>16.133333333333333</v>
      </c>
      <c r="G242" s="299">
        <v>15.716666666666665</v>
      </c>
      <c r="H242" s="299">
        <v>17.816666666666666</v>
      </c>
      <c r="I242" s="299">
        <v>18.233333333333331</v>
      </c>
      <c r="J242" s="299">
        <v>18.866666666666667</v>
      </c>
      <c r="K242" s="298">
        <v>17.600000000000001</v>
      </c>
      <c r="L242" s="298">
        <v>16.55</v>
      </c>
      <c r="M242" s="298">
        <v>30.425799999999999</v>
      </c>
      <c r="N242" s="1"/>
      <c r="O242" s="1"/>
    </row>
    <row r="243" spans="1:15" ht="12.75" customHeight="1">
      <c r="A243" s="30">
        <v>233</v>
      </c>
      <c r="B243" s="308" t="s">
        <v>136</v>
      </c>
      <c r="C243" s="298">
        <v>575.4</v>
      </c>
      <c r="D243" s="299">
        <v>577.9666666666667</v>
      </c>
      <c r="E243" s="299">
        <v>569.43333333333339</v>
      </c>
      <c r="F243" s="299">
        <v>563.4666666666667</v>
      </c>
      <c r="G243" s="299">
        <v>554.93333333333339</v>
      </c>
      <c r="H243" s="299">
        <v>583.93333333333339</v>
      </c>
      <c r="I243" s="299">
        <v>592.4666666666667</v>
      </c>
      <c r="J243" s="299">
        <v>598.43333333333339</v>
      </c>
      <c r="K243" s="298">
        <v>586.5</v>
      </c>
      <c r="L243" s="298">
        <v>572</v>
      </c>
      <c r="M243" s="298">
        <v>16.98911</v>
      </c>
      <c r="N243" s="1"/>
      <c r="O243" s="1"/>
    </row>
    <row r="244" spans="1:15" ht="12.75" customHeight="1">
      <c r="A244" s="30">
        <v>234</v>
      </c>
      <c r="B244" s="308" t="s">
        <v>796</v>
      </c>
      <c r="C244" s="298">
        <v>19.75</v>
      </c>
      <c r="D244" s="299">
        <v>19.833333333333332</v>
      </c>
      <c r="E244" s="299">
        <v>19.566666666666663</v>
      </c>
      <c r="F244" s="299">
        <v>19.383333333333329</v>
      </c>
      <c r="G244" s="299">
        <v>19.11666666666666</v>
      </c>
      <c r="H244" s="299">
        <v>20.016666666666666</v>
      </c>
      <c r="I244" s="299">
        <v>20.283333333333339</v>
      </c>
      <c r="J244" s="299">
        <v>20.466666666666669</v>
      </c>
      <c r="K244" s="298">
        <v>20.100000000000001</v>
      </c>
      <c r="L244" s="298">
        <v>19.649999999999999</v>
      </c>
      <c r="M244" s="298">
        <v>47.649799999999999</v>
      </c>
      <c r="N244" s="1"/>
      <c r="O244" s="1"/>
    </row>
    <row r="245" spans="1:15" ht="12.75" customHeight="1">
      <c r="A245" s="30">
        <v>235</v>
      </c>
      <c r="B245" s="308" t="s">
        <v>803</v>
      </c>
      <c r="C245" s="298">
        <v>1399.85</v>
      </c>
      <c r="D245" s="299">
        <v>1399.8666666666668</v>
      </c>
      <c r="E245" s="299">
        <v>1389.9833333333336</v>
      </c>
      <c r="F245" s="299">
        <v>1380.1166666666668</v>
      </c>
      <c r="G245" s="299">
        <v>1370.2333333333336</v>
      </c>
      <c r="H245" s="299">
        <v>1409.7333333333336</v>
      </c>
      <c r="I245" s="299">
        <v>1419.6166666666668</v>
      </c>
      <c r="J245" s="299">
        <v>1429.4833333333336</v>
      </c>
      <c r="K245" s="298">
        <v>1409.75</v>
      </c>
      <c r="L245" s="298">
        <v>1390</v>
      </c>
      <c r="M245" s="298">
        <v>0.15906000000000001</v>
      </c>
      <c r="N245" s="1"/>
      <c r="O245" s="1"/>
    </row>
    <row r="246" spans="1:15" ht="12.75" customHeight="1">
      <c r="A246" s="30">
        <v>236</v>
      </c>
      <c r="B246" s="308" t="s">
        <v>397</v>
      </c>
      <c r="C246" s="298">
        <v>135.65</v>
      </c>
      <c r="D246" s="299">
        <v>136.04999999999998</v>
      </c>
      <c r="E246" s="299">
        <v>134.34999999999997</v>
      </c>
      <c r="F246" s="299">
        <v>133.04999999999998</v>
      </c>
      <c r="G246" s="299">
        <v>131.34999999999997</v>
      </c>
      <c r="H246" s="299">
        <v>137.34999999999997</v>
      </c>
      <c r="I246" s="299">
        <v>139.04999999999995</v>
      </c>
      <c r="J246" s="299">
        <v>140.34999999999997</v>
      </c>
      <c r="K246" s="298">
        <v>137.75</v>
      </c>
      <c r="L246" s="298">
        <v>134.75</v>
      </c>
      <c r="M246" s="298">
        <v>1.3881300000000001</v>
      </c>
      <c r="N246" s="1"/>
      <c r="O246" s="1"/>
    </row>
    <row r="247" spans="1:15" ht="12.75" customHeight="1">
      <c r="A247" s="30">
        <v>237</v>
      </c>
      <c r="B247" s="308" t="s">
        <v>398</v>
      </c>
      <c r="C247" s="298">
        <v>367.6</v>
      </c>
      <c r="D247" s="299">
        <v>367.91666666666669</v>
      </c>
      <c r="E247" s="299">
        <v>364.68333333333339</v>
      </c>
      <c r="F247" s="299">
        <v>361.76666666666671</v>
      </c>
      <c r="G247" s="299">
        <v>358.53333333333342</v>
      </c>
      <c r="H247" s="299">
        <v>370.83333333333337</v>
      </c>
      <c r="I247" s="299">
        <v>374.06666666666661</v>
      </c>
      <c r="J247" s="299">
        <v>376.98333333333335</v>
      </c>
      <c r="K247" s="298">
        <v>371.15</v>
      </c>
      <c r="L247" s="298">
        <v>365</v>
      </c>
      <c r="M247" s="298">
        <v>0.36193999999999998</v>
      </c>
      <c r="N247" s="1"/>
      <c r="O247" s="1"/>
    </row>
    <row r="248" spans="1:15" ht="12.75" customHeight="1">
      <c r="A248" s="30">
        <v>238</v>
      </c>
      <c r="B248" s="308" t="s">
        <v>129</v>
      </c>
      <c r="C248" s="298">
        <v>363.05</v>
      </c>
      <c r="D248" s="299">
        <v>362.7166666666667</v>
      </c>
      <c r="E248" s="299">
        <v>359.73333333333341</v>
      </c>
      <c r="F248" s="299">
        <v>356.41666666666669</v>
      </c>
      <c r="G248" s="299">
        <v>353.43333333333339</v>
      </c>
      <c r="H248" s="299">
        <v>366.03333333333342</v>
      </c>
      <c r="I248" s="299">
        <v>369.01666666666677</v>
      </c>
      <c r="J248" s="299">
        <v>372.33333333333343</v>
      </c>
      <c r="K248" s="298">
        <v>365.7</v>
      </c>
      <c r="L248" s="298">
        <v>359.4</v>
      </c>
      <c r="M248" s="298">
        <v>10.03209</v>
      </c>
      <c r="N248" s="1"/>
      <c r="O248" s="1"/>
    </row>
    <row r="249" spans="1:15" ht="12.75" customHeight="1">
      <c r="A249" s="30">
        <v>239</v>
      </c>
      <c r="B249" s="308" t="s">
        <v>133</v>
      </c>
      <c r="C249" s="298">
        <v>210</v>
      </c>
      <c r="D249" s="299">
        <v>209.04999999999998</v>
      </c>
      <c r="E249" s="299">
        <v>207.19999999999996</v>
      </c>
      <c r="F249" s="299">
        <v>204.39999999999998</v>
      </c>
      <c r="G249" s="299">
        <v>202.54999999999995</v>
      </c>
      <c r="H249" s="299">
        <v>211.84999999999997</v>
      </c>
      <c r="I249" s="299">
        <v>213.7</v>
      </c>
      <c r="J249" s="299">
        <v>216.49999999999997</v>
      </c>
      <c r="K249" s="298">
        <v>210.9</v>
      </c>
      <c r="L249" s="298">
        <v>206.25</v>
      </c>
      <c r="M249" s="298">
        <v>12.40559</v>
      </c>
      <c r="N249" s="1"/>
      <c r="O249" s="1"/>
    </row>
    <row r="250" spans="1:15" ht="12.75" customHeight="1">
      <c r="A250" s="30">
        <v>240</v>
      </c>
      <c r="B250" s="308" t="s">
        <v>132</v>
      </c>
      <c r="C250" s="298">
        <v>832</v>
      </c>
      <c r="D250" s="299">
        <v>827.73333333333323</v>
      </c>
      <c r="E250" s="299">
        <v>815.46666666666647</v>
      </c>
      <c r="F250" s="299">
        <v>798.93333333333328</v>
      </c>
      <c r="G250" s="299">
        <v>786.66666666666652</v>
      </c>
      <c r="H250" s="299">
        <v>844.26666666666642</v>
      </c>
      <c r="I250" s="299">
        <v>856.53333333333308</v>
      </c>
      <c r="J250" s="299">
        <v>873.06666666666638</v>
      </c>
      <c r="K250" s="298">
        <v>840</v>
      </c>
      <c r="L250" s="298">
        <v>811.2</v>
      </c>
      <c r="M250" s="298">
        <v>47.113950000000003</v>
      </c>
      <c r="N250" s="1"/>
      <c r="O250" s="1"/>
    </row>
    <row r="251" spans="1:15" ht="12.75" customHeight="1">
      <c r="A251" s="30">
        <v>241</v>
      </c>
      <c r="B251" s="308" t="s">
        <v>399</v>
      </c>
      <c r="C251" s="298">
        <v>13.15</v>
      </c>
      <c r="D251" s="299">
        <v>13.300000000000002</v>
      </c>
      <c r="E251" s="299">
        <v>12.900000000000006</v>
      </c>
      <c r="F251" s="299">
        <v>12.650000000000004</v>
      </c>
      <c r="G251" s="299">
        <v>12.250000000000007</v>
      </c>
      <c r="H251" s="299">
        <v>13.550000000000004</v>
      </c>
      <c r="I251" s="299">
        <v>13.95</v>
      </c>
      <c r="J251" s="299">
        <v>14.200000000000003</v>
      </c>
      <c r="K251" s="298">
        <v>13.7</v>
      </c>
      <c r="L251" s="298">
        <v>13.05</v>
      </c>
      <c r="M251" s="298">
        <v>21.454350000000002</v>
      </c>
      <c r="N251" s="1"/>
      <c r="O251" s="1"/>
    </row>
    <row r="252" spans="1:15" ht="12.75" customHeight="1">
      <c r="A252" s="30">
        <v>242</v>
      </c>
      <c r="B252" s="308" t="s">
        <v>164</v>
      </c>
      <c r="C252" s="298">
        <v>3826.2</v>
      </c>
      <c r="D252" s="299">
        <v>3798.9166666666665</v>
      </c>
      <c r="E252" s="299">
        <v>3753.7833333333328</v>
      </c>
      <c r="F252" s="299">
        <v>3681.3666666666663</v>
      </c>
      <c r="G252" s="299">
        <v>3636.2333333333327</v>
      </c>
      <c r="H252" s="299">
        <v>3871.333333333333</v>
      </c>
      <c r="I252" s="299">
        <v>3916.4666666666672</v>
      </c>
      <c r="J252" s="299">
        <v>3988.8833333333332</v>
      </c>
      <c r="K252" s="298">
        <v>3844.05</v>
      </c>
      <c r="L252" s="298">
        <v>3726.5</v>
      </c>
      <c r="M252" s="298">
        <v>2.5465300000000002</v>
      </c>
      <c r="N252" s="1"/>
      <c r="O252" s="1"/>
    </row>
    <row r="253" spans="1:15" ht="12.75" customHeight="1">
      <c r="A253" s="30">
        <v>243</v>
      </c>
      <c r="B253" s="308" t="s">
        <v>134</v>
      </c>
      <c r="C253" s="298">
        <v>1488</v>
      </c>
      <c r="D253" s="299">
        <v>1480.75</v>
      </c>
      <c r="E253" s="299">
        <v>1469.25</v>
      </c>
      <c r="F253" s="299">
        <v>1450.5</v>
      </c>
      <c r="G253" s="299">
        <v>1439</v>
      </c>
      <c r="H253" s="299">
        <v>1499.5</v>
      </c>
      <c r="I253" s="299">
        <v>1511</v>
      </c>
      <c r="J253" s="299">
        <v>1529.75</v>
      </c>
      <c r="K253" s="298">
        <v>1492.25</v>
      </c>
      <c r="L253" s="298">
        <v>1462</v>
      </c>
      <c r="M253" s="298">
        <v>48.00224</v>
      </c>
      <c r="N253" s="1"/>
      <c r="O253" s="1"/>
    </row>
    <row r="254" spans="1:15" ht="12.75" customHeight="1">
      <c r="A254" s="30">
        <v>244</v>
      </c>
      <c r="B254" s="308" t="s">
        <v>400</v>
      </c>
      <c r="C254" s="298">
        <v>518.79999999999995</v>
      </c>
      <c r="D254" s="299">
        <v>521.21666666666658</v>
      </c>
      <c r="E254" s="299">
        <v>512.13333333333321</v>
      </c>
      <c r="F254" s="299">
        <v>505.46666666666658</v>
      </c>
      <c r="G254" s="299">
        <v>496.38333333333321</v>
      </c>
      <c r="H254" s="299">
        <v>527.88333333333321</v>
      </c>
      <c r="I254" s="299">
        <v>536.96666666666647</v>
      </c>
      <c r="J254" s="299">
        <v>543.63333333333321</v>
      </c>
      <c r="K254" s="298">
        <v>530.29999999999995</v>
      </c>
      <c r="L254" s="298">
        <v>514.54999999999995</v>
      </c>
      <c r="M254" s="298">
        <v>4.4096900000000003</v>
      </c>
      <c r="N254" s="1"/>
      <c r="O254" s="1"/>
    </row>
    <row r="255" spans="1:15" ht="12.75" customHeight="1">
      <c r="A255" s="30">
        <v>245</v>
      </c>
      <c r="B255" s="308" t="s">
        <v>401</v>
      </c>
      <c r="C255" s="298">
        <v>662.35</v>
      </c>
      <c r="D255" s="299">
        <v>660.9666666666667</v>
      </c>
      <c r="E255" s="299">
        <v>651.03333333333342</v>
      </c>
      <c r="F255" s="299">
        <v>639.7166666666667</v>
      </c>
      <c r="G255" s="299">
        <v>629.78333333333342</v>
      </c>
      <c r="H255" s="299">
        <v>672.28333333333342</v>
      </c>
      <c r="I255" s="299">
        <v>682.21666666666681</v>
      </c>
      <c r="J255" s="299">
        <v>693.53333333333342</v>
      </c>
      <c r="K255" s="298">
        <v>670.9</v>
      </c>
      <c r="L255" s="298">
        <v>649.65</v>
      </c>
      <c r="M255" s="298">
        <v>2.569</v>
      </c>
      <c r="N255" s="1"/>
      <c r="O255" s="1"/>
    </row>
    <row r="256" spans="1:15" ht="12.75" customHeight="1">
      <c r="A256" s="30">
        <v>246</v>
      </c>
      <c r="B256" s="308" t="s">
        <v>131</v>
      </c>
      <c r="C256" s="298">
        <v>1648.75</v>
      </c>
      <c r="D256" s="299">
        <v>1630.1000000000001</v>
      </c>
      <c r="E256" s="299">
        <v>1606.2000000000003</v>
      </c>
      <c r="F256" s="299">
        <v>1563.65</v>
      </c>
      <c r="G256" s="299">
        <v>1539.7500000000002</v>
      </c>
      <c r="H256" s="299">
        <v>1672.6500000000003</v>
      </c>
      <c r="I256" s="299">
        <v>1696.5500000000004</v>
      </c>
      <c r="J256" s="299">
        <v>1739.1000000000004</v>
      </c>
      <c r="K256" s="298">
        <v>1654</v>
      </c>
      <c r="L256" s="298">
        <v>1587.55</v>
      </c>
      <c r="M256" s="298">
        <v>9.3432099999999991</v>
      </c>
      <c r="N256" s="1"/>
      <c r="O256" s="1"/>
    </row>
    <row r="257" spans="1:15" ht="12.75" customHeight="1">
      <c r="A257" s="30">
        <v>247</v>
      </c>
      <c r="B257" s="308" t="s">
        <v>264</v>
      </c>
      <c r="C257" s="298">
        <v>918.5</v>
      </c>
      <c r="D257" s="299">
        <v>916.83333333333337</v>
      </c>
      <c r="E257" s="299">
        <v>908.66666666666674</v>
      </c>
      <c r="F257" s="299">
        <v>898.83333333333337</v>
      </c>
      <c r="G257" s="299">
        <v>890.66666666666674</v>
      </c>
      <c r="H257" s="299">
        <v>926.66666666666674</v>
      </c>
      <c r="I257" s="299">
        <v>934.83333333333348</v>
      </c>
      <c r="J257" s="299">
        <v>944.66666666666674</v>
      </c>
      <c r="K257" s="298">
        <v>925</v>
      </c>
      <c r="L257" s="298">
        <v>907</v>
      </c>
      <c r="M257" s="298">
        <v>1.34941</v>
      </c>
      <c r="N257" s="1"/>
      <c r="O257" s="1"/>
    </row>
    <row r="258" spans="1:15" ht="12.75" customHeight="1">
      <c r="A258" s="30">
        <v>248</v>
      </c>
      <c r="B258" s="308" t="s">
        <v>402</v>
      </c>
      <c r="C258" s="298">
        <v>1591.85</v>
      </c>
      <c r="D258" s="299">
        <v>1584.05</v>
      </c>
      <c r="E258" s="299">
        <v>1570.85</v>
      </c>
      <c r="F258" s="299">
        <v>1549.85</v>
      </c>
      <c r="G258" s="299">
        <v>1536.6499999999999</v>
      </c>
      <c r="H258" s="299">
        <v>1605.05</v>
      </c>
      <c r="I258" s="299">
        <v>1618.2500000000002</v>
      </c>
      <c r="J258" s="299">
        <v>1639.25</v>
      </c>
      <c r="K258" s="298">
        <v>1597.25</v>
      </c>
      <c r="L258" s="298">
        <v>1563.05</v>
      </c>
      <c r="M258" s="298">
        <v>0.17286000000000001</v>
      </c>
      <c r="N258" s="1"/>
      <c r="O258" s="1"/>
    </row>
    <row r="259" spans="1:15" ht="12.75" customHeight="1">
      <c r="A259" s="30">
        <v>249</v>
      </c>
      <c r="B259" s="308" t="s">
        <v>403</v>
      </c>
      <c r="C259" s="298">
        <v>2196.9</v>
      </c>
      <c r="D259" s="299">
        <v>2179.6833333333329</v>
      </c>
      <c r="E259" s="299">
        <v>2159.3666666666659</v>
      </c>
      <c r="F259" s="299">
        <v>2121.833333333333</v>
      </c>
      <c r="G259" s="299">
        <v>2101.516666666666</v>
      </c>
      <c r="H259" s="299">
        <v>2217.2166666666658</v>
      </c>
      <c r="I259" s="299">
        <v>2237.5333333333324</v>
      </c>
      <c r="J259" s="299">
        <v>2275.0666666666657</v>
      </c>
      <c r="K259" s="298">
        <v>2200</v>
      </c>
      <c r="L259" s="298">
        <v>2142.15</v>
      </c>
      <c r="M259" s="298">
        <v>0.64395999999999998</v>
      </c>
      <c r="N259" s="1"/>
      <c r="O259" s="1"/>
    </row>
    <row r="260" spans="1:15" ht="12.75" customHeight="1">
      <c r="A260" s="30">
        <v>250</v>
      </c>
      <c r="B260" s="308" t="s">
        <v>404</v>
      </c>
      <c r="C260" s="298">
        <v>421.05</v>
      </c>
      <c r="D260" s="299">
        <v>422.90000000000003</v>
      </c>
      <c r="E260" s="299">
        <v>417.00000000000006</v>
      </c>
      <c r="F260" s="299">
        <v>412.95000000000005</v>
      </c>
      <c r="G260" s="299">
        <v>407.05000000000007</v>
      </c>
      <c r="H260" s="299">
        <v>426.95000000000005</v>
      </c>
      <c r="I260" s="299">
        <v>432.85</v>
      </c>
      <c r="J260" s="299">
        <v>436.90000000000003</v>
      </c>
      <c r="K260" s="298">
        <v>428.8</v>
      </c>
      <c r="L260" s="298">
        <v>418.85</v>
      </c>
      <c r="M260" s="298">
        <v>3.3419099999999999</v>
      </c>
      <c r="N260" s="1"/>
      <c r="O260" s="1"/>
    </row>
    <row r="261" spans="1:15" ht="12.75" customHeight="1">
      <c r="A261" s="30">
        <v>251</v>
      </c>
      <c r="B261" s="308" t="s">
        <v>405</v>
      </c>
      <c r="C261" s="298">
        <v>303.75</v>
      </c>
      <c r="D261" s="299">
        <v>305.81666666666666</v>
      </c>
      <c r="E261" s="299">
        <v>297.98333333333335</v>
      </c>
      <c r="F261" s="299">
        <v>292.2166666666667</v>
      </c>
      <c r="G261" s="299">
        <v>284.38333333333338</v>
      </c>
      <c r="H261" s="299">
        <v>311.58333333333331</v>
      </c>
      <c r="I261" s="299">
        <v>319.41666666666669</v>
      </c>
      <c r="J261" s="299">
        <v>325.18333333333328</v>
      </c>
      <c r="K261" s="298">
        <v>313.64999999999998</v>
      </c>
      <c r="L261" s="298">
        <v>300.05</v>
      </c>
      <c r="M261" s="298">
        <v>15.274039999999999</v>
      </c>
      <c r="N261" s="1"/>
      <c r="O261" s="1"/>
    </row>
    <row r="262" spans="1:15" ht="12.75" customHeight="1">
      <c r="A262" s="30">
        <v>252</v>
      </c>
      <c r="B262" s="308" t="s">
        <v>406</v>
      </c>
      <c r="C262" s="298">
        <v>61.1</v>
      </c>
      <c r="D262" s="299">
        <v>60.766666666666673</v>
      </c>
      <c r="E262" s="299">
        <v>60.133333333333347</v>
      </c>
      <c r="F262" s="299">
        <v>59.166666666666671</v>
      </c>
      <c r="G262" s="299">
        <v>58.533333333333346</v>
      </c>
      <c r="H262" s="299">
        <v>61.733333333333348</v>
      </c>
      <c r="I262" s="299">
        <v>62.366666666666674</v>
      </c>
      <c r="J262" s="299">
        <v>63.33333333333335</v>
      </c>
      <c r="K262" s="298">
        <v>61.4</v>
      </c>
      <c r="L262" s="298">
        <v>59.8</v>
      </c>
      <c r="M262" s="298">
        <v>2.5849600000000001</v>
      </c>
      <c r="N262" s="1"/>
      <c r="O262" s="1"/>
    </row>
    <row r="263" spans="1:15" ht="12.75" customHeight="1">
      <c r="A263" s="30">
        <v>253</v>
      </c>
      <c r="B263" s="308" t="s">
        <v>265</v>
      </c>
      <c r="C263" s="298">
        <v>204.7</v>
      </c>
      <c r="D263" s="299">
        <v>204.61666666666667</v>
      </c>
      <c r="E263" s="299">
        <v>201.43333333333334</v>
      </c>
      <c r="F263" s="299">
        <v>198.16666666666666</v>
      </c>
      <c r="G263" s="299">
        <v>194.98333333333332</v>
      </c>
      <c r="H263" s="299">
        <v>207.88333333333335</v>
      </c>
      <c r="I263" s="299">
        <v>211.06666666666669</v>
      </c>
      <c r="J263" s="299">
        <v>214.33333333333337</v>
      </c>
      <c r="K263" s="298">
        <v>207.8</v>
      </c>
      <c r="L263" s="298">
        <v>201.35</v>
      </c>
      <c r="M263" s="298">
        <v>4.4416799999999999</v>
      </c>
      <c r="N263" s="1"/>
      <c r="O263" s="1"/>
    </row>
    <row r="264" spans="1:15" ht="12.75" customHeight="1">
      <c r="A264" s="30">
        <v>254</v>
      </c>
      <c r="B264" s="308" t="s">
        <v>139</v>
      </c>
      <c r="C264" s="298">
        <v>551.5</v>
      </c>
      <c r="D264" s="299">
        <v>554.81666666666672</v>
      </c>
      <c r="E264" s="299">
        <v>540.88333333333344</v>
      </c>
      <c r="F264" s="299">
        <v>530.26666666666677</v>
      </c>
      <c r="G264" s="299">
        <v>516.33333333333348</v>
      </c>
      <c r="H264" s="299">
        <v>565.43333333333339</v>
      </c>
      <c r="I264" s="299">
        <v>579.36666666666656</v>
      </c>
      <c r="J264" s="299">
        <v>589.98333333333335</v>
      </c>
      <c r="K264" s="298">
        <v>568.75</v>
      </c>
      <c r="L264" s="298">
        <v>544.20000000000005</v>
      </c>
      <c r="M264" s="298">
        <v>60.264629999999997</v>
      </c>
      <c r="N264" s="1"/>
      <c r="O264" s="1"/>
    </row>
    <row r="265" spans="1:15" ht="12.75" customHeight="1">
      <c r="A265" s="30">
        <v>255</v>
      </c>
      <c r="B265" s="308" t="s">
        <v>407</v>
      </c>
      <c r="C265" s="298">
        <v>130.4</v>
      </c>
      <c r="D265" s="299">
        <v>131.33333333333334</v>
      </c>
      <c r="E265" s="299">
        <v>127.16666666666669</v>
      </c>
      <c r="F265" s="299">
        <v>123.93333333333334</v>
      </c>
      <c r="G265" s="299">
        <v>119.76666666666668</v>
      </c>
      <c r="H265" s="299">
        <v>134.56666666666669</v>
      </c>
      <c r="I265" s="299">
        <v>138.73333333333338</v>
      </c>
      <c r="J265" s="299">
        <v>141.9666666666667</v>
      </c>
      <c r="K265" s="298">
        <v>135.5</v>
      </c>
      <c r="L265" s="298">
        <v>128.1</v>
      </c>
      <c r="M265" s="298">
        <v>107.14323</v>
      </c>
      <c r="N265" s="1"/>
      <c r="O265" s="1"/>
    </row>
    <row r="266" spans="1:15" ht="12.75" customHeight="1">
      <c r="A266" s="30">
        <v>256</v>
      </c>
      <c r="B266" s="308" t="s">
        <v>408</v>
      </c>
      <c r="C266" s="298">
        <v>100.25</v>
      </c>
      <c r="D266" s="299">
        <v>100.08333333333333</v>
      </c>
      <c r="E266" s="299">
        <v>98.666666666666657</v>
      </c>
      <c r="F266" s="299">
        <v>97.083333333333329</v>
      </c>
      <c r="G266" s="299">
        <v>95.666666666666657</v>
      </c>
      <c r="H266" s="299">
        <v>101.66666666666666</v>
      </c>
      <c r="I266" s="299">
        <v>103.08333333333331</v>
      </c>
      <c r="J266" s="299">
        <v>104.66666666666666</v>
      </c>
      <c r="K266" s="298">
        <v>101.5</v>
      </c>
      <c r="L266" s="298">
        <v>98.5</v>
      </c>
      <c r="M266" s="298">
        <v>4.0970599999999999</v>
      </c>
      <c r="N266" s="1"/>
      <c r="O266" s="1"/>
    </row>
    <row r="267" spans="1:15" ht="12.75" customHeight="1">
      <c r="A267" s="30">
        <v>257</v>
      </c>
      <c r="B267" s="308" t="s">
        <v>138</v>
      </c>
      <c r="C267" s="298">
        <v>332.3</v>
      </c>
      <c r="D267" s="299">
        <v>329.43333333333334</v>
      </c>
      <c r="E267" s="299">
        <v>324.86666666666667</v>
      </c>
      <c r="F267" s="299">
        <v>317.43333333333334</v>
      </c>
      <c r="G267" s="299">
        <v>312.86666666666667</v>
      </c>
      <c r="H267" s="299">
        <v>336.86666666666667</v>
      </c>
      <c r="I267" s="299">
        <v>341.43333333333339</v>
      </c>
      <c r="J267" s="299">
        <v>348.86666666666667</v>
      </c>
      <c r="K267" s="298">
        <v>334</v>
      </c>
      <c r="L267" s="298">
        <v>322</v>
      </c>
      <c r="M267" s="298">
        <v>35.657670000000003</v>
      </c>
      <c r="N267" s="1"/>
      <c r="O267" s="1"/>
    </row>
    <row r="268" spans="1:15" ht="12.75" customHeight="1">
      <c r="A268" s="30">
        <v>258</v>
      </c>
      <c r="B268" s="308" t="s">
        <v>140</v>
      </c>
      <c r="C268" s="298">
        <v>548.29999999999995</v>
      </c>
      <c r="D268" s="299">
        <v>542.66666666666663</v>
      </c>
      <c r="E268" s="299">
        <v>530.88333333333321</v>
      </c>
      <c r="F268" s="299">
        <v>513.46666666666658</v>
      </c>
      <c r="G268" s="299">
        <v>501.68333333333317</v>
      </c>
      <c r="H268" s="299">
        <v>560.08333333333326</v>
      </c>
      <c r="I268" s="299">
        <v>571.86666666666679</v>
      </c>
      <c r="J268" s="299">
        <v>589.2833333333333</v>
      </c>
      <c r="K268" s="298">
        <v>554.45000000000005</v>
      </c>
      <c r="L268" s="298">
        <v>525.25</v>
      </c>
      <c r="M268" s="298">
        <v>37.22672</v>
      </c>
      <c r="N268" s="1"/>
      <c r="O268" s="1"/>
    </row>
    <row r="269" spans="1:15" ht="12.75" customHeight="1">
      <c r="A269" s="30">
        <v>259</v>
      </c>
      <c r="B269" s="308" t="s">
        <v>804</v>
      </c>
      <c r="C269" s="298">
        <v>506.55</v>
      </c>
      <c r="D269" s="299">
        <v>496.95</v>
      </c>
      <c r="E269" s="299">
        <v>484.09999999999997</v>
      </c>
      <c r="F269" s="299">
        <v>461.65</v>
      </c>
      <c r="G269" s="299">
        <v>448.79999999999995</v>
      </c>
      <c r="H269" s="299">
        <v>519.4</v>
      </c>
      <c r="I269" s="299">
        <v>532.25</v>
      </c>
      <c r="J269" s="299">
        <v>554.70000000000005</v>
      </c>
      <c r="K269" s="298">
        <v>509.8</v>
      </c>
      <c r="L269" s="298">
        <v>474.5</v>
      </c>
      <c r="M269" s="298">
        <v>8.89175</v>
      </c>
      <c r="N269" s="1"/>
      <c r="O269" s="1"/>
    </row>
    <row r="270" spans="1:15" ht="12.75" customHeight="1">
      <c r="A270" s="30">
        <v>260</v>
      </c>
      <c r="B270" s="308" t="s">
        <v>805</v>
      </c>
      <c r="C270" s="298">
        <v>343.9</v>
      </c>
      <c r="D270" s="299">
        <v>343.59999999999997</v>
      </c>
      <c r="E270" s="299">
        <v>339.19999999999993</v>
      </c>
      <c r="F270" s="299">
        <v>334.49999999999994</v>
      </c>
      <c r="G270" s="299">
        <v>330.09999999999991</v>
      </c>
      <c r="H270" s="299">
        <v>348.29999999999995</v>
      </c>
      <c r="I270" s="299">
        <v>352.69999999999993</v>
      </c>
      <c r="J270" s="299">
        <v>357.4</v>
      </c>
      <c r="K270" s="298">
        <v>348</v>
      </c>
      <c r="L270" s="298">
        <v>338.9</v>
      </c>
      <c r="M270" s="298">
        <v>0.31524000000000002</v>
      </c>
      <c r="N270" s="1"/>
      <c r="O270" s="1"/>
    </row>
    <row r="271" spans="1:15" ht="12.75" customHeight="1">
      <c r="A271" s="30">
        <v>261</v>
      </c>
      <c r="B271" s="308" t="s">
        <v>409</v>
      </c>
      <c r="C271" s="298">
        <v>561.35</v>
      </c>
      <c r="D271" s="299">
        <v>561.85</v>
      </c>
      <c r="E271" s="299">
        <v>555</v>
      </c>
      <c r="F271" s="299">
        <v>548.65</v>
      </c>
      <c r="G271" s="299">
        <v>541.79999999999995</v>
      </c>
      <c r="H271" s="299">
        <v>568.20000000000005</v>
      </c>
      <c r="I271" s="299">
        <v>575.05000000000018</v>
      </c>
      <c r="J271" s="299">
        <v>581.40000000000009</v>
      </c>
      <c r="K271" s="298">
        <v>568.70000000000005</v>
      </c>
      <c r="L271" s="298">
        <v>555.5</v>
      </c>
      <c r="M271" s="298">
        <v>1.5507200000000001</v>
      </c>
      <c r="N271" s="1"/>
      <c r="O271" s="1"/>
    </row>
    <row r="272" spans="1:15" ht="12.75" customHeight="1">
      <c r="A272" s="30">
        <v>262</v>
      </c>
      <c r="B272" s="308" t="s">
        <v>410</v>
      </c>
      <c r="C272" s="298">
        <v>150.6</v>
      </c>
      <c r="D272" s="299">
        <v>150.53333333333333</v>
      </c>
      <c r="E272" s="299">
        <v>148.16666666666666</v>
      </c>
      <c r="F272" s="299">
        <v>145.73333333333332</v>
      </c>
      <c r="G272" s="299">
        <v>143.36666666666665</v>
      </c>
      <c r="H272" s="299">
        <v>152.96666666666667</v>
      </c>
      <c r="I272" s="299">
        <v>155.33333333333334</v>
      </c>
      <c r="J272" s="299">
        <v>157.76666666666668</v>
      </c>
      <c r="K272" s="298">
        <v>152.9</v>
      </c>
      <c r="L272" s="298">
        <v>148.1</v>
      </c>
      <c r="M272" s="298">
        <v>1.18926</v>
      </c>
      <c r="N272" s="1"/>
      <c r="O272" s="1"/>
    </row>
    <row r="273" spans="1:15" ht="12.75" customHeight="1">
      <c r="A273" s="30">
        <v>263</v>
      </c>
      <c r="B273" s="308" t="s">
        <v>411</v>
      </c>
      <c r="C273" s="298">
        <v>505</v>
      </c>
      <c r="D273" s="299">
        <v>507.33333333333331</v>
      </c>
      <c r="E273" s="299">
        <v>499.66666666666663</v>
      </c>
      <c r="F273" s="299">
        <v>494.33333333333331</v>
      </c>
      <c r="G273" s="299">
        <v>486.66666666666663</v>
      </c>
      <c r="H273" s="299">
        <v>512.66666666666663</v>
      </c>
      <c r="I273" s="299">
        <v>520.33333333333326</v>
      </c>
      <c r="J273" s="299">
        <v>525.66666666666663</v>
      </c>
      <c r="K273" s="298">
        <v>515</v>
      </c>
      <c r="L273" s="298">
        <v>502</v>
      </c>
      <c r="M273" s="298">
        <v>1.3005500000000001</v>
      </c>
      <c r="N273" s="1"/>
      <c r="O273" s="1"/>
    </row>
    <row r="274" spans="1:15" ht="12.75" customHeight="1">
      <c r="A274" s="30">
        <v>264</v>
      </c>
      <c r="B274" s="308" t="s">
        <v>412</v>
      </c>
      <c r="C274" s="298">
        <v>1197.5999999999999</v>
      </c>
      <c r="D274" s="299">
        <v>1198.9666666666665</v>
      </c>
      <c r="E274" s="299">
        <v>1188.6833333333329</v>
      </c>
      <c r="F274" s="299">
        <v>1179.7666666666664</v>
      </c>
      <c r="G274" s="299">
        <v>1169.4833333333329</v>
      </c>
      <c r="H274" s="299">
        <v>1207.883333333333</v>
      </c>
      <c r="I274" s="299">
        <v>1218.1666666666663</v>
      </c>
      <c r="J274" s="299">
        <v>1227.083333333333</v>
      </c>
      <c r="K274" s="298">
        <v>1209.25</v>
      </c>
      <c r="L274" s="298">
        <v>1190.05</v>
      </c>
      <c r="M274" s="298">
        <v>0.91173999999999999</v>
      </c>
      <c r="N274" s="1"/>
      <c r="O274" s="1"/>
    </row>
    <row r="275" spans="1:15" ht="12.75" customHeight="1">
      <c r="A275" s="30">
        <v>265</v>
      </c>
      <c r="B275" s="308" t="s">
        <v>413</v>
      </c>
      <c r="C275" s="298">
        <v>230.05</v>
      </c>
      <c r="D275" s="299">
        <v>232.16666666666666</v>
      </c>
      <c r="E275" s="299">
        <v>226.58333333333331</v>
      </c>
      <c r="F275" s="299">
        <v>223.11666666666665</v>
      </c>
      <c r="G275" s="299">
        <v>217.5333333333333</v>
      </c>
      <c r="H275" s="299">
        <v>235.63333333333333</v>
      </c>
      <c r="I275" s="299">
        <v>241.21666666666664</v>
      </c>
      <c r="J275" s="299">
        <v>244.68333333333334</v>
      </c>
      <c r="K275" s="298">
        <v>237.75</v>
      </c>
      <c r="L275" s="298">
        <v>228.7</v>
      </c>
      <c r="M275" s="298">
        <v>1.2144900000000001</v>
      </c>
      <c r="N275" s="1"/>
      <c r="O275" s="1"/>
    </row>
    <row r="276" spans="1:15" ht="12.75" customHeight="1">
      <c r="A276" s="30">
        <v>266</v>
      </c>
      <c r="B276" s="308" t="s">
        <v>414</v>
      </c>
      <c r="C276" s="298">
        <v>500.05</v>
      </c>
      <c r="D276" s="299">
        <v>501.7833333333333</v>
      </c>
      <c r="E276" s="299">
        <v>494.11666666666662</v>
      </c>
      <c r="F276" s="299">
        <v>488.18333333333334</v>
      </c>
      <c r="G276" s="299">
        <v>480.51666666666665</v>
      </c>
      <c r="H276" s="299">
        <v>507.71666666666658</v>
      </c>
      <c r="I276" s="299">
        <v>515.38333333333333</v>
      </c>
      <c r="J276" s="299">
        <v>521.31666666666661</v>
      </c>
      <c r="K276" s="298">
        <v>509.45</v>
      </c>
      <c r="L276" s="298">
        <v>495.85</v>
      </c>
      <c r="M276" s="298">
        <v>5.0495799999999997</v>
      </c>
      <c r="N276" s="1"/>
      <c r="O276" s="1"/>
    </row>
    <row r="277" spans="1:15" ht="12.75" customHeight="1">
      <c r="A277" s="30">
        <v>267</v>
      </c>
      <c r="B277" s="308" t="s">
        <v>415</v>
      </c>
      <c r="C277" s="298">
        <v>217.75</v>
      </c>
      <c r="D277" s="299">
        <v>218.31666666666669</v>
      </c>
      <c r="E277" s="299">
        <v>216.43333333333339</v>
      </c>
      <c r="F277" s="299">
        <v>215.1166666666667</v>
      </c>
      <c r="G277" s="299">
        <v>213.23333333333341</v>
      </c>
      <c r="H277" s="299">
        <v>219.63333333333338</v>
      </c>
      <c r="I277" s="299">
        <v>221.51666666666665</v>
      </c>
      <c r="J277" s="299">
        <v>222.83333333333337</v>
      </c>
      <c r="K277" s="298">
        <v>220.2</v>
      </c>
      <c r="L277" s="298">
        <v>217</v>
      </c>
      <c r="M277" s="298">
        <v>0.65254000000000001</v>
      </c>
      <c r="N277" s="1"/>
      <c r="O277" s="1"/>
    </row>
    <row r="278" spans="1:15" ht="12.75" customHeight="1">
      <c r="A278" s="30">
        <v>268</v>
      </c>
      <c r="B278" s="308" t="s">
        <v>416</v>
      </c>
      <c r="C278" s="298">
        <v>960.85</v>
      </c>
      <c r="D278" s="299">
        <v>957.41666666666663</v>
      </c>
      <c r="E278" s="299">
        <v>943.63333333333321</v>
      </c>
      <c r="F278" s="299">
        <v>926.41666666666663</v>
      </c>
      <c r="G278" s="299">
        <v>912.63333333333321</v>
      </c>
      <c r="H278" s="299">
        <v>974.63333333333321</v>
      </c>
      <c r="I278" s="299">
        <v>988.41666666666674</v>
      </c>
      <c r="J278" s="299">
        <v>1005.6333333333332</v>
      </c>
      <c r="K278" s="298">
        <v>971.2</v>
      </c>
      <c r="L278" s="298">
        <v>940.2</v>
      </c>
      <c r="M278" s="298">
        <v>2.4090500000000001</v>
      </c>
      <c r="N278" s="1"/>
      <c r="O278" s="1"/>
    </row>
    <row r="279" spans="1:15" ht="12.75" customHeight="1">
      <c r="A279" s="30">
        <v>269</v>
      </c>
      <c r="B279" s="308" t="s">
        <v>417</v>
      </c>
      <c r="C279" s="298">
        <v>356.3</v>
      </c>
      <c r="D279" s="299">
        <v>356.33333333333331</v>
      </c>
      <c r="E279" s="299">
        <v>354.16666666666663</v>
      </c>
      <c r="F279" s="299">
        <v>352.0333333333333</v>
      </c>
      <c r="G279" s="299">
        <v>349.86666666666662</v>
      </c>
      <c r="H279" s="299">
        <v>358.46666666666664</v>
      </c>
      <c r="I279" s="299">
        <v>360.63333333333327</v>
      </c>
      <c r="J279" s="299">
        <v>362.76666666666665</v>
      </c>
      <c r="K279" s="298">
        <v>358.5</v>
      </c>
      <c r="L279" s="298">
        <v>354.2</v>
      </c>
      <c r="M279" s="298">
        <v>0.15708</v>
      </c>
      <c r="N279" s="1"/>
      <c r="O279" s="1"/>
    </row>
    <row r="280" spans="1:15" ht="12.75" customHeight="1">
      <c r="A280" s="30">
        <v>270</v>
      </c>
      <c r="B280" s="308" t="s">
        <v>806</v>
      </c>
      <c r="C280" s="298">
        <v>61.2</v>
      </c>
      <c r="D280" s="299">
        <v>61.199999999999996</v>
      </c>
      <c r="E280" s="299">
        <v>60.249999999999993</v>
      </c>
      <c r="F280" s="299">
        <v>59.3</v>
      </c>
      <c r="G280" s="299">
        <v>58.349999999999994</v>
      </c>
      <c r="H280" s="299">
        <v>62.149999999999991</v>
      </c>
      <c r="I280" s="299">
        <v>63.099999999999994</v>
      </c>
      <c r="J280" s="299">
        <v>64.049999999999983</v>
      </c>
      <c r="K280" s="298">
        <v>62.15</v>
      </c>
      <c r="L280" s="298">
        <v>60.25</v>
      </c>
      <c r="M280" s="298">
        <v>3.8514300000000001</v>
      </c>
      <c r="N280" s="1"/>
      <c r="O280" s="1"/>
    </row>
    <row r="281" spans="1:15" ht="12.75" customHeight="1">
      <c r="A281" s="30">
        <v>271</v>
      </c>
      <c r="B281" s="308" t="s">
        <v>418</v>
      </c>
      <c r="C281" s="298">
        <v>370.35</v>
      </c>
      <c r="D281" s="299">
        <v>370.48333333333329</v>
      </c>
      <c r="E281" s="299">
        <v>363.01666666666659</v>
      </c>
      <c r="F281" s="299">
        <v>355.68333333333328</v>
      </c>
      <c r="G281" s="299">
        <v>348.21666666666658</v>
      </c>
      <c r="H281" s="299">
        <v>377.81666666666661</v>
      </c>
      <c r="I281" s="299">
        <v>385.2833333333333</v>
      </c>
      <c r="J281" s="299">
        <v>392.61666666666662</v>
      </c>
      <c r="K281" s="298">
        <v>377.95</v>
      </c>
      <c r="L281" s="298">
        <v>363.15</v>
      </c>
      <c r="M281" s="298">
        <v>2.7576900000000002</v>
      </c>
      <c r="N281" s="1"/>
      <c r="O281" s="1"/>
    </row>
    <row r="282" spans="1:15" ht="12.75" customHeight="1">
      <c r="A282" s="30">
        <v>272</v>
      </c>
      <c r="B282" s="308" t="s">
        <v>419</v>
      </c>
      <c r="C282" s="298">
        <v>44.25</v>
      </c>
      <c r="D282" s="299">
        <v>44.366666666666667</v>
      </c>
      <c r="E282" s="299">
        <v>43.933333333333337</v>
      </c>
      <c r="F282" s="299">
        <v>43.616666666666667</v>
      </c>
      <c r="G282" s="299">
        <v>43.183333333333337</v>
      </c>
      <c r="H282" s="299">
        <v>44.683333333333337</v>
      </c>
      <c r="I282" s="299">
        <v>45.11666666666666</v>
      </c>
      <c r="J282" s="299">
        <v>45.433333333333337</v>
      </c>
      <c r="K282" s="298">
        <v>44.8</v>
      </c>
      <c r="L282" s="298">
        <v>44.05</v>
      </c>
      <c r="M282" s="298">
        <v>12.779450000000001</v>
      </c>
      <c r="N282" s="1"/>
      <c r="O282" s="1"/>
    </row>
    <row r="283" spans="1:15" ht="12.75" customHeight="1">
      <c r="A283" s="30">
        <v>273</v>
      </c>
      <c r="B283" s="308" t="s">
        <v>420</v>
      </c>
      <c r="C283" s="298">
        <v>397.25</v>
      </c>
      <c r="D283" s="299">
        <v>394.13333333333338</v>
      </c>
      <c r="E283" s="299">
        <v>384.31666666666678</v>
      </c>
      <c r="F283" s="299">
        <v>371.38333333333338</v>
      </c>
      <c r="G283" s="299">
        <v>361.56666666666678</v>
      </c>
      <c r="H283" s="299">
        <v>407.06666666666678</v>
      </c>
      <c r="I283" s="299">
        <v>416.88333333333338</v>
      </c>
      <c r="J283" s="299">
        <v>429.81666666666678</v>
      </c>
      <c r="K283" s="298">
        <v>403.95</v>
      </c>
      <c r="L283" s="298">
        <v>381.2</v>
      </c>
      <c r="M283" s="298">
        <v>1.79586</v>
      </c>
      <c r="N283" s="1"/>
      <c r="O283" s="1"/>
    </row>
    <row r="284" spans="1:15" ht="12.75" customHeight="1">
      <c r="A284" s="30">
        <v>274</v>
      </c>
      <c r="B284" s="308" t="s">
        <v>141</v>
      </c>
      <c r="C284" s="298">
        <v>1670.9</v>
      </c>
      <c r="D284" s="299">
        <v>1671.8000000000002</v>
      </c>
      <c r="E284" s="299">
        <v>1659.1500000000003</v>
      </c>
      <c r="F284" s="299">
        <v>1647.4</v>
      </c>
      <c r="G284" s="299">
        <v>1634.7500000000002</v>
      </c>
      <c r="H284" s="299">
        <v>1683.5500000000004</v>
      </c>
      <c r="I284" s="299">
        <v>1696.2</v>
      </c>
      <c r="J284" s="299">
        <v>1707.9500000000005</v>
      </c>
      <c r="K284" s="298">
        <v>1684.45</v>
      </c>
      <c r="L284" s="298">
        <v>1660.05</v>
      </c>
      <c r="M284" s="298">
        <v>18.687809999999999</v>
      </c>
      <c r="N284" s="1"/>
      <c r="O284" s="1"/>
    </row>
    <row r="285" spans="1:15" ht="12.75" customHeight="1">
      <c r="A285" s="30">
        <v>275</v>
      </c>
      <c r="B285" s="308" t="s">
        <v>787</v>
      </c>
      <c r="C285" s="298">
        <v>1187.5</v>
      </c>
      <c r="D285" s="299">
        <v>1205.8333333333333</v>
      </c>
      <c r="E285" s="299">
        <v>1161.6666666666665</v>
      </c>
      <c r="F285" s="299">
        <v>1135.8333333333333</v>
      </c>
      <c r="G285" s="299">
        <v>1091.6666666666665</v>
      </c>
      <c r="H285" s="299">
        <v>1231.6666666666665</v>
      </c>
      <c r="I285" s="299">
        <v>1275.833333333333</v>
      </c>
      <c r="J285" s="299">
        <v>1301.6666666666665</v>
      </c>
      <c r="K285" s="298">
        <v>1250</v>
      </c>
      <c r="L285" s="298">
        <v>1180</v>
      </c>
      <c r="M285" s="298">
        <v>0.14638999999999999</v>
      </c>
      <c r="N285" s="1"/>
      <c r="O285" s="1"/>
    </row>
    <row r="286" spans="1:15" ht="12.75" customHeight="1">
      <c r="A286" s="30">
        <v>276</v>
      </c>
      <c r="B286" s="308" t="s">
        <v>142</v>
      </c>
      <c r="C286" s="298">
        <v>69.05</v>
      </c>
      <c r="D286" s="299">
        <v>69.033333333333346</v>
      </c>
      <c r="E286" s="299">
        <v>68.566666666666691</v>
      </c>
      <c r="F286" s="299">
        <v>68.083333333333343</v>
      </c>
      <c r="G286" s="299">
        <v>67.616666666666688</v>
      </c>
      <c r="H286" s="299">
        <v>69.516666666666694</v>
      </c>
      <c r="I286" s="299">
        <v>69.983333333333363</v>
      </c>
      <c r="J286" s="299">
        <v>70.466666666666697</v>
      </c>
      <c r="K286" s="298">
        <v>69.5</v>
      </c>
      <c r="L286" s="298">
        <v>68.55</v>
      </c>
      <c r="M286" s="298">
        <v>27.74971</v>
      </c>
      <c r="N286" s="1"/>
      <c r="O286" s="1"/>
    </row>
    <row r="287" spans="1:15" ht="12.75" customHeight="1">
      <c r="A287" s="30">
        <v>277</v>
      </c>
      <c r="B287" s="308" t="s">
        <v>147</v>
      </c>
      <c r="C287" s="298">
        <v>2973.1</v>
      </c>
      <c r="D287" s="299">
        <v>2975.35</v>
      </c>
      <c r="E287" s="299">
        <v>2921.95</v>
      </c>
      <c r="F287" s="299">
        <v>2870.7999999999997</v>
      </c>
      <c r="G287" s="299">
        <v>2817.3999999999996</v>
      </c>
      <c r="H287" s="299">
        <v>3026.5</v>
      </c>
      <c r="I287" s="299">
        <v>3079.9000000000005</v>
      </c>
      <c r="J287" s="299">
        <v>3131.05</v>
      </c>
      <c r="K287" s="298">
        <v>3028.75</v>
      </c>
      <c r="L287" s="298">
        <v>2924.2</v>
      </c>
      <c r="M287" s="298">
        <v>2.67876</v>
      </c>
      <c r="N287" s="1"/>
      <c r="O287" s="1"/>
    </row>
    <row r="288" spans="1:15" ht="12.75" customHeight="1">
      <c r="A288" s="30">
        <v>278</v>
      </c>
      <c r="B288" s="308" t="s">
        <v>144</v>
      </c>
      <c r="C288" s="298">
        <v>337.05</v>
      </c>
      <c r="D288" s="299">
        <v>336.9666666666667</v>
      </c>
      <c r="E288" s="299">
        <v>333.53333333333342</v>
      </c>
      <c r="F288" s="299">
        <v>330.01666666666671</v>
      </c>
      <c r="G288" s="299">
        <v>326.58333333333343</v>
      </c>
      <c r="H288" s="299">
        <v>340.48333333333341</v>
      </c>
      <c r="I288" s="299">
        <v>343.91666666666669</v>
      </c>
      <c r="J288" s="299">
        <v>347.43333333333339</v>
      </c>
      <c r="K288" s="298">
        <v>340.4</v>
      </c>
      <c r="L288" s="298">
        <v>333.45</v>
      </c>
      <c r="M288" s="298">
        <v>11.9131</v>
      </c>
      <c r="N288" s="1"/>
      <c r="O288" s="1"/>
    </row>
    <row r="289" spans="1:15" ht="12.75" customHeight="1">
      <c r="A289" s="30">
        <v>279</v>
      </c>
      <c r="B289" s="308" t="s">
        <v>421</v>
      </c>
      <c r="C289" s="298">
        <v>9157.9</v>
      </c>
      <c r="D289" s="299">
        <v>9146.1333333333332</v>
      </c>
      <c r="E289" s="299">
        <v>9052.5666666666657</v>
      </c>
      <c r="F289" s="299">
        <v>8947.2333333333318</v>
      </c>
      <c r="G289" s="299">
        <v>8853.6666666666642</v>
      </c>
      <c r="H289" s="299">
        <v>9251.4666666666672</v>
      </c>
      <c r="I289" s="299">
        <v>9345.0333333333365</v>
      </c>
      <c r="J289" s="299">
        <v>9450.3666666666686</v>
      </c>
      <c r="K289" s="298">
        <v>9239.7000000000007</v>
      </c>
      <c r="L289" s="298">
        <v>9040.7999999999993</v>
      </c>
      <c r="M289" s="298">
        <v>2.0910000000000002E-2</v>
      </c>
      <c r="N289" s="1"/>
      <c r="O289" s="1"/>
    </row>
    <row r="290" spans="1:15" ht="12.75" customHeight="1">
      <c r="A290" s="30">
        <v>280</v>
      </c>
      <c r="B290" s="308" t="s">
        <v>146</v>
      </c>
      <c r="C290" s="298">
        <v>3976.15</v>
      </c>
      <c r="D290" s="299">
        <v>3982.6833333333329</v>
      </c>
      <c r="E290" s="299">
        <v>3923.4666666666658</v>
      </c>
      <c r="F290" s="299">
        <v>3870.7833333333328</v>
      </c>
      <c r="G290" s="299">
        <v>3811.5666666666657</v>
      </c>
      <c r="H290" s="299">
        <v>4035.3666666666659</v>
      </c>
      <c r="I290" s="299">
        <v>4094.583333333333</v>
      </c>
      <c r="J290" s="299">
        <v>4147.2666666666664</v>
      </c>
      <c r="K290" s="298">
        <v>4041.9</v>
      </c>
      <c r="L290" s="298">
        <v>3930</v>
      </c>
      <c r="M290" s="298">
        <v>2.0198100000000001</v>
      </c>
      <c r="N290" s="1"/>
      <c r="O290" s="1"/>
    </row>
    <row r="291" spans="1:15" ht="12.75" customHeight="1">
      <c r="A291" s="30">
        <v>281</v>
      </c>
      <c r="B291" s="308" t="s">
        <v>145</v>
      </c>
      <c r="C291" s="298">
        <v>1581.7</v>
      </c>
      <c r="D291" s="299">
        <v>1573.1166666666668</v>
      </c>
      <c r="E291" s="299">
        <v>1558.7833333333335</v>
      </c>
      <c r="F291" s="299">
        <v>1535.8666666666668</v>
      </c>
      <c r="G291" s="299">
        <v>1521.5333333333335</v>
      </c>
      <c r="H291" s="299">
        <v>1596.0333333333335</v>
      </c>
      <c r="I291" s="299">
        <v>1610.3666666666666</v>
      </c>
      <c r="J291" s="299">
        <v>1633.2833333333335</v>
      </c>
      <c r="K291" s="298">
        <v>1587.45</v>
      </c>
      <c r="L291" s="298">
        <v>1550.2</v>
      </c>
      <c r="M291" s="298">
        <v>12.69969</v>
      </c>
      <c r="N291" s="1"/>
      <c r="O291" s="1"/>
    </row>
    <row r="292" spans="1:15" ht="12.75" customHeight="1">
      <c r="A292" s="30">
        <v>282</v>
      </c>
      <c r="B292" s="308" t="s">
        <v>877</v>
      </c>
      <c r="C292" s="298">
        <v>339.05</v>
      </c>
      <c r="D292" s="299">
        <v>342.55</v>
      </c>
      <c r="E292" s="299">
        <v>332.1</v>
      </c>
      <c r="F292" s="299">
        <v>325.15000000000003</v>
      </c>
      <c r="G292" s="299">
        <v>314.70000000000005</v>
      </c>
      <c r="H292" s="299">
        <v>349.5</v>
      </c>
      <c r="I292" s="299">
        <v>359.94999999999993</v>
      </c>
      <c r="J292" s="299">
        <v>366.9</v>
      </c>
      <c r="K292" s="298">
        <v>353</v>
      </c>
      <c r="L292" s="298">
        <v>335.6</v>
      </c>
      <c r="M292" s="298">
        <v>2.2014900000000002</v>
      </c>
      <c r="N292" s="1"/>
      <c r="O292" s="1"/>
    </row>
    <row r="293" spans="1:15" ht="12.75" customHeight="1">
      <c r="A293" s="30">
        <v>283</v>
      </c>
      <c r="B293" s="308" t="s">
        <v>266</v>
      </c>
      <c r="C293" s="298">
        <v>469.65</v>
      </c>
      <c r="D293" s="299">
        <v>467.55</v>
      </c>
      <c r="E293" s="299">
        <v>462.1</v>
      </c>
      <c r="F293" s="299">
        <v>454.55</v>
      </c>
      <c r="G293" s="299">
        <v>449.1</v>
      </c>
      <c r="H293" s="299">
        <v>475.1</v>
      </c>
      <c r="I293" s="299">
        <v>480.54999999999995</v>
      </c>
      <c r="J293" s="299">
        <v>488.1</v>
      </c>
      <c r="K293" s="298">
        <v>473</v>
      </c>
      <c r="L293" s="298">
        <v>460</v>
      </c>
      <c r="M293" s="298">
        <v>6.1758300000000004</v>
      </c>
      <c r="N293" s="1"/>
      <c r="O293" s="1"/>
    </row>
    <row r="294" spans="1:15" ht="12.75" customHeight="1">
      <c r="A294" s="30">
        <v>284</v>
      </c>
      <c r="B294" s="308" t="s">
        <v>808</v>
      </c>
      <c r="C294" s="298">
        <v>288.10000000000002</v>
      </c>
      <c r="D294" s="299">
        <v>290.05</v>
      </c>
      <c r="E294" s="299">
        <v>282.40000000000003</v>
      </c>
      <c r="F294" s="299">
        <v>276.70000000000005</v>
      </c>
      <c r="G294" s="299">
        <v>269.05000000000007</v>
      </c>
      <c r="H294" s="299">
        <v>295.75</v>
      </c>
      <c r="I294" s="299">
        <v>303.39999999999998</v>
      </c>
      <c r="J294" s="299">
        <v>309.09999999999997</v>
      </c>
      <c r="K294" s="298">
        <v>297.7</v>
      </c>
      <c r="L294" s="298">
        <v>284.35000000000002</v>
      </c>
      <c r="M294" s="298">
        <v>8.0276599999999991</v>
      </c>
      <c r="N294" s="1"/>
      <c r="O294" s="1"/>
    </row>
    <row r="295" spans="1:15" ht="12.75" customHeight="1">
      <c r="A295" s="30">
        <v>285</v>
      </c>
      <c r="B295" s="308" t="s">
        <v>422</v>
      </c>
      <c r="C295" s="298">
        <v>3453.75</v>
      </c>
      <c r="D295" s="299">
        <v>3392.6166666666668</v>
      </c>
      <c r="E295" s="299">
        <v>3306.2333333333336</v>
      </c>
      <c r="F295" s="299">
        <v>3158.7166666666667</v>
      </c>
      <c r="G295" s="299">
        <v>3072.3333333333335</v>
      </c>
      <c r="H295" s="299">
        <v>3540.1333333333337</v>
      </c>
      <c r="I295" s="299">
        <v>3626.5166666666669</v>
      </c>
      <c r="J295" s="299">
        <v>3774.0333333333338</v>
      </c>
      <c r="K295" s="298">
        <v>3479</v>
      </c>
      <c r="L295" s="298">
        <v>3245.1</v>
      </c>
      <c r="M295" s="298">
        <v>2.9866600000000001</v>
      </c>
      <c r="N295" s="1"/>
      <c r="O295" s="1"/>
    </row>
    <row r="296" spans="1:15" ht="12.75" customHeight="1">
      <c r="A296" s="30">
        <v>286</v>
      </c>
      <c r="B296" s="308" t="s">
        <v>148</v>
      </c>
      <c r="C296" s="298">
        <v>628.29999999999995</v>
      </c>
      <c r="D296" s="299">
        <v>627.88333333333333</v>
      </c>
      <c r="E296" s="299">
        <v>621.61666666666667</v>
      </c>
      <c r="F296" s="299">
        <v>614.93333333333339</v>
      </c>
      <c r="G296" s="299">
        <v>608.66666666666674</v>
      </c>
      <c r="H296" s="299">
        <v>634.56666666666661</v>
      </c>
      <c r="I296" s="299">
        <v>640.83333333333326</v>
      </c>
      <c r="J296" s="299">
        <v>647.51666666666654</v>
      </c>
      <c r="K296" s="298">
        <v>634.15</v>
      </c>
      <c r="L296" s="298">
        <v>621.20000000000005</v>
      </c>
      <c r="M296" s="298">
        <v>3.8692099999999998</v>
      </c>
      <c r="N296" s="1"/>
      <c r="O296" s="1"/>
    </row>
    <row r="297" spans="1:15" ht="12.75" customHeight="1">
      <c r="A297" s="30">
        <v>287</v>
      </c>
      <c r="B297" s="308" t="s">
        <v>423</v>
      </c>
      <c r="C297" s="298">
        <v>1836.4</v>
      </c>
      <c r="D297" s="299">
        <v>1813.8833333333332</v>
      </c>
      <c r="E297" s="299">
        <v>1775.3666666666663</v>
      </c>
      <c r="F297" s="299">
        <v>1714.333333333333</v>
      </c>
      <c r="G297" s="299">
        <v>1675.8166666666662</v>
      </c>
      <c r="H297" s="299">
        <v>1874.9166666666665</v>
      </c>
      <c r="I297" s="299">
        <v>1913.4333333333334</v>
      </c>
      <c r="J297" s="299">
        <v>1974.4666666666667</v>
      </c>
      <c r="K297" s="298">
        <v>1852.4</v>
      </c>
      <c r="L297" s="298">
        <v>1752.85</v>
      </c>
      <c r="M297" s="298">
        <v>1.0764800000000001</v>
      </c>
      <c r="N297" s="1"/>
      <c r="O297" s="1"/>
    </row>
    <row r="298" spans="1:15" ht="12.75" customHeight="1">
      <c r="A298" s="30">
        <v>288</v>
      </c>
      <c r="B298" s="308" t="s">
        <v>424</v>
      </c>
      <c r="C298" s="298">
        <v>39.15</v>
      </c>
      <c r="D298" s="299">
        <v>39.416666666666664</v>
      </c>
      <c r="E298" s="299">
        <v>38.633333333333326</v>
      </c>
      <c r="F298" s="299">
        <v>38.11666666666666</v>
      </c>
      <c r="G298" s="299">
        <v>37.333333333333321</v>
      </c>
      <c r="H298" s="299">
        <v>39.93333333333333</v>
      </c>
      <c r="I298" s="299">
        <v>40.716666666666676</v>
      </c>
      <c r="J298" s="299">
        <v>41.233333333333334</v>
      </c>
      <c r="K298" s="298">
        <v>40.200000000000003</v>
      </c>
      <c r="L298" s="298">
        <v>38.9</v>
      </c>
      <c r="M298" s="298">
        <v>7.9118899999999996</v>
      </c>
      <c r="N298" s="1"/>
      <c r="O298" s="1"/>
    </row>
    <row r="299" spans="1:15" ht="12.75" customHeight="1">
      <c r="A299" s="30">
        <v>289</v>
      </c>
      <c r="B299" s="308" t="s">
        <v>425</v>
      </c>
      <c r="C299" s="298">
        <v>143.19999999999999</v>
      </c>
      <c r="D299" s="299">
        <v>143.06666666666669</v>
      </c>
      <c r="E299" s="299">
        <v>141.73333333333338</v>
      </c>
      <c r="F299" s="299">
        <v>140.26666666666668</v>
      </c>
      <c r="G299" s="299">
        <v>138.93333333333337</v>
      </c>
      <c r="H299" s="299">
        <v>144.53333333333339</v>
      </c>
      <c r="I299" s="299">
        <v>145.8666666666667</v>
      </c>
      <c r="J299" s="299">
        <v>147.3333333333334</v>
      </c>
      <c r="K299" s="298">
        <v>144.4</v>
      </c>
      <c r="L299" s="298">
        <v>141.6</v>
      </c>
      <c r="M299" s="298">
        <v>0.53561999999999999</v>
      </c>
      <c r="N299" s="1"/>
      <c r="O299" s="1"/>
    </row>
    <row r="300" spans="1:15" ht="12.75" customHeight="1">
      <c r="A300" s="30">
        <v>290</v>
      </c>
      <c r="B300" s="308" t="s">
        <v>160</v>
      </c>
      <c r="C300" s="298">
        <v>71776.45</v>
      </c>
      <c r="D300" s="299">
        <v>71958.766666666663</v>
      </c>
      <c r="E300" s="299">
        <v>71417.68333333332</v>
      </c>
      <c r="F300" s="299">
        <v>71058.916666666657</v>
      </c>
      <c r="G300" s="299">
        <v>70517.833333333314</v>
      </c>
      <c r="H300" s="299">
        <v>72317.533333333326</v>
      </c>
      <c r="I300" s="299">
        <v>72858.616666666669</v>
      </c>
      <c r="J300" s="299">
        <v>73217.383333333331</v>
      </c>
      <c r="K300" s="298">
        <v>72499.850000000006</v>
      </c>
      <c r="L300" s="298">
        <v>71600</v>
      </c>
      <c r="M300" s="298">
        <v>4.1020000000000001E-2</v>
      </c>
      <c r="N300" s="1"/>
      <c r="O300" s="1"/>
    </row>
    <row r="301" spans="1:15" ht="12.75" customHeight="1">
      <c r="A301" s="30">
        <v>291</v>
      </c>
      <c r="B301" s="308" t="s">
        <v>878</v>
      </c>
      <c r="C301" s="298">
        <v>1219.0999999999999</v>
      </c>
      <c r="D301" s="299">
        <v>1232.4333333333334</v>
      </c>
      <c r="E301" s="299">
        <v>1202.6666666666667</v>
      </c>
      <c r="F301" s="299">
        <v>1186.2333333333333</v>
      </c>
      <c r="G301" s="299">
        <v>1156.4666666666667</v>
      </c>
      <c r="H301" s="299">
        <v>1248.8666666666668</v>
      </c>
      <c r="I301" s="299">
        <v>1278.6333333333332</v>
      </c>
      <c r="J301" s="299">
        <v>1295.0666666666668</v>
      </c>
      <c r="K301" s="298">
        <v>1262.2</v>
      </c>
      <c r="L301" s="298">
        <v>1216</v>
      </c>
      <c r="M301" s="298">
        <v>1.0361100000000001</v>
      </c>
      <c r="N301" s="1"/>
      <c r="O301" s="1"/>
    </row>
    <row r="302" spans="1:15" ht="12.75" customHeight="1">
      <c r="A302" s="30">
        <v>292</v>
      </c>
      <c r="B302" s="308" t="s">
        <v>807</v>
      </c>
      <c r="C302" s="298">
        <v>1058.8499999999999</v>
      </c>
      <c r="D302" s="299">
        <v>1063.5333333333331</v>
      </c>
      <c r="E302" s="299">
        <v>1047.2666666666662</v>
      </c>
      <c r="F302" s="299">
        <v>1035.6833333333332</v>
      </c>
      <c r="G302" s="299">
        <v>1019.4166666666663</v>
      </c>
      <c r="H302" s="299">
        <v>1075.1166666666661</v>
      </c>
      <c r="I302" s="299">
        <v>1091.383333333333</v>
      </c>
      <c r="J302" s="299">
        <v>1102.966666666666</v>
      </c>
      <c r="K302" s="298">
        <v>1079.8</v>
      </c>
      <c r="L302" s="298">
        <v>1051.95</v>
      </c>
      <c r="M302" s="298">
        <v>0.55667999999999995</v>
      </c>
      <c r="N302" s="1"/>
      <c r="O302" s="1"/>
    </row>
    <row r="303" spans="1:15" ht="12.75" customHeight="1">
      <c r="A303" s="30">
        <v>293</v>
      </c>
      <c r="B303" s="308" t="s">
        <v>157</v>
      </c>
      <c r="C303" s="298">
        <v>777</v>
      </c>
      <c r="D303" s="299">
        <v>776.75</v>
      </c>
      <c r="E303" s="299">
        <v>765.25</v>
      </c>
      <c r="F303" s="299">
        <v>753.5</v>
      </c>
      <c r="G303" s="299">
        <v>742</v>
      </c>
      <c r="H303" s="299">
        <v>788.5</v>
      </c>
      <c r="I303" s="299">
        <v>800</v>
      </c>
      <c r="J303" s="299">
        <v>811.75</v>
      </c>
      <c r="K303" s="298">
        <v>788.25</v>
      </c>
      <c r="L303" s="298">
        <v>765</v>
      </c>
      <c r="M303" s="298">
        <v>5.4403499999999996</v>
      </c>
      <c r="N303" s="1"/>
      <c r="O303" s="1"/>
    </row>
    <row r="304" spans="1:15" ht="12.75" customHeight="1">
      <c r="A304" s="30">
        <v>294</v>
      </c>
      <c r="B304" s="308" t="s">
        <v>150</v>
      </c>
      <c r="C304" s="298">
        <v>178.85</v>
      </c>
      <c r="D304" s="299">
        <v>179.31666666666669</v>
      </c>
      <c r="E304" s="299">
        <v>175.98333333333338</v>
      </c>
      <c r="F304" s="299">
        <v>173.11666666666667</v>
      </c>
      <c r="G304" s="299">
        <v>169.78333333333336</v>
      </c>
      <c r="H304" s="299">
        <v>182.18333333333339</v>
      </c>
      <c r="I304" s="299">
        <v>185.51666666666671</v>
      </c>
      <c r="J304" s="299">
        <v>188.38333333333341</v>
      </c>
      <c r="K304" s="298">
        <v>182.65</v>
      </c>
      <c r="L304" s="298">
        <v>176.45</v>
      </c>
      <c r="M304" s="298">
        <v>43.601419999999997</v>
      </c>
      <c r="N304" s="1"/>
      <c r="O304" s="1"/>
    </row>
    <row r="305" spans="1:15" ht="12.75" customHeight="1">
      <c r="A305" s="30">
        <v>295</v>
      </c>
      <c r="B305" s="308" t="s">
        <v>149</v>
      </c>
      <c r="C305" s="298">
        <v>1091.2</v>
      </c>
      <c r="D305" s="299">
        <v>1090.8666666666666</v>
      </c>
      <c r="E305" s="299">
        <v>1079.7333333333331</v>
      </c>
      <c r="F305" s="299">
        <v>1068.2666666666667</v>
      </c>
      <c r="G305" s="299">
        <v>1057.1333333333332</v>
      </c>
      <c r="H305" s="299">
        <v>1102.333333333333</v>
      </c>
      <c r="I305" s="299">
        <v>1113.4666666666667</v>
      </c>
      <c r="J305" s="299">
        <v>1124.9333333333329</v>
      </c>
      <c r="K305" s="298">
        <v>1102</v>
      </c>
      <c r="L305" s="298">
        <v>1079.4000000000001</v>
      </c>
      <c r="M305" s="298">
        <v>27.846129999999999</v>
      </c>
      <c r="N305" s="1"/>
      <c r="O305" s="1"/>
    </row>
    <row r="306" spans="1:15" ht="12.75" customHeight="1">
      <c r="A306" s="30">
        <v>296</v>
      </c>
      <c r="B306" s="308" t="s">
        <v>426</v>
      </c>
      <c r="C306" s="298">
        <v>236.8</v>
      </c>
      <c r="D306" s="299">
        <v>235.53333333333333</v>
      </c>
      <c r="E306" s="299">
        <v>231.36666666666667</v>
      </c>
      <c r="F306" s="299">
        <v>225.93333333333334</v>
      </c>
      <c r="G306" s="299">
        <v>221.76666666666668</v>
      </c>
      <c r="H306" s="299">
        <v>240.96666666666667</v>
      </c>
      <c r="I306" s="299">
        <v>245.13333333333335</v>
      </c>
      <c r="J306" s="299">
        <v>250.56666666666666</v>
      </c>
      <c r="K306" s="298">
        <v>239.7</v>
      </c>
      <c r="L306" s="298">
        <v>230.1</v>
      </c>
      <c r="M306" s="298">
        <v>6.0254000000000003</v>
      </c>
      <c r="N306" s="1"/>
      <c r="O306" s="1"/>
    </row>
    <row r="307" spans="1:15" ht="12.75" customHeight="1">
      <c r="A307" s="30">
        <v>297</v>
      </c>
      <c r="B307" s="308" t="s">
        <v>427</v>
      </c>
      <c r="C307" s="298">
        <v>229.6</v>
      </c>
      <c r="D307" s="299">
        <v>229.08333333333334</v>
      </c>
      <c r="E307" s="299">
        <v>225.76666666666668</v>
      </c>
      <c r="F307" s="299">
        <v>221.93333333333334</v>
      </c>
      <c r="G307" s="299">
        <v>218.61666666666667</v>
      </c>
      <c r="H307" s="299">
        <v>232.91666666666669</v>
      </c>
      <c r="I307" s="299">
        <v>236.23333333333335</v>
      </c>
      <c r="J307" s="299">
        <v>240.06666666666669</v>
      </c>
      <c r="K307" s="298">
        <v>232.4</v>
      </c>
      <c r="L307" s="298">
        <v>225.25</v>
      </c>
      <c r="M307" s="298">
        <v>2.7088899999999998</v>
      </c>
      <c r="N307" s="1"/>
      <c r="O307" s="1"/>
    </row>
    <row r="308" spans="1:15" ht="12.75" customHeight="1">
      <c r="A308" s="30">
        <v>298</v>
      </c>
      <c r="B308" s="308" t="s">
        <v>428</v>
      </c>
      <c r="C308" s="298">
        <v>462.4</v>
      </c>
      <c r="D308" s="299">
        <v>462.8</v>
      </c>
      <c r="E308" s="299">
        <v>456.75</v>
      </c>
      <c r="F308" s="299">
        <v>451.09999999999997</v>
      </c>
      <c r="G308" s="299">
        <v>445.04999999999995</v>
      </c>
      <c r="H308" s="299">
        <v>468.45000000000005</v>
      </c>
      <c r="I308" s="299">
        <v>474.50000000000011</v>
      </c>
      <c r="J308" s="299">
        <v>480.15000000000009</v>
      </c>
      <c r="K308" s="298">
        <v>468.85</v>
      </c>
      <c r="L308" s="298">
        <v>457.15</v>
      </c>
      <c r="M308" s="298">
        <v>0.50419999999999998</v>
      </c>
      <c r="N308" s="1"/>
      <c r="O308" s="1"/>
    </row>
    <row r="309" spans="1:15" ht="12.75" customHeight="1">
      <c r="A309" s="30">
        <v>299</v>
      </c>
      <c r="B309" s="308" t="s">
        <v>151</v>
      </c>
      <c r="C309" s="298">
        <v>91.05</v>
      </c>
      <c r="D309" s="299">
        <v>90.7</v>
      </c>
      <c r="E309" s="299">
        <v>88.7</v>
      </c>
      <c r="F309" s="299">
        <v>86.35</v>
      </c>
      <c r="G309" s="299">
        <v>84.35</v>
      </c>
      <c r="H309" s="299">
        <v>93.050000000000011</v>
      </c>
      <c r="I309" s="299">
        <v>95.050000000000011</v>
      </c>
      <c r="J309" s="299">
        <v>97.40000000000002</v>
      </c>
      <c r="K309" s="298">
        <v>92.7</v>
      </c>
      <c r="L309" s="298">
        <v>88.35</v>
      </c>
      <c r="M309" s="298">
        <v>123.02258</v>
      </c>
      <c r="N309" s="1"/>
      <c r="O309" s="1"/>
    </row>
    <row r="310" spans="1:15" ht="12.75" customHeight="1">
      <c r="A310" s="30">
        <v>300</v>
      </c>
      <c r="B310" s="308" t="s">
        <v>429</v>
      </c>
      <c r="C310" s="298">
        <v>78.900000000000006</v>
      </c>
      <c r="D310" s="299">
        <v>79.966666666666669</v>
      </c>
      <c r="E310" s="299">
        <v>76.433333333333337</v>
      </c>
      <c r="F310" s="299">
        <v>73.966666666666669</v>
      </c>
      <c r="G310" s="299">
        <v>70.433333333333337</v>
      </c>
      <c r="H310" s="299">
        <v>82.433333333333337</v>
      </c>
      <c r="I310" s="299">
        <v>85.966666666666669</v>
      </c>
      <c r="J310" s="299">
        <v>88.433333333333337</v>
      </c>
      <c r="K310" s="298">
        <v>83.5</v>
      </c>
      <c r="L310" s="298">
        <v>77.5</v>
      </c>
      <c r="M310" s="298">
        <v>120.83139</v>
      </c>
      <c r="N310" s="1"/>
      <c r="O310" s="1"/>
    </row>
    <row r="311" spans="1:15" ht="12.75" customHeight="1">
      <c r="A311" s="30">
        <v>301</v>
      </c>
      <c r="B311" s="308" t="s">
        <v>152</v>
      </c>
      <c r="C311" s="298">
        <v>499.5</v>
      </c>
      <c r="D311" s="299">
        <v>497.91666666666669</v>
      </c>
      <c r="E311" s="299">
        <v>492.83333333333337</v>
      </c>
      <c r="F311" s="299">
        <v>486.16666666666669</v>
      </c>
      <c r="G311" s="299">
        <v>481.08333333333337</v>
      </c>
      <c r="H311" s="299">
        <v>504.58333333333337</v>
      </c>
      <c r="I311" s="299">
        <v>509.66666666666674</v>
      </c>
      <c r="J311" s="299">
        <v>516.33333333333337</v>
      </c>
      <c r="K311" s="298">
        <v>503</v>
      </c>
      <c r="L311" s="298">
        <v>491.25</v>
      </c>
      <c r="M311" s="298">
        <v>13.21306</v>
      </c>
      <c r="N311" s="1"/>
      <c r="O311" s="1"/>
    </row>
    <row r="312" spans="1:15" ht="12.75" customHeight="1">
      <c r="A312" s="30">
        <v>302</v>
      </c>
      <c r="B312" s="308" t="s">
        <v>153</v>
      </c>
      <c r="C312" s="298">
        <v>8443.35</v>
      </c>
      <c r="D312" s="299">
        <v>8410.3166666666675</v>
      </c>
      <c r="E312" s="299">
        <v>8353.0333333333347</v>
      </c>
      <c r="F312" s="299">
        <v>8262.7166666666672</v>
      </c>
      <c r="G312" s="299">
        <v>8205.4333333333343</v>
      </c>
      <c r="H312" s="299">
        <v>8500.633333333335</v>
      </c>
      <c r="I312" s="299">
        <v>8557.9166666666679</v>
      </c>
      <c r="J312" s="299">
        <v>8648.2333333333354</v>
      </c>
      <c r="K312" s="298">
        <v>8467.6</v>
      </c>
      <c r="L312" s="298">
        <v>8320</v>
      </c>
      <c r="M312" s="298">
        <v>6.2543100000000003</v>
      </c>
      <c r="N312" s="1"/>
      <c r="O312" s="1"/>
    </row>
    <row r="313" spans="1:15" ht="12.75" customHeight="1">
      <c r="A313" s="30">
        <v>303</v>
      </c>
      <c r="B313" s="308" t="s">
        <v>809</v>
      </c>
      <c r="C313" s="298">
        <v>2110.4</v>
      </c>
      <c r="D313" s="299">
        <v>2098.9499999999998</v>
      </c>
      <c r="E313" s="299">
        <v>2073.8999999999996</v>
      </c>
      <c r="F313" s="299">
        <v>2037.3999999999996</v>
      </c>
      <c r="G313" s="299">
        <v>2012.3499999999995</v>
      </c>
      <c r="H313" s="299">
        <v>2135.4499999999998</v>
      </c>
      <c r="I313" s="299">
        <v>2160.5</v>
      </c>
      <c r="J313" s="299">
        <v>2197</v>
      </c>
      <c r="K313" s="298">
        <v>2124</v>
      </c>
      <c r="L313" s="298">
        <v>2062.4499999999998</v>
      </c>
      <c r="M313" s="298">
        <v>0.39073999999999998</v>
      </c>
      <c r="N313" s="1"/>
      <c r="O313" s="1"/>
    </row>
    <row r="314" spans="1:15" ht="12.75" customHeight="1">
      <c r="A314" s="30">
        <v>304</v>
      </c>
      <c r="B314" s="308" t="s">
        <v>156</v>
      </c>
      <c r="C314" s="298">
        <v>807.95</v>
      </c>
      <c r="D314" s="299">
        <v>804.63333333333333</v>
      </c>
      <c r="E314" s="299">
        <v>794.56666666666661</v>
      </c>
      <c r="F314" s="299">
        <v>781.18333333333328</v>
      </c>
      <c r="G314" s="299">
        <v>771.11666666666656</v>
      </c>
      <c r="H314" s="299">
        <v>818.01666666666665</v>
      </c>
      <c r="I314" s="299">
        <v>828.08333333333348</v>
      </c>
      <c r="J314" s="299">
        <v>841.4666666666667</v>
      </c>
      <c r="K314" s="298">
        <v>814.7</v>
      </c>
      <c r="L314" s="298">
        <v>791.25</v>
      </c>
      <c r="M314" s="298">
        <v>4.3815200000000001</v>
      </c>
      <c r="N314" s="1"/>
      <c r="O314" s="1"/>
    </row>
    <row r="315" spans="1:15" ht="12.75" customHeight="1">
      <c r="A315" s="30">
        <v>305</v>
      </c>
      <c r="B315" s="308" t="s">
        <v>430</v>
      </c>
      <c r="C315" s="298">
        <v>366.05</v>
      </c>
      <c r="D315" s="299">
        <v>364.55</v>
      </c>
      <c r="E315" s="299">
        <v>358.6</v>
      </c>
      <c r="F315" s="299">
        <v>351.15000000000003</v>
      </c>
      <c r="G315" s="299">
        <v>345.20000000000005</v>
      </c>
      <c r="H315" s="299">
        <v>372</v>
      </c>
      <c r="I315" s="299">
        <v>377.94999999999993</v>
      </c>
      <c r="J315" s="299">
        <v>385.4</v>
      </c>
      <c r="K315" s="298">
        <v>370.5</v>
      </c>
      <c r="L315" s="298">
        <v>357.1</v>
      </c>
      <c r="M315" s="298">
        <v>2.7176399999999998</v>
      </c>
      <c r="N315" s="1"/>
      <c r="O315" s="1"/>
    </row>
    <row r="316" spans="1:15" ht="12.75" customHeight="1">
      <c r="A316" s="30">
        <v>306</v>
      </c>
      <c r="B316" s="308" t="s">
        <v>431</v>
      </c>
      <c r="C316" s="298">
        <v>255.3</v>
      </c>
      <c r="D316" s="299">
        <v>253.6</v>
      </c>
      <c r="E316" s="299">
        <v>248.7</v>
      </c>
      <c r="F316" s="299">
        <v>242.1</v>
      </c>
      <c r="G316" s="299">
        <v>237.2</v>
      </c>
      <c r="H316" s="299">
        <v>260.2</v>
      </c>
      <c r="I316" s="299">
        <v>265.10000000000002</v>
      </c>
      <c r="J316" s="299">
        <v>271.7</v>
      </c>
      <c r="K316" s="298">
        <v>258.5</v>
      </c>
      <c r="L316" s="298">
        <v>247</v>
      </c>
      <c r="M316" s="298">
        <v>1.6364799999999999</v>
      </c>
      <c r="N316" s="1"/>
      <c r="O316" s="1"/>
    </row>
    <row r="317" spans="1:15" ht="12.75" customHeight="1">
      <c r="A317" s="30">
        <v>307</v>
      </c>
      <c r="B317" s="308" t="s">
        <v>879</v>
      </c>
      <c r="C317" s="298">
        <v>756.7</v>
      </c>
      <c r="D317" s="299">
        <v>759.0333333333333</v>
      </c>
      <c r="E317" s="299">
        <v>744.06666666666661</v>
      </c>
      <c r="F317" s="299">
        <v>731.43333333333328</v>
      </c>
      <c r="G317" s="299">
        <v>716.46666666666658</v>
      </c>
      <c r="H317" s="299">
        <v>771.66666666666663</v>
      </c>
      <c r="I317" s="299">
        <v>786.63333333333333</v>
      </c>
      <c r="J317" s="299">
        <v>799.26666666666665</v>
      </c>
      <c r="K317" s="298">
        <v>774</v>
      </c>
      <c r="L317" s="298">
        <v>746.4</v>
      </c>
      <c r="M317" s="298">
        <v>0.56555</v>
      </c>
      <c r="N317" s="1"/>
      <c r="O317" s="1"/>
    </row>
    <row r="318" spans="1:15" ht="12.75" customHeight="1">
      <c r="A318" s="30">
        <v>308</v>
      </c>
      <c r="B318" s="308" t="s">
        <v>880</v>
      </c>
      <c r="C318" s="298">
        <v>614.1</v>
      </c>
      <c r="D318" s="299">
        <v>617.88333333333333</v>
      </c>
      <c r="E318" s="299">
        <v>602.76666666666665</v>
      </c>
      <c r="F318" s="299">
        <v>591.43333333333328</v>
      </c>
      <c r="G318" s="299">
        <v>576.31666666666661</v>
      </c>
      <c r="H318" s="299">
        <v>629.2166666666667</v>
      </c>
      <c r="I318" s="299">
        <v>644.33333333333326</v>
      </c>
      <c r="J318" s="299">
        <v>655.66666666666674</v>
      </c>
      <c r="K318" s="298">
        <v>633</v>
      </c>
      <c r="L318" s="298">
        <v>606.54999999999995</v>
      </c>
      <c r="M318" s="298">
        <v>1.61877</v>
      </c>
      <c r="N318" s="1"/>
      <c r="O318" s="1"/>
    </row>
    <row r="319" spans="1:15" ht="12.75" customHeight="1">
      <c r="A319" s="30">
        <v>309</v>
      </c>
      <c r="B319" s="308" t="s">
        <v>155</v>
      </c>
      <c r="C319" s="298">
        <v>1431.5</v>
      </c>
      <c r="D319" s="299">
        <v>1430.9333333333334</v>
      </c>
      <c r="E319" s="299">
        <v>1414.8666666666668</v>
      </c>
      <c r="F319" s="299">
        <v>1398.2333333333333</v>
      </c>
      <c r="G319" s="299">
        <v>1382.1666666666667</v>
      </c>
      <c r="H319" s="299">
        <v>1447.5666666666668</v>
      </c>
      <c r="I319" s="299">
        <v>1463.6333333333334</v>
      </c>
      <c r="J319" s="299">
        <v>1480.2666666666669</v>
      </c>
      <c r="K319" s="298">
        <v>1447</v>
      </c>
      <c r="L319" s="298">
        <v>1414.3</v>
      </c>
      <c r="M319" s="298">
        <v>0.91288999999999998</v>
      </c>
      <c r="N319" s="1"/>
      <c r="O319" s="1"/>
    </row>
    <row r="320" spans="1:15" ht="12.75" customHeight="1">
      <c r="A320" s="30">
        <v>310</v>
      </c>
      <c r="B320" s="308" t="s">
        <v>158</v>
      </c>
      <c r="C320" s="298">
        <v>2861.65</v>
      </c>
      <c r="D320" s="299">
        <v>2870.35</v>
      </c>
      <c r="E320" s="299">
        <v>2821.2999999999997</v>
      </c>
      <c r="F320" s="299">
        <v>2780.95</v>
      </c>
      <c r="G320" s="299">
        <v>2731.8999999999996</v>
      </c>
      <c r="H320" s="299">
        <v>2910.7</v>
      </c>
      <c r="I320" s="299">
        <v>2959.75</v>
      </c>
      <c r="J320" s="299">
        <v>3000.1</v>
      </c>
      <c r="K320" s="298">
        <v>2919.4</v>
      </c>
      <c r="L320" s="298">
        <v>2830</v>
      </c>
      <c r="M320" s="298">
        <v>3.94278</v>
      </c>
      <c r="N320" s="1"/>
      <c r="O320" s="1"/>
    </row>
    <row r="321" spans="1:15" ht="12.75" customHeight="1">
      <c r="A321" s="30">
        <v>311</v>
      </c>
      <c r="B321" s="308" t="s">
        <v>432</v>
      </c>
      <c r="C321" s="298">
        <v>958.8</v>
      </c>
      <c r="D321" s="299">
        <v>954.38333333333333</v>
      </c>
      <c r="E321" s="299">
        <v>946.76666666666665</v>
      </c>
      <c r="F321" s="299">
        <v>934.73333333333335</v>
      </c>
      <c r="G321" s="299">
        <v>927.11666666666667</v>
      </c>
      <c r="H321" s="299">
        <v>966.41666666666663</v>
      </c>
      <c r="I321" s="299">
        <v>974.03333333333319</v>
      </c>
      <c r="J321" s="299">
        <v>986.06666666666661</v>
      </c>
      <c r="K321" s="298">
        <v>962</v>
      </c>
      <c r="L321" s="298">
        <v>942.35</v>
      </c>
      <c r="M321" s="298">
        <v>2.5012799999999999</v>
      </c>
      <c r="N321" s="1"/>
      <c r="O321" s="1"/>
    </row>
    <row r="322" spans="1:15" ht="12.75" customHeight="1">
      <c r="A322" s="30">
        <v>312</v>
      </c>
      <c r="B322" s="308" t="s">
        <v>434</v>
      </c>
      <c r="C322" s="298">
        <v>759.4</v>
      </c>
      <c r="D322" s="299">
        <v>757.63333333333333</v>
      </c>
      <c r="E322" s="299">
        <v>748.76666666666665</v>
      </c>
      <c r="F322" s="299">
        <v>738.13333333333333</v>
      </c>
      <c r="G322" s="299">
        <v>729.26666666666665</v>
      </c>
      <c r="H322" s="299">
        <v>768.26666666666665</v>
      </c>
      <c r="I322" s="299">
        <v>777.13333333333321</v>
      </c>
      <c r="J322" s="299">
        <v>787.76666666666665</v>
      </c>
      <c r="K322" s="298">
        <v>766.5</v>
      </c>
      <c r="L322" s="298">
        <v>747</v>
      </c>
      <c r="M322" s="298">
        <v>0.15407000000000001</v>
      </c>
      <c r="N322" s="1"/>
      <c r="O322" s="1"/>
    </row>
    <row r="323" spans="1:15" ht="12.75" customHeight="1">
      <c r="A323" s="30">
        <v>313</v>
      </c>
      <c r="B323" s="308" t="s">
        <v>159</v>
      </c>
      <c r="C323" s="298">
        <v>2228.75</v>
      </c>
      <c r="D323" s="299">
        <v>2225.9166666666665</v>
      </c>
      <c r="E323" s="299">
        <v>2187.833333333333</v>
      </c>
      <c r="F323" s="299">
        <v>2146.9166666666665</v>
      </c>
      <c r="G323" s="299">
        <v>2108.833333333333</v>
      </c>
      <c r="H323" s="299">
        <v>2266.833333333333</v>
      </c>
      <c r="I323" s="299">
        <v>2304.9166666666661</v>
      </c>
      <c r="J323" s="299">
        <v>2345.833333333333</v>
      </c>
      <c r="K323" s="298">
        <v>2264</v>
      </c>
      <c r="L323" s="298">
        <v>2185</v>
      </c>
      <c r="M323" s="298">
        <v>2.9845999999999999</v>
      </c>
      <c r="N323" s="1"/>
      <c r="O323" s="1"/>
    </row>
    <row r="324" spans="1:15" ht="12.75" customHeight="1">
      <c r="A324" s="30">
        <v>314</v>
      </c>
      <c r="B324" s="308" t="s">
        <v>435</v>
      </c>
      <c r="C324" s="298">
        <v>1285.75</v>
      </c>
      <c r="D324" s="299">
        <v>1289.5833333333333</v>
      </c>
      <c r="E324" s="299">
        <v>1276.1666666666665</v>
      </c>
      <c r="F324" s="299">
        <v>1266.5833333333333</v>
      </c>
      <c r="G324" s="299">
        <v>1253.1666666666665</v>
      </c>
      <c r="H324" s="299">
        <v>1299.1666666666665</v>
      </c>
      <c r="I324" s="299">
        <v>1312.583333333333</v>
      </c>
      <c r="J324" s="299">
        <v>1322.1666666666665</v>
      </c>
      <c r="K324" s="298">
        <v>1303</v>
      </c>
      <c r="L324" s="298">
        <v>1280</v>
      </c>
      <c r="M324" s="298">
        <v>1.25101</v>
      </c>
      <c r="N324" s="1"/>
      <c r="O324" s="1"/>
    </row>
    <row r="325" spans="1:15" ht="12.75" customHeight="1">
      <c r="A325" s="30">
        <v>315</v>
      </c>
      <c r="B325" s="308" t="s">
        <v>161</v>
      </c>
      <c r="C325" s="298">
        <v>1062.6500000000001</v>
      </c>
      <c r="D325" s="299">
        <v>1064.5833333333333</v>
      </c>
      <c r="E325" s="299">
        <v>1037.5666666666666</v>
      </c>
      <c r="F325" s="299">
        <v>1012.4833333333333</v>
      </c>
      <c r="G325" s="299">
        <v>985.4666666666667</v>
      </c>
      <c r="H325" s="299">
        <v>1089.6666666666665</v>
      </c>
      <c r="I325" s="299">
        <v>1116.6833333333334</v>
      </c>
      <c r="J325" s="299">
        <v>1141.7666666666664</v>
      </c>
      <c r="K325" s="298">
        <v>1091.5999999999999</v>
      </c>
      <c r="L325" s="298">
        <v>1039.5</v>
      </c>
      <c r="M325" s="298">
        <v>15.156879999999999</v>
      </c>
      <c r="N325" s="1"/>
      <c r="O325" s="1"/>
    </row>
    <row r="326" spans="1:15" ht="12.75" customHeight="1">
      <c r="A326" s="30">
        <v>316</v>
      </c>
      <c r="B326" s="308" t="s">
        <v>267</v>
      </c>
      <c r="C326" s="298">
        <v>647.70000000000005</v>
      </c>
      <c r="D326" s="299">
        <v>649.2166666666667</v>
      </c>
      <c r="E326" s="299">
        <v>640.63333333333344</v>
      </c>
      <c r="F326" s="299">
        <v>633.56666666666672</v>
      </c>
      <c r="G326" s="299">
        <v>624.98333333333346</v>
      </c>
      <c r="H326" s="299">
        <v>656.28333333333342</v>
      </c>
      <c r="I326" s="299">
        <v>664.86666666666667</v>
      </c>
      <c r="J326" s="299">
        <v>671.93333333333339</v>
      </c>
      <c r="K326" s="298">
        <v>657.8</v>
      </c>
      <c r="L326" s="298">
        <v>642.15</v>
      </c>
      <c r="M326" s="298">
        <v>0.62816000000000005</v>
      </c>
      <c r="N326" s="1"/>
      <c r="O326" s="1"/>
    </row>
    <row r="327" spans="1:15" ht="12.75" customHeight="1">
      <c r="A327" s="30">
        <v>317</v>
      </c>
      <c r="B327" s="308" t="s">
        <v>436</v>
      </c>
      <c r="C327" s="298">
        <v>29.05</v>
      </c>
      <c r="D327" s="299">
        <v>28.933333333333337</v>
      </c>
      <c r="E327" s="299">
        <v>28.716666666666676</v>
      </c>
      <c r="F327" s="299">
        <v>28.38333333333334</v>
      </c>
      <c r="G327" s="299">
        <v>28.166666666666679</v>
      </c>
      <c r="H327" s="299">
        <v>29.266666666666673</v>
      </c>
      <c r="I327" s="299">
        <v>29.483333333333334</v>
      </c>
      <c r="J327" s="299">
        <v>29.81666666666667</v>
      </c>
      <c r="K327" s="298">
        <v>29.15</v>
      </c>
      <c r="L327" s="298">
        <v>28.6</v>
      </c>
      <c r="M327" s="298">
        <v>22.432919999999999</v>
      </c>
      <c r="N327" s="1"/>
      <c r="O327" s="1"/>
    </row>
    <row r="328" spans="1:15" ht="12.75" customHeight="1">
      <c r="A328" s="30">
        <v>318</v>
      </c>
      <c r="B328" s="308" t="s">
        <v>437</v>
      </c>
      <c r="C328" s="298">
        <v>54.5</v>
      </c>
      <c r="D328" s="299">
        <v>54.65</v>
      </c>
      <c r="E328" s="299">
        <v>53.849999999999994</v>
      </c>
      <c r="F328" s="299">
        <v>53.199999999999996</v>
      </c>
      <c r="G328" s="299">
        <v>52.399999999999991</v>
      </c>
      <c r="H328" s="299">
        <v>55.3</v>
      </c>
      <c r="I328" s="299">
        <v>56.099999999999994</v>
      </c>
      <c r="J328" s="299">
        <v>56.75</v>
      </c>
      <c r="K328" s="298">
        <v>55.45</v>
      </c>
      <c r="L328" s="298">
        <v>54</v>
      </c>
      <c r="M328" s="298">
        <v>11.11261</v>
      </c>
      <c r="N328" s="1"/>
      <c r="O328" s="1"/>
    </row>
    <row r="329" spans="1:15" ht="12.75" customHeight="1">
      <c r="A329" s="30">
        <v>319</v>
      </c>
      <c r="B329" s="308" t="s">
        <v>438</v>
      </c>
      <c r="C329" s="298">
        <v>554.54999999999995</v>
      </c>
      <c r="D329" s="299">
        <v>552.01666666666665</v>
      </c>
      <c r="E329" s="299">
        <v>546.0333333333333</v>
      </c>
      <c r="F329" s="299">
        <v>537.51666666666665</v>
      </c>
      <c r="G329" s="299">
        <v>531.5333333333333</v>
      </c>
      <c r="H329" s="299">
        <v>560.5333333333333</v>
      </c>
      <c r="I329" s="299">
        <v>566.51666666666665</v>
      </c>
      <c r="J329" s="299">
        <v>575.0333333333333</v>
      </c>
      <c r="K329" s="298">
        <v>558</v>
      </c>
      <c r="L329" s="298">
        <v>543.5</v>
      </c>
      <c r="M329" s="298">
        <v>0.21226999999999999</v>
      </c>
      <c r="N329" s="1"/>
      <c r="O329" s="1"/>
    </row>
    <row r="330" spans="1:15" ht="12.75" customHeight="1">
      <c r="A330" s="30">
        <v>320</v>
      </c>
      <c r="B330" s="308" t="s">
        <v>439</v>
      </c>
      <c r="C330" s="298">
        <v>31.55</v>
      </c>
      <c r="D330" s="299">
        <v>31.650000000000002</v>
      </c>
      <c r="E330" s="299">
        <v>30.6</v>
      </c>
      <c r="F330" s="299">
        <v>29.65</v>
      </c>
      <c r="G330" s="299">
        <v>28.599999999999998</v>
      </c>
      <c r="H330" s="299">
        <v>32.600000000000009</v>
      </c>
      <c r="I330" s="299">
        <v>33.650000000000006</v>
      </c>
      <c r="J330" s="299">
        <v>34.600000000000009</v>
      </c>
      <c r="K330" s="298">
        <v>32.700000000000003</v>
      </c>
      <c r="L330" s="298">
        <v>30.7</v>
      </c>
      <c r="M330" s="298">
        <v>117.17769</v>
      </c>
      <c r="N330" s="1"/>
      <c r="O330" s="1"/>
    </row>
    <row r="331" spans="1:15" ht="12.75" customHeight="1">
      <c r="A331" s="30">
        <v>321</v>
      </c>
      <c r="B331" s="308" t="s">
        <v>440</v>
      </c>
      <c r="C331" s="298">
        <v>64.349999999999994</v>
      </c>
      <c r="D331" s="299">
        <v>64.233333333333334</v>
      </c>
      <c r="E331" s="299">
        <v>63.216666666666669</v>
      </c>
      <c r="F331" s="299">
        <v>62.083333333333336</v>
      </c>
      <c r="G331" s="299">
        <v>61.06666666666667</v>
      </c>
      <c r="H331" s="299">
        <v>65.366666666666674</v>
      </c>
      <c r="I331" s="299">
        <v>66.383333333333354</v>
      </c>
      <c r="J331" s="299">
        <v>67.516666666666666</v>
      </c>
      <c r="K331" s="298">
        <v>65.25</v>
      </c>
      <c r="L331" s="298">
        <v>63.1</v>
      </c>
      <c r="M331" s="298">
        <v>24.172709999999999</v>
      </c>
      <c r="N331" s="1"/>
      <c r="O331" s="1"/>
    </row>
    <row r="332" spans="1:15" ht="12.75" customHeight="1">
      <c r="A332" s="30">
        <v>322</v>
      </c>
      <c r="B332" s="308" t="s">
        <v>167</v>
      </c>
      <c r="C332" s="298">
        <v>108.7</v>
      </c>
      <c r="D332" s="299">
        <v>108.21666666666665</v>
      </c>
      <c r="E332" s="299">
        <v>107.33333333333331</v>
      </c>
      <c r="F332" s="299">
        <v>105.96666666666665</v>
      </c>
      <c r="G332" s="299">
        <v>105.08333333333331</v>
      </c>
      <c r="H332" s="299">
        <v>109.58333333333331</v>
      </c>
      <c r="I332" s="299">
        <v>110.46666666666667</v>
      </c>
      <c r="J332" s="299">
        <v>111.83333333333331</v>
      </c>
      <c r="K332" s="298">
        <v>109.1</v>
      </c>
      <c r="L332" s="298">
        <v>106.85</v>
      </c>
      <c r="M332" s="298">
        <v>66.269589999999994</v>
      </c>
      <c r="N332" s="1"/>
      <c r="O332" s="1"/>
    </row>
    <row r="333" spans="1:15" ht="12.75" customHeight="1">
      <c r="A333" s="30">
        <v>323</v>
      </c>
      <c r="B333" s="308" t="s">
        <v>441</v>
      </c>
      <c r="C333" s="298">
        <v>253.25</v>
      </c>
      <c r="D333" s="299">
        <v>252.08333333333334</v>
      </c>
      <c r="E333" s="299">
        <v>248.56666666666669</v>
      </c>
      <c r="F333" s="299">
        <v>243.88333333333335</v>
      </c>
      <c r="G333" s="299">
        <v>240.3666666666667</v>
      </c>
      <c r="H333" s="299">
        <v>256.76666666666665</v>
      </c>
      <c r="I333" s="299">
        <v>260.2833333333333</v>
      </c>
      <c r="J333" s="299">
        <v>264.9666666666667</v>
      </c>
      <c r="K333" s="298">
        <v>255.6</v>
      </c>
      <c r="L333" s="298">
        <v>247.4</v>
      </c>
      <c r="M333" s="298">
        <v>2.69787</v>
      </c>
      <c r="N333" s="1"/>
      <c r="O333" s="1"/>
    </row>
    <row r="334" spans="1:15" ht="12.75" customHeight="1">
      <c r="A334" s="30">
        <v>324</v>
      </c>
      <c r="B334" s="308" t="s">
        <v>169</v>
      </c>
      <c r="C334" s="298">
        <v>141.4</v>
      </c>
      <c r="D334" s="299">
        <v>140.98333333333335</v>
      </c>
      <c r="E334" s="299">
        <v>139.76666666666671</v>
      </c>
      <c r="F334" s="299">
        <v>138.13333333333335</v>
      </c>
      <c r="G334" s="299">
        <v>136.91666666666671</v>
      </c>
      <c r="H334" s="299">
        <v>142.6166666666667</v>
      </c>
      <c r="I334" s="299">
        <v>143.83333333333334</v>
      </c>
      <c r="J334" s="299">
        <v>145.4666666666667</v>
      </c>
      <c r="K334" s="298">
        <v>142.19999999999999</v>
      </c>
      <c r="L334" s="298">
        <v>139.35</v>
      </c>
      <c r="M334" s="298">
        <v>175.26428999999999</v>
      </c>
      <c r="N334" s="1"/>
      <c r="O334" s="1"/>
    </row>
    <row r="335" spans="1:15" ht="12.75" customHeight="1">
      <c r="A335" s="30">
        <v>325</v>
      </c>
      <c r="B335" s="308" t="s">
        <v>442</v>
      </c>
      <c r="C335" s="298">
        <v>640.70000000000005</v>
      </c>
      <c r="D335" s="299">
        <v>640.08333333333337</v>
      </c>
      <c r="E335" s="299">
        <v>636.9666666666667</v>
      </c>
      <c r="F335" s="299">
        <v>633.23333333333335</v>
      </c>
      <c r="G335" s="299">
        <v>630.11666666666667</v>
      </c>
      <c r="H335" s="299">
        <v>643.81666666666672</v>
      </c>
      <c r="I335" s="299">
        <v>646.93333333333328</v>
      </c>
      <c r="J335" s="299">
        <v>650.66666666666674</v>
      </c>
      <c r="K335" s="298">
        <v>643.20000000000005</v>
      </c>
      <c r="L335" s="298">
        <v>636.35</v>
      </c>
      <c r="M335" s="298">
        <v>0.34016999999999997</v>
      </c>
      <c r="N335" s="1"/>
      <c r="O335" s="1"/>
    </row>
    <row r="336" spans="1:15" ht="12.75" customHeight="1">
      <c r="A336" s="30">
        <v>326</v>
      </c>
      <c r="B336" s="308" t="s">
        <v>163</v>
      </c>
      <c r="C336" s="298">
        <v>69.95</v>
      </c>
      <c r="D336" s="299">
        <v>69.166666666666671</v>
      </c>
      <c r="E336" s="299">
        <v>67.88333333333334</v>
      </c>
      <c r="F336" s="299">
        <v>65.816666666666663</v>
      </c>
      <c r="G336" s="299">
        <v>64.533333333333331</v>
      </c>
      <c r="H336" s="299">
        <v>71.233333333333348</v>
      </c>
      <c r="I336" s="299">
        <v>72.51666666666668</v>
      </c>
      <c r="J336" s="299">
        <v>74.583333333333357</v>
      </c>
      <c r="K336" s="298">
        <v>70.45</v>
      </c>
      <c r="L336" s="298">
        <v>67.099999999999994</v>
      </c>
      <c r="M336" s="298">
        <v>178.51625999999999</v>
      </c>
      <c r="N336" s="1"/>
      <c r="O336" s="1"/>
    </row>
    <row r="337" spans="1:15" ht="12.75" customHeight="1">
      <c r="A337" s="30">
        <v>327</v>
      </c>
      <c r="B337" s="308" t="s">
        <v>165</v>
      </c>
      <c r="C337" s="298">
        <v>3700.25</v>
      </c>
      <c r="D337" s="299">
        <v>3675.8166666666671</v>
      </c>
      <c r="E337" s="299">
        <v>3627.6333333333341</v>
      </c>
      <c r="F337" s="299">
        <v>3555.0166666666669</v>
      </c>
      <c r="G337" s="299">
        <v>3506.8333333333339</v>
      </c>
      <c r="H337" s="299">
        <v>3748.4333333333343</v>
      </c>
      <c r="I337" s="299">
        <v>3796.6166666666677</v>
      </c>
      <c r="J337" s="299">
        <v>3869.2333333333345</v>
      </c>
      <c r="K337" s="298">
        <v>3724</v>
      </c>
      <c r="L337" s="298">
        <v>3603.2</v>
      </c>
      <c r="M337" s="298">
        <v>1.02006</v>
      </c>
      <c r="N337" s="1"/>
      <c r="O337" s="1"/>
    </row>
    <row r="338" spans="1:15" ht="12.75" customHeight="1">
      <c r="A338" s="30">
        <v>328</v>
      </c>
      <c r="B338" s="308" t="s">
        <v>810</v>
      </c>
      <c r="C338" s="298">
        <v>645.20000000000005</v>
      </c>
      <c r="D338" s="299">
        <v>648.7166666666667</v>
      </c>
      <c r="E338" s="299">
        <v>634.48333333333335</v>
      </c>
      <c r="F338" s="299">
        <v>623.76666666666665</v>
      </c>
      <c r="G338" s="299">
        <v>609.5333333333333</v>
      </c>
      <c r="H338" s="299">
        <v>659.43333333333339</v>
      </c>
      <c r="I338" s="299">
        <v>673.66666666666674</v>
      </c>
      <c r="J338" s="299">
        <v>684.38333333333344</v>
      </c>
      <c r="K338" s="298">
        <v>662.95</v>
      </c>
      <c r="L338" s="298">
        <v>638</v>
      </c>
      <c r="M338" s="298">
        <v>1.9814400000000001</v>
      </c>
      <c r="N338" s="1"/>
      <c r="O338" s="1"/>
    </row>
    <row r="339" spans="1:15" ht="12.75" customHeight="1">
      <c r="A339" s="30">
        <v>329</v>
      </c>
      <c r="B339" s="308" t="s">
        <v>166</v>
      </c>
      <c r="C339" s="298">
        <v>17994.55</v>
      </c>
      <c r="D339" s="299">
        <v>17907.5</v>
      </c>
      <c r="E339" s="299">
        <v>17791.55</v>
      </c>
      <c r="F339" s="299">
        <v>17588.55</v>
      </c>
      <c r="G339" s="299">
        <v>17472.599999999999</v>
      </c>
      <c r="H339" s="299">
        <v>18110.5</v>
      </c>
      <c r="I339" s="299">
        <v>18226.449999999997</v>
      </c>
      <c r="J339" s="299">
        <v>18429.45</v>
      </c>
      <c r="K339" s="298">
        <v>18023.45</v>
      </c>
      <c r="L339" s="298">
        <v>17704.5</v>
      </c>
      <c r="M339" s="298">
        <v>0.48729</v>
      </c>
      <c r="N339" s="1"/>
      <c r="O339" s="1"/>
    </row>
    <row r="340" spans="1:15" ht="12.75" customHeight="1">
      <c r="A340" s="30">
        <v>330</v>
      </c>
      <c r="B340" s="308" t="s">
        <v>443</v>
      </c>
      <c r="C340" s="298">
        <v>65.55</v>
      </c>
      <c r="D340" s="299">
        <v>66.8</v>
      </c>
      <c r="E340" s="299">
        <v>63.849999999999994</v>
      </c>
      <c r="F340" s="299">
        <v>62.149999999999991</v>
      </c>
      <c r="G340" s="299">
        <v>59.199999999999989</v>
      </c>
      <c r="H340" s="299">
        <v>68.5</v>
      </c>
      <c r="I340" s="299">
        <v>71.450000000000017</v>
      </c>
      <c r="J340" s="299">
        <v>73.150000000000006</v>
      </c>
      <c r="K340" s="298">
        <v>69.75</v>
      </c>
      <c r="L340" s="298">
        <v>65.099999999999994</v>
      </c>
      <c r="M340" s="298">
        <v>13.45824</v>
      </c>
      <c r="N340" s="1"/>
      <c r="O340" s="1"/>
    </row>
    <row r="341" spans="1:15" ht="12.75" customHeight="1">
      <c r="A341" s="30">
        <v>331</v>
      </c>
      <c r="B341" s="308" t="s">
        <v>162</v>
      </c>
      <c r="C341" s="298">
        <v>274.95</v>
      </c>
      <c r="D341" s="299">
        <v>273.36666666666662</v>
      </c>
      <c r="E341" s="299">
        <v>270.83333333333326</v>
      </c>
      <c r="F341" s="299">
        <v>266.71666666666664</v>
      </c>
      <c r="G341" s="299">
        <v>264.18333333333328</v>
      </c>
      <c r="H341" s="299">
        <v>277.48333333333323</v>
      </c>
      <c r="I341" s="299">
        <v>280.01666666666665</v>
      </c>
      <c r="J341" s="299">
        <v>284.13333333333321</v>
      </c>
      <c r="K341" s="298">
        <v>275.89999999999998</v>
      </c>
      <c r="L341" s="298">
        <v>269.25</v>
      </c>
      <c r="M341" s="298">
        <v>1.8917999999999999</v>
      </c>
      <c r="N341" s="1"/>
      <c r="O341" s="1"/>
    </row>
    <row r="342" spans="1:15" ht="12.75" customHeight="1">
      <c r="A342" s="30">
        <v>332</v>
      </c>
      <c r="B342" s="308" t="s">
        <v>881</v>
      </c>
      <c r="C342" s="298">
        <v>298.5</v>
      </c>
      <c r="D342" s="299">
        <v>299.26666666666665</v>
      </c>
      <c r="E342" s="299">
        <v>291.23333333333329</v>
      </c>
      <c r="F342" s="299">
        <v>283.96666666666664</v>
      </c>
      <c r="G342" s="299">
        <v>275.93333333333328</v>
      </c>
      <c r="H342" s="299">
        <v>306.5333333333333</v>
      </c>
      <c r="I342" s="299">
        <v>314.56666666666661</v>
      </c>
      <c r="J342" s="299">
        <v>321.83333333333331</v>
      </c>
      <c r="K342" s="298">
        <v>307.3</v>
      </c>
      <c r="L342" s="298">
        <v>292</v>
      </c>
      <c r="M342" s="298">
        <v>1.80952</v>
      </c>
      <c r="N342" s="1"/>
      <c r="O342" s="1"/>
    </row>
    <row r="343" spans="1:15" ht="12.75" customHeight="1">
      <c r="A343" s="30">
        <v>333</v>
      </c>
      <c r="B343" s="308" t="s">
        <v>268</v>
      </c>
      <c r="C343" s="298">
        <v>767.2</v>
      </c>
      <c r="D343" s="299">
        <v>760.9</v>
      </c>
      <c r="E343" s="299">
        <v>743.3</v>
      </c>
      <c r="F343" s="299">
        <v>719.4</v>
      </c>
      <c r="G343" s="299">
        <v>701.8</v>
      </c>
      <c r="H343" s="299">
        <v>784.8</v>
      </c>
      <c r="I343" s="299">
        <v>802.40000000000009</v>
      </c>
      <c r="J343" s="299">
        <v>826.3</v>
      </c>
      <c r="K343" s="298">
        <v>778.5</v>
      </c>
      <c r="L343" s="298">
        <v>737</v>
      </c>
      <c r="M343" s="298">
        <v>7.6970000000000001</v>
      </c>
      <c r="N343" s="1"/>
      <c r="O343" s="1"/>
    </row>
    <row r="344" spans="1:15" ht="12.75" customHeight="1">
      <c r="A344" s="30">
        <v>334</v>
      </c>
      <c r="B344" s="308" t="s">
        <v>170</v>
      </c>
      <c r="C344" s="298">
        <v>126</v>
      </c>
      <c r="D344" s="299">
        <v>126.68333333333332</v>
      </c>
      <c r="E344" s="299">
        <v>123.41666666666666</v>
      </c>
      <c r="F344" s="299">
        <v>120.83333333333333</v>
      </c>
      <c r="G344" s="299">
        <v>117.56666666666666</v>
      </c>
      <c r="H344" s="299">
        <v>129.26666666666665</v>
      </c>
      <c r="I344" s="299">
        <v>132.53333333333333</v>
      </c>
      <c r="J344" s="299">
        <v>135.11666666666665</v>
      </c>
      <c r="K344" s="298">
        <v>129.94999999999999</v>
      </c>
      <c r="L344" s="298">
        <v>124.1</v>
      </c>
      <c r="M344" s="298">
        <v>859.93412999999998</v>
      </c>
      <c r="N344" s="1"/>
      <c r="O344" s="1"/>
    </row>
    <row r="345" spans="1:15" ht="12.75" customHeight="1">
      <c r="A345" s="30">
        <v>335</v>
      </c>
      <c r="B345" s="308" t="s">
        <v>269</v>
      </c>
      <c r="C345" s="298">
        <v>201.65</v>
      </c>
      <c r="D345" s="299">
        <v>203.78333333333333</v>
      </c>
      <c r="E345" s="299">
        <v>193.61666666666667</v>
      </c>
      <c r="F345" s="299">
        <v>185.58333333333334</v>
      </c>
      <c r="G345" s="299">
        <v>175.41666666666669</v>
      </c>
      <c r="H345" s="299">
        <v>211.81666666666666</v>
      </c>
      <c r="I345" s="299">
        <v>221.98333333333335</v>
      </c>
      <c r="J345" s="299">
        <v>230.01666666666665</v>
      </c>
      <c r="K345" s="298">
        <v>213.95</v>
      </c>
      <c r="L345" s="298">
        <v>195.75</v>
      </c>
      <c r="M345" s="298">
        <v>133.54129</v>
      </c>
      <c r="N345" s="1"/>
      <c r="O345" s="1"/>
    </row>
    <row r="346" spans="1:15" ht="12.75" customHeight="1">
      <c r="A346" s="30">
        <v>336</v>
      </c>
      <c r="B346" s="308" t="s">
        <v>862</v>
      </c>
      <c r="C346" s="298">
        <v>644.75</v>
      </c>
      <c r="D346" s="299">
        <v>648.38333333333333</v>
      </c>
      <c r="E346" s="299">
        <v>628.36666666666667</v>
      </c>
      <c r="F346" s="299">
        <v>611.98333333333335</v>
      </c>
      <c r="G346" s="299">
        <v>591.9666666666667</v>
      </c>
      <c r="H346" s="299">
        <v>664.76666666666665</v>
      </c>
      <c r="I346" s="299">
        <v>684.7833333333333</v>
      </c>
      <c r="J346" s="299">
        <v>701.16666666666663</v>
      </c>
      <c r="K346" s="298">
        <v>668.4</v>
      </c>
      <c r="L346" s="298">
        <v>632</v>
      </c>
      <c r="M346" s="298">
        <v>39.318840000000002</v>
      </c>
      <c r="N346" s="1"/>
      <c r="O346" s="1"/>
    </row>
    <row r="347" spans="1:15" ht="12.75" customHeight="1">
      <c r="A347" s="30">
        <v>337</v>
      </c>
      <c r="B347" s="308" t="s">
        <v>444</v>
      </c>
      <c r="C347" s="298">
        <v>3046.9</v>
      </c>
      <c r="D347" s="299">
        <v>3047.9</v>
      </c>
      <c r="E347" s="299">
        <v>3020.55</v>
      </c>
      <c r="F347" s="299">
        <v>2994.2000000000003</v>
      </c>
      <c r="G347" s="299">
        <v>2966.8500000000004</v>
      </c>
      <c r="H347" s="299">
        <v>3074.25</v>
      </c>
      <c r="I347" s="299">
        <v>3101.5999999999995</v>
      </c>
      <c r="J347" s="299">
        <v>3127.95</v>
      </c>
      <c r="K347" s="298">
        <v>3075.25</v>
      </c>
      <c r="L347" s="298">
        <v>3021.55</v>
      </c>
      <c r="M347" s="298">
        <v>0.28634999999999999</v>
      </c>
      <c r="N347" s="1"/>
      <c r="O347" s="1"/>
    </row>
    <row r="348" spans="1:15" ht="12.75" customHeight="1">
      <c r="A348" s="30">
        <v>338</v>
      </c>
      <c r="B348" s="308" t="s">
        <v>445</v>
      </c>
      <c r="C348" s="298">
        <v>271.05</v>
      </c>
      <c r="D348" s="299">
        <v>273.03333333333336</v>
      </c>
      <c r="E348" s="299">
        <v>268.01666666666671</v>
      </c>
      <c r="F348" s="299">
        <v>264.98333333333335</v>
      </c>
      <c r="G348" s="299">
        <v>259.9666666666667</v>
      </c>
      <c r="H348" s="299">
        <v>276.06666666666672</v>
      </c>
      <c r="I348" s="299">
        <v>281.08333333333337</v>
      </c>
      <c r="J348" s="299">
        <v>284.11666666666673</v>
      </c>
      <c r="K348" s="298">
        <v>278.05</v>
      </c>
      <c r="L348" s="298">
        <v>270</v>
      </c>
      <c r="M348" s="298">
        <v>0.34103</v>
      </c>
      <c r="N348" s="1"/>
      <c r="O348" s="1"/>
    </row>
    <row r="349" spans="1:15" ht="12.75" customHeight="1">
      <c r="A349" s="30">
        <v>339</v>
      </c>
      <c r="B349" s="308" t="s">
        <v>863</v>
      </c>
      <c r="C349" s="298">
        <v>584.70000000000005</v>
      </c>
      <c r="D349" s="299">
        <v>585.93333333333339</v>
      </c>
      <c r="E349" s="299">
        <v>581.01666666666677</v>
      </c>
      <c r="F349" s="299">
        <v>577.33333333333337</v>
      </c>
      <c r="G349" s="299">
        <v>572.41666666666674</v>
      </c>
      <c r="H349" s="299">
        <v>589.61666666666679</v>
      </c>
      <c r="I349" s="299">
        <v>594.5333333333333</v>
      </c>
      <c r="J349" s="299">
        <v>598.21666666666681</v>
      </c>
      <c r="K349" s="298">
        <v>590.85</v>
      </c>
      <c r="L349" s="298">
        <v>582.25</v>
      </c>
      <c r="M349" s="298">
        <v>4.78599</v>
      </c>
      <c r="N349" s="1"/>
      <c r="O349" s="1"/>
    </row>
    <row r="350" spans="1:15" ht="12.75" customHeight="1">
      <c r="A350" s="30">
        <v>340</v>
      </c>
      <c r="B350" s="308" t="s">
        <v>827</v>
      </c>
      <c r="C350" s="298">
        <v>103.95</v>
      </c>
      <c r="D350" s="299">
        <v>104.11666666666667</v>
      </c>
      <c r="E350" s="299">
        <v>103.08333333333334</v>
      </c>
      <c r="F350" s="299">
        <v>102.21666666666667</v>
      </c>
      <c r="G350" s="299">
        <v>101.18333333333334</v>
      </c>
      <c r="H350" s="299">
        <v>104.98333333333335</v>
      </c>
      <c r="I350" s="299">
        <v>106.01666666666668</v>
      </c>
      <c r="J350" s="299">
        <v>106.88333333333335</v>
      </c>
      <c r="K350" s="298">
        <v>105.15</v>
      </c>
      <c r="L350" s="298">
        <v>103.25</v>
      </c>
      <c r="M350" s="298">
        <v>3.2954300000000001</v>
      </c>
      <c r="N350" s="1"/>
      <c r="O350" s="1"/>
    </row>
    <row r="351" spans="1:15" ht="12.75" customHeight="1">
      <c r="A351" s="30">
        <v>341</v>
      </c>
      <c r="B351" s="308" t="s">
        <v>177</v>
      </c>
      <c r="C351" s="298">
        <v>2650.5</v>
      </c>
      <c r="D351" s="299">
        <v>2624.7166666666667</v>
      </c>
      <c r="E351" s="299">
        <v>2579.4333333333334</v>
      </c>
      <c r="F351" s="299">
        <v>2508.3666666666668</v>
      </c>
      <c r="G351" s="299">
        <v>2463.0833333333335</v>
      </c>
      <c r="H351" s="299">
        <v>2695.7833333333333</v>
      </c>
      <c r="I351" s="299">
        <v>2741.0666666666671</v>
      </c>
      <c r="J351" s="299">
        <v>2812.1333333333332</v>
      </c>
      <c r="K351" s="298">
        <v>2670</v>
      </c>
      <c r="L351" s="298">
        <v>2553.65</v>
      </c>
      <c r="M351" s="298">
        <v>1.11809</v>
      </c>
      <c r="N351" s="1"/>
      <c r="O351" s="1"/>
    </row>
    <row r="352" spans="1:15" ht="12.75" customHeight="1">
      <c r="A352" s="30">
        <v>342</v>
      </c>
      <c r="B352" s="308" t="s">
        <v>447</v>
      </c>
      <c r="C352" s="298">
        <v>329.8</v>
      </c>
      <c r="D352" s="299">
        <v>329.86666666666667</v>
      </c>
      <c r="E352" s="299">
        <v>326.08333333333337</v>
      </c>
      <c r="F352" s="299">
        <v>322.36666666666667</v>
      </c>
      <c r="G352" s="299">
        <v>318.58333333333337</v>
      </c>
      <c r="H352" s="299">
        <v>333.58333333333337</v>
      </c>
      <c r="I352" s="299">
        <v>337.36666666666667</v>
      </c>
      <c r="J352" s="299">
        <v>341.08333333333337</v>
      </c>
      <c r="K352" s="298">
        <v>333.65</v>
      </c>
      <c r="L352" s="298">
        <v>326.14999999999998</v>
      </c>
      <c r="M352" s="298">
        <v>0.62329999999999997</v>
      </c>
      <c r="N352" s="1"/>
      <c r="O352" s="1"/>
    </row>
    <row r="353" spans="1:15" ht="12.75" customHeight="1">
      <c r="A353" s="30">
        <v>343</v>
      </c>
      <c r="B353" s="308" t="s">
        <v>448</v>
      </c>
      <c r="C353" s="298">
        <v>239</v>
      </c>
      <c r="D353" s="299">
        <v>239.21666666666667</v>
      </c>
      <c r="E353" s="299">
        <v>237.28333333333333</v>
      </c>
      <c r="F353" s="299">
        <v>235.56666666666666</v>
      </c>
      <c r="G353" s="299">
        <v>233.63333333333333</v>
      </c>
      <c r="H353" s="299">
        <v>240.93333333333334</v>
      </c>
      <c r="I353" s="299">
        <v>242.86666666666667</v>
      </c>
      <c r="J353" s="299">
        <v>244.58333333333334</v>
      </c>
      <c r="K353" s="298">
        <v>241.15</v>
      </c>
      <c r="L353" s="298">
        <v>237.5</v>
      </c>
      <c r="M353" s="298">
        <v>0.51583999999999997</v>
      </c>
      <c r="N353" s="1"/>
      <c r="O353" s="1"/>
    </row>
    <row r="354" spans="1:15" ht="12.75" customHeight="1">
      <c r="A354" s="30">
        <v>344</v>
      </c>
      <c r="B354" s="308" t="s">
        <v>181</v>
      </c>
      <c r="C354" s="298">
        <v>1891</v>
      </c>
      <c r="D354" s="299">
        <v>1895.4333333333334</v>
      </c>
      <c r="E354" s="299">
        <v>1871.6166666666668</v>
      </c>
      <c r="F354" s="299">
        <v>1852.2333333333333</v>
      </c>
      <c r="G354" s="299">
        <v>1828.4166666666667</v>
      </c>
      <c r="H354" s="299">
        <v>1914.8166666666668</v>
      </c>
      <c r="I354" s="299">
        <v>1938.6333333333334</v>
      </c>
      <c r="J354" s="299">
        <v>1958.0166666666669</v>
      </c>
      <c r="K354" s="298">
        <v>1919.25</v>
      </c>
      <c r="L354" s="298">
        <v>1876.05</v>
      </c>
      <c r="M354" s="298">
        <v>3.40815</v>
      </c>
      <c r="N354" s="1"/>
      <c r="O354" s="1"/>
    </row>
    <row r="355" spans="1:15" ht="12.75" customHeight="1">
      <c r="A355" s="30">
        <v>345</v>
      </c>
      <c r="B355" s="308" t="s">
        <v>171</v>
      </c>
      <c r="C355" s="298">
        <v>42052.6</v>
      </c>
      <c r="D355" s="299">
        <v>41729.333333333336</v>
      </c>
      <c r="E355" s="299">
        <v>41238.316666666673</v>
      </c>
      <c r="F355" s="299">
        <v>40424.03333333334</v>
      </c>
      <c r="G355" s="299">
        <v>39933.016666666677</v>
      </c>
      <c r="H355" s="299">
        <v>42543.616666666669</v>
      </c>
      <c r="I355" s="299">
        <v>43034.633333333331</v>
      </c>
      <c r="J355" s="299">
        <v>43848.916666666664</v>
      </c>
      <c r="K355" s="298">
        <v>42220.35</v>
      </c>
      <c r="L355" s="298">
        <v>40915.050000000003</v>
      </c>
      <c r="M355" s="298">
        <v>0.19858000000000001</v>
      </c>
      <c r="N355" s="1"/>
      <c r="O355" s="1"/>
    </row>
    <row r="356" spans="1:15" ht="12.75" customHeight="1">
      <c r="A356" s="30">
        <v>346</v>
      </c>
      <c r="B356" s="308" t="s">
        <v>449</v>
      </c>
      <c r="C356" s="298">
        <v>3259.1</v>
      </c>
      <c r="D356" s="299">
        <v>3262.3666666666668</v>
      </c>
      <c r="E356" s="299">
        <v>3181.7333333333336</v>
      </c>
      <c r="F356" s="299">
        <v>3104.3666666666668</v>
      </c>
      <c r="G356" s="299">
        <v>3023.7333333333336</v>
      </c>
      <c r="H356" s="299">
        <v>3339.7333333333336</v>
      </c>
      <c r="I356" s="299">
        <v>3420.3666666666668</v>
      </c>
      <c r="J356" s="299">
        <v>3497.7333333333336</v>
      </c>
      <c r="K356" s="298">
        <v>3343</v>
      </c>
      <c r="L356" s="298">
        <v>3185</v>
      </c>
      <c r="M356" s="298">
        <v>3.0431400000000002</v>
      </c>
      <c r="N356" s="1"/>
      <c r="O356" s="1"/>
    </row>
    <row r="357" spans="1:15" ht="12.75" customHeight="1">
      <c r="A357" s="30">
        <v>347</v>
      </c>
      <c r="B357" s="308" t="s">
        <v>173</v>
      </c>
      <c r="C357" s="298">
        <v>218.55</v>
      </c>
      <c r="D357" s="299">
        <v>217.88333333333333</v>
      </c>
      <c r="E357" s="299">
        <v>215.31666666666666</v>
      </c>
      <c r="F357" s="299">
        <v>212.08333333333334</v>
      </c>
      <c r="G357" s="299">
        <v>209.51666666666668</v>
      </c>
      <c r="H357" s="299">
        <v>221.11666666666665</v>
      </c>
      <c r="I357" s="299">
        <v>223.68333333333331</v>
      </c>
      <c r="J357" s="299">
        <v>226.91666666666663</v>
      </c>
      <c r="K357" s="298">
        <v>220.45</v>
      </c>
      <c r="L357" s="298">
        <v>214.65</v>
      </c>
      <c r="M357" s="298">
        <v>13.825699999999999</v>
      </c>
      <c r="N357" s="1"/>
      <c r="O357" s="1"/>
    </row>
    <row r="358" spans="1:15" ht="12.75" customHeight="1">
      <c r="A358" s="30">
        <v>348</v>
      </c>
      <c r="B358" s="308" t="s">
        <v>175</v>
      </c>
      <c r="C358" s="298">
        <v>4101.7</v>
      </c>
      <c r="D358" s="299">
        <v>4098.333333333333</v>
      </c>
      <c r="E358" s="299">
        <v>4082.8666666666659</v>
      </c>
      <c r="F358" s="299">
        <v>4064.0333333333328</v>
      </c>
      <c r="G358" s="299">
        <v>4048.5666666666657</v>
      </c>
      <c r="H358" s="299">
        <v>4117.1666666666661</v>
      </c>
      <c r="I358" s="299">
        <v>4132.6333333333332</v>
      </c>
      <c r="J358" s="299">
        <v>4151.4666666666662</v>
      </c>
      <c r="K358" s="298">
        <v>4113.8</v>
      </c>
      <c r="L358" s="298">
        <v>4079.5</v>
      </c>
      <c r="M358" s="298">
        <v>2.6669999999999999E-2</v>
      </c>
      <c r="N358" s="1"/>
      <c r="O358" s="1"/>
    </row>
    <row r="359" spans="1:15" ht="12.75" customHeight="1">
      <c r="A359" s="30">
        <v>349</v>
      </c>
      <c r="B359" s="308" t="s">
        <v>451</v>
      </c>
      <c r="C359" s="298">
        <v>1178.05</v>
      </c>
      <c r="D359" s="299">
        <v>1175.3500000000001</v>
      </c>
      <c r="E359" s="299">
        <v>1163.7000000000003</v>
      </c>
      <c r="F359" s="299">
        <v>1149.3500000000001</v>
      </c>
      <c r="G359" s="299">
        <v>1137.7000000000003</v>
      </c>
      <c r="H359" s="299">
        <v>1189.7000000000003</v>
      </c>
      <c r="I359" s="299">
        <v>1201.3500000000004</v>
      </c>
      <c r="J359" s="299">
        <v>1215.7000000000003</v>
      </c>
      <c r="K359" s="298">
        <v>1187</v>
      </c>
      <c r="L359" s="298">
        <v>1161</v>
      </c>
      <c r="M359" s="298">
        <v>1.22309</v>
      </c>
      <c r="N359" s="1"/>
      <c r="O359" s="1"/>
    </row>
    <row r="360" spans="1:15" ht="12.75" customHeight="1">
      <c r="A360" s="30">
        <v>350</v>
      </c>
      <c r="B360" s="308" t="s">
        <v>176</v>
      </c>
      <c r="C360" s="298">
        <v>2192.4499999999998</v>
      </c>
      <c r="D360" s="299">
        <v>2183.4500000000003</v>
      </c>
      <c r="E360" s="299">
        <v>2160.1000000000004</v>
      </c>
      <c r="F360" s="299">
        <v>2127.75</v>
      </c>
      <c r="G360" s="299">
        <v>2104.4</v>
      </c>
      <c r="H360" s="299">
        <v>2215.8000000000006</v>
      </c>
      <c r="I360" s="299">
        <v>2239.15</v>
      </c>
      <c r="J360" s="299">
        <v>2271.5000000000009</v>
      </c>
      <c r="K360" s="298">
        <v>2206.8000000000002</v>
      </c>
      <c r="L360" s="298">
        <v>2151.1</v>
      </c>
      <c r="M360" s="298">
        <v>2.0418500000000002</v>
      </c>
      <c r="N360" s="1"/>
      <c r="O360" s="1"/>
    </row>
    <row r="361" spans="1:15" ht="12.75" customHeight="1">
      <c r="A361" s="30">
        <v>351</v>
      </c>
      <c r="B361" s="308" t="s">
        <v>172</v>
      </c>
      <c r="C361" s="298">
        <v>1680.4</v>
      </c>
      <c r="D361" s="299">
        <v>1673.1333333333332</v>
      </c>
      <c r="E361" s="299">
        <v>1657.2666666666664</v>
      </c>
      <c r="F361" s="299">
        <v>1634.1333333333332</v>
      </c>
      <c r="G361" s="299">
        <v>1618.2666666666664</v>
      </c>
      <c r="H361" s="299">
        <v>1696.2666666666664</v>
      </c>
      <c r="I361" s="299">
        <v>1712.1333333333332</v>
      </c>
      <c r="J361" s="299">
        <v>1735.2666666666664</v>
      </c>
      <c r="K361" s="298">
        <v>1689</v>
      </c>
      <c r="L361" s="298">
        <v>1650</v>
      </c>
      <c r="M361" s="298">
        <v>3.49648</v>
      </c>
      <c r="N361" s="1"/>
      <c r="O361" s="1"/>
    </row>
    <row r="362" spans="1:15" ht="12.75" customHeight="1">
      <c r="A362" s="30">
        <v>352</v>
      </c>
      <c r="B362" s="308" t="s">
        <v>452</v>
      </c>
      <c r="C362" s="298">
        <v>740.55</v>
      </c>
      <c r="D362" s="299">
        <v>740.83333333333337</v>
      </c>
      <c r="E362" s="299">
        <v>732.16666666666674</v>
      </c>
      <c r="F362" s="299">
        <v>723.78333333333342</v>
      </c>
      <c r="G362" s="299">
        <v>715.11666666666679</v>
      </c>
      <c r="H362" s="299">
        <v>749.2166666666667</v>
      </c>
      <c r="I362" s="299">
        <v>757.88333333333344</v>
      </c>
      <c r="J362" s="299">
        <v>766.26666666666665</v>
      </c>
      <c r="K362" s="298">
        <v>749.5</v>
      </c>
      <c r="L362" s="298">
        <v>732.45</v>
      </c>
      <c r="M362" s="298">
        <v>0.50936000000000003</v>
      </c>
      <c r="N362" s="1"/>
      <c r="O362" s="1"/>
    </row>
    <row r="363" spans="1:15" ht="12.75" customHeight="1">
      <c r="A363" s="30">
        <v>353</v>
      </c>
      <c r="B363" s="308" t="s">
        <v>270</v>
      </c>
      <c r="C363" s="298">
        <v>2150.35</v>
      </c>
      <c r="D363" s="299">
        <v>2160.65</v>
      </c>
      <c r="E363" s="299">
        <v>2123.25</v>
      </c>
      <c r="F363" s="299">
        <v>2096.15</v>
      </c>
      <c r="G363" s="299">
        <v>2058.75</v>
      </c>
      <c r="H363" s="299">
        <v>2187.75</v>
      </c>
      <c r="I363" s="299">
        <v>2225.1500000000005</v>
      </c>
      <c r="J363" s="299">
        <v>2252.25</v>
      </c>
      <c r="K363" s="298">
        <v>2198.0500000000002</v>
      </c>
      <c r="L363" s="298">
        <v>2133.5500000000002</v>
      </c>
      <c r="M363" s="298">
        <v>2.5024199999999999</v>
      </c>
      <c r="N363" s="1"/>
      <c r="O363" s="1"/>
    </row>
    <row r="364" spans="1:15" ht="12.75" customHeight="1">
      <c r="A364" s="30">
        <v>354</v>
      </c>
      <c r="B364" s="308" t="s">
        <v>453</v>
      </c>
      <c r="C364" s="298">
        <v>2223.75</v>
      </c>
      <c r="D364" s="299">
        <v>2226.2166666666667</v>
      </c>
      <c r="E364" s="299">
        <v>2190.4333333333334</v>
      </c>
      <c r="F364" s="299">
        <v>2157.1166666666668</v>
      </c>
      <c r="G364" s="299">
        <v>2121.3333333333335</v>
      </c>
      <c r="H364" s="299">
        <v>2259.5333333333333</v>
      </c>
      <c r="I364" s="299">
        <v>2295.3166666666671</v>
      </c>
      <c r="J364" s="299">
        <v>2328.6333333333332</v>
      </c>
      <c r="K364" s="298">
        <v>2262</v>
      </c>
      <c r="L364" s="298">
        <v>2192.9</v>
      </c>
      <c r="M364" s="298">
        <v>0.97014</v>
      </c>
      <c r="N364" s="1"/>
      <c r="O364" s="1"/>
    </row>
    <row r="365" spans="1:15" ht="12.75" customHeight="1">
      <c r="A365" s="30">
        <v>355</v>
      </c>
      <c r="B365" s="308" t="s">
        <v>811</v>
      </c>
      <c r="C365" s="298">
        <v>229.6</v>
      </c>
      <c r="D365" s="299">
        <v>231.75</v>
      </c>
      <c r="E365" s="299">
        <v>226.1</v>
      </c>
      <c r="F365" s="299">
        <v>222.6</v>
      </c>
      <c r="G365" s="299">
        <v>216.95</v>
      </c>
      <c r="H365" s="299">
        <v>235.25</v>
      </c>
      <c r="I365" s="299">
        <v>240.89999999999998</v>
      </c>
      <c r="J365" s="299">
        <v>244.4</v>
      </c>
      <c r="K365" s="298">
        <v>237.4</v>
      </c>
      <c r="L365" s="298">
        <v>228.25</v>
      </c>
      <c r="M365" s="298">
        <v>26.921379999999999</v>
      </c>
      <c r="N365" s="1"/>
      <c r="O365" s="1"/>
    </row>
    <row r="366" spans="1:15" ht="12.75" customHeight="1">
      <c r="A366" s="30">
        <v>356</v>
      </c>
      <c r="B366" s="308" t="s">
        <v>174</v>
      </c>
      <c r="C366" s="298">
        <v>107.55</v>
      </c>
      <c r="D366" s="299">
        <v>107</v>
      </c>
      <c r="E366" s="299">
        <v>106.25</v>
      </c>
      <c r="F366" s="299">
        <v>104.95</v>
      </c>
      <c r="G366" s="299">
        <v>104.2</v>
      </c>
      <c r="H366" s="299">
        <v>108.3</v>
      </c>
      <c r="I366" s="299">
        <v>109.05</v>
      </c>
      <c r="J366" s="299">
        <v>110.35</v>
      </c>
      <c r="K366" s="298">
        <v>107.75</v>
      </c>
      <c r="L366" s="298">
        <v>105.7</v>
      </c>
      <c r="M366" s="298">
        <v>16.71651</v>
      </c>
      <c r="N366" s="1"/>
      <c r="O366" s="1"/>
    </row>
    <row r="367" spans="1:15" ht="12.75" customHeight="1">
      <c r="A367" s="30">
        <v>357</v>
      </c>
      <c r="B367" s="308" t="s">
        <v>179</v>
      </c>
      <c r="C367" s="298">
        <v>210.7</v>
      </c>
      <c r="D367" s="299">
        <v>209.30000000000004</v>
      </c>
      <c r="E367" s="299">
        <v>206.45000000000007</v>
      </c>
      <c r="F367" s="299">
        <v>202.20000000000005</v>
      </c>
      <c r="G367" s="299">
        <v>199.35000000000008</v>
      </c>
      <c r="H367" s="299">
        <v>213.55000000000007</v>
      </c>
      <c r="I367" s="299">
        <v>216.40000000000003</v>
      </c>
      <c r="J367" s="299">
        <v>220.65000000000006</v>
      </c>
      <c r="K367" s="298">
        <v>212.15</v>
      </c>
      <c r="L367" s="298">
        <v>205.05</v>
      </c>
      <c r="M367" s="298">
        <v>151.33709999999999</v>
      </c>
      <c r="N367" s="1"/>
      <c r="O367" s="1"/>
    </row>
    <row r="368" spans="1:15" ht="12.75" customHeight="1">
      <c r="A368" s="30">
        <v>358</v>
      </c>
      <c r="B368" s="308" t="s">
        <v>812</v>
      </c>
      <c r="C368" s="298">
        <v>357.65</v>
      </c>
      <c r="D368" s="299">
        <v>359.25</v>
      </c>
      <c r="E368" s="299">
        <v>353.7</v>
      </c>
      <c r="F368" s="299">
        <v>349.75</v>
      </c>
      <c r="G368" s="299">
        <v>344.2</v>
      </c>
      <c r="H368" s="299">
        <v>363.2</v>
      </c>
      <c r="I368" s="299">
        <v>368.74999999999994</v>
      </c>
      <c r="J368" s="299">
        <v>372.7</v>
      </c>
      <c r="K368" s="298">
        <v>364.8</v>
      </c>
      <c r="L368" s="298">
        <v>355.3</v>
      </c>
      <c r="M368" s="298">
        <v>2.6338900000000001</v>
      </c>
      <c r="N368" s="1"/>
      <c r="O368" s="1"/>
    </row>
    <row r="369" spans="1:15" ht="12.75" customHeight="1">
      <c r="A369" s="30">
        <v>359</v>
      </c>
      <c r="B369" s="308" t="s">
        <v>271</v>
      </c>
      <c r="C369" s="298">
        <v>394.75</v>
      </c>
      <c r="D369" s="299">
        <v>392.2166666666667</v>
      </c>
      <c r="E369" s="299">
        <v>387.58333333333337</v>
      </c>
      <c r="F369" s="299">
        <v>380.41666666666669</v>
      </c>
      <c r="G369" s="299">
        <v>375.78333333333336</v>
      </c>
      <c r="H369" s="299">
        <v>399.38333333333338</v>
      </c>
      <c r="I369" s="299">
        <v>404.01666666666671</v>
      </c>
      <c r="J369" s="299">
        <v>411.18333333333339</v>
      </c>
      <c r="K369" s="298">
        <v>396.85</v>
      </c>
      <c r="L369" s="298">
        <v>385.05</v>
      </c>
      <c r="M369" s="298">
        <v>3.4676499999999999</v>
      </c>
      <c r="N369" s="1"/>
      <c r="O369" s="1"/>
    </row>
    <row r="370" spans="1:15" ht="12.75" customHeight="1">
      <c r="A370" s="30">
        <v>360</v>
      </c>
      <c r="B370" s="308" t="s">
        <v>454</v>
      </c>
      <c r="C370" s="298">
        <v>597.35</v>
      </c>
      <c r="D370" s="299">
        <v>598.11666666666667</v>
      </c>
      <c r="E370" s="299">
        <v>592.23333333333335</v>
      </c>
      <c r="F370" s="299">
        <v>587.11666666666667</v>
      </c>
      <c r="G370" s="299">
        <v>581.23333333333335</v>
      </c>
      <c r="H370" s="299">
        <v>603.23333333333335</v>
      </c>
      <c r="I370" s="299">
        <v>609.11666666666679</v>
      </c>
      <c r="J370" s="299">
        <v>614.23333333333335</v>
      </c>
      <c r="K370" s="298">
        <v>604</v>
      </c>
      <c r="L370" s="298">
        <v>593</v>
      </c>
      <c r="M370" s="298">
        <v>0.32035999999999998</v>
      </c>
      <c r="N370" s="1"/>
      <c r="O370" s="1"/>
    </row>
    <row r="371" spans="1:15" ht="12.75" customHeight="1">
      <c r="A371" s="30">
        <v>361</v>
      </c>
      <c r="B371" s="308" t="s">
        <v>455</v>
      </c>
      <c r="C371" s="298">
        <v>102.85</v>
      </c>
      <c r="D371" s="299">
        <v>102.64999999999999</v>
      </c>
      <c r="E371" s="299">
        <v>96.899999999999977</v>
      </c>
      <c r="F371" s="299">
        <v>90.949999999999989</v>
      </c>
      <c r="G371" s="299">
        <v>85.199999999999974</v>
      </c>
      <c r="H371" s="299">
        <v>108.59999999999998</v>
      </c>
      <c r="I371" s="299">
        <v>114.35000000000001</v>
      </c>
      <c r="J371" s="299">
        <v>120.29999999999998</v>
      </c>
      <c r="K371" s="298">
        <v>108.4</v>
      </c>
      <c r="L371" s="298">
        <v>96.7</v>
      </c>
      <c r="M371" s="298">
        <v>1.34429</v>
      </c>
      <c r="N371" s="1"/>
      <c r="O371" s="1"/>
    </row>
    <row r="372" spans="1:15" ht="12.75" customHeight="1">
      <c r="A372" s="30">
        <v>362</v>
      </c>
      <c r="B372" s="308" t="s">
        <v>882</v>
      </c>
      <c r="C372" s="298">
        <v>1050.3</v>
      </c>
      <c r="D372" s="299">
        <v>1058.5166666666667</v>
      </c>
      <c r="E372" s="299">
        <v>1030.3833333333332</v>
      </c>
      <c r="F372" s="299">
        <v>1010.4666666666665</v>
      </c>
      <c r="G372" s="299">
        <v>982.33333333333303</v>
      </c>
      <c r="H372" s="299">
        <v>1078.4333333333334</v>
      </c>
      <c r="I372" s="299">
        <v>1106.5666666666671</v>
      </c>
      <c r="J372" s="299">
        <v>1126.4833333333336</v>
      </c>
      <c r="K372" s="298">
        <v>1086.6500000000001</v>
      </c>
      <c r="L372" s="298">
        <v>1038.5999999999999</v>
      </c>
      <c r="M372" s="298">
        <v>0.16843</v>
      </c>
      <c r="N372" s="1"/>
      <c r="O372" s="1"/>
    </row>
    <row r="373" spans="1:15" ht="12.75" customHeight="1">
      <c r="A373" s="30">
        <v>363</v>
      </c>
      <c r="B373" s="308" t="s">
        <v>456</v>
      </c>
      <c r="C373" s="298">
        <v>4205.3999999999996</v>
      </c>
      <c r="D373" s="299">
        <v>4200.7333333333336</v>
      </c>
      <c r="E373" s="299">
        <v>4142.7166666666672</v>
      </c>
      <c r="F373" s="299">
        <v>4080.0333333333338</v>
      </c>
      <c r="G373" s="299">
        <v>4022.0166666666673</v>
      </c>
      <c r="H373" s="299">
        <v>4263.416666666667</v>
      </c>
      <c r="I373" s="299">
        <v>4321.4333333333334</v>
      </c>
      <c r="J373" s="299">
        <v>4384.1166666666668</v>
      </c>
      <c r="K373" s="298">
        <v>4258.75</v>
      </c>
      <c r="L373" s="298">
        <v>4138.05</v>
      </c>
      <c r="M373" s="298">
        <v>0.52605999999999997</v>
      </c>
      <c r="N373" s="1"/>
      <c r="O373" s="1"/>
    </row>
    <row r="374" spans="1:15" ht="12.75" customHeight="1">
      <c r="A374" s="30">
        <v>364</v>
      </c>
      <c r="B374" s="308" t="s">
        <v>272</v>
      </c>
      <c r="C374" s="298">
        <v>13716.95</v>
      </c>
      <c r="D374" s="299">
        <v>13618.4</v>
      </c>
      <c r="E374" s="299">
        <v>13446.8</v>
      </c>
      <c r="F374" s="299">
        <v>13176.65</v>
      </c>
      <c r="G374" s="299">
        <v>13005.05</v>
      </c>
      <c r="H374" s="299">
        <v>13888.55</v>
      </c>
      <c r="I374" s="299">
        <v>14060.150000000001</v>
      </c>
      <c r="J374" s="299">
        <v>14330.3</v>
      </c>
      <c r="K374" s="298">
        <v>13790</v>
      </c>
      <c r="L374" s="298">
        <v>13348.25</v>
      </c>
      <c r="M374" s="298">
        <v>2.7099999999999999E-2</v>
      </c>
      <c r="N374" s="1"/>
      <c r="O374" s="1"/>
    </row>
    <row r="375" spans="1:15" ht="12.75" customHeight="1">
      <c r="A375" s="30">
        <v>365</v>
      </c>
      <c r="B375" s="308" t="s">
        <v>178</v>
      </c>
      <c r="C375" s="298">
        <v>30</v>
      </c>
      <c r="D375" s="299">
        <v>29.849999999999998</v>
      </c>
      <c r="E375" s="299">
        <v>29.599999999999994</v>
      </c>
      <c r="F375" s="299">
        <v>29.199999999999996</v>
      </c>
      <c r="G375" s="299">
        <v>28.949999999999992</v>
      </c>
      <c r="H375" s="299">
        <v>30.249999999999996</v>
      </c>
      <c r="I375" s="299">
        <v>30.500000000000004</v>
      </c>
      <c r="J375" s="299">
        <v>30.9</v>
      </c>
      <c r="K375" s="298">
        <v>30.1</v>
      </c>
      <c r="L375" s="298">
        <v>29.45</v>
      </c>
      <c r="M375" s="298">
        <v>191.69426000000001</v>
      </c>
      <c r="N375" s="1"/>
      <c r="O375" s="1"/>
    </row>
    <row r="376" spans="1:15" ht="12.75" customHeight="1">
      <c r="A376" s="30">
        <v>366</v>
      </c>
      <c r="B376" s="308" t="s">
        <v>457</v>
      </c>
      <c r="C376" s="298">
        <v>607.9</v>
      </c>
      <c r="D376" s="299">
        <v>606.83333333333337</v>
      </c>
      <c r="E376" s="299">
        <v>599.9666666666667</v>
      </c>
      <c r="F376" s="299">
        <v>592.0333333333333</v>
      </c>
      <c r="G376" s="299">
        <v>585.16666666666663</v>
      </c>
      <c r="H376" s="299">
        <v>614.76666666666677</v>
      </c>
      <c r="I376" s="299">
        <v>621.63333333333333</v>
      </c>
      <c r="J376" s="299">
        <v>629.56666666666683</v>
      </c>
      <c r="K376" s="298">
        <v>613.70000000000005</v>
      </c>
      <c r="L376" s="298">
        <v>598.9</v>
      </c>
      <c r="M376" s="298">
        <v>0.26301000000000002</v>
      </c>
      <c r="N376" s="1"/>
      <c r="O376" s="1"/>
    </row>
    <row r="377" spans="1:15" ht="12.75" customHeight="1">
      <c r="A377" s="30">
        <v>367</v>
      </c>
      <c r="B377" s="308" t="s">
        <v>183</v>
      </c>
      <c r="C377" s="298">
        <v>87.55</v>
      </c>
      <c r="D377" s="299">
        <v>87.233333333333334</v>
      </c>
      <c r="E377" s="299">
        <v>85.816666666666663</v>
      </c>
      <c r="F377" s="299">
        <v>84.083333333333329</v>
      </c>
      <c r="G377" s="299">
        <v>82.666666666666657</v>
      </c>
      <c r="H377" s="299">
        <v>88.966666666666669</v>
      </c>
      <c r="I377" s="299">
        <v>90.383333333333326</v>
      </c>
      <c r="J377" s="299">
        <v>92.116666666666674</v>
      </c>
      <c r="K377" s="298">
        <v>88.65</v>
      </c>
      <c r="L377" s="298">
        <v>85.5</v>
      </c>
      <c r="M377" s="298">
        <v>159.53371000000001</v>
      </c>
      <c r="N377" s="1"/>
      <c r="O377" s="1"/>
    </row>
    <row r="378" spans="1:15" ht="12.75" customHeight="1">
      <c r="A378" s="30">
        <v>368</v>
      </c>
      <c r="B378" s="308" t="s">
        <v>184</v>
      </c>
      <c r="C378" s="298">
        <v>129.05000000000001</v>
      </c>
      <c r="D378" s="299">
        <v>128.1</v>
      </c>
      <c r="E378" s="299">
        <v>126.6</v>
      </c>
      <c r="F378" s="299">
        <v>124.15</v>
      </c>
      <c r="G378" s="299">
        <v>122.65</v>
      </c>
      <c r="H378" s="299">
        <v>130.54999999999998</v>
      </c>
      <c r="I378" s="299">
        <v>132.04999999999998</v>
      </c>
      <c r="J378" s="299">
        <v>134.49999999999997</v>
      </c>
      <c r="K378" s="298">
        <v>129.6</v>
      </c>
      <c r="L378" s="298">
        <v>125.65</v>
      </c>
      <c r="M378" s="298">
        <v>67.023899999999998</v>
      </c>
      <c r="N378" s="1"/>
      <c r="O378" s="1"/>
    </row>
    <row r="379" spans="1:15" ht="12.75" customHeight="1">
      <c r="A379" s="30">
        <v>369</v>
      </c>
      <c r="B379" s="308" t="s">
        <v>814</v>
      </c>
      <c r="C379" s="298">
        <v>521.75</v>
      </c>
      <c r="D379" s="299">
        <v>516.75</v>
      </c>
      <c r="E379" s="299">
        <v>505.5</v>
      </c>
      <c r="F379" s="299">
        <v>489.25</v>
      </c>
      <c r="G379" s="299">
        <v>478</v>
      </c>
      <c r="H379" s="299">
        <v>533</v>
      </c>
      <c r="I379" s="299">
        <v>544.25</v>
      </c>
      <c r="J379" s="299">
        <v>560.5</v>
      </c>
      <c r="K379" s="298">
        <v>528</v>
      </c>
      <c r="L379" s="298">
        <v>500.5</v>
      </c>
      <c r="M379" s="298">
        <v>1.52064</v>
      </c>
      <c r="N379" s="1"/>
      <c r="O379" s="1"/>
    </row>
    <row r="380" spans="1:15" ht="12.75" customHeight="1">
      <c r="A380" s="30">
        <v>370</v>
      </c>
      <c r="B380" s="308" t="s">
        <v>458</v>
      </c>
      <c r="C380" s="298">
        <v>238.95</v>
      </c>
      <c r="D380" s="299">
        <v>237.63333333333333</v>
      </c>
      <c r="E380" s="299">
        <v>235.26666666666665</v>
      </c>
      <c r="F380" s="299">
        <v>231.58333333333331</v>
      </c>
      <c r="G380" s="299">
        <v>229.21666666666664</v>
      </c>
      <c r="H380" s="299">
        <v>241.31666666666666</v>
      </c>
      <c r="I380" s="299">
        <v>243.68333333333334</v>
      </c>
      <c r="J380" s="299">
        <v>247.36666666666667</v>
      </c>
      <c r="K380" s="298">
        <v>240</v>
      </c>
      <c r="L380" s="298">
        <v>233.95</v>
      </c>
      <c r="M380" s="298">
        <v>0.79471000000000003</v>
      </c>
      <c r="N380" s="1"/>
      <c r="O380" s="1"/>
    </row>
    <row r="381" spans="1:15" ht="12.75" customHeight="1">
      <c r="A381" s="30">
        <v>371</v>
      </c>
      <c r="B381" s="308" t="s">
        <v>459</v>
      </c>
      <c r="C381" s="298">
        <v>889.6</v>
      </c>
      <c r="D381" s="299">
        <v>887.93333333333339</v>
      </c>
      <c r="E381" s="299">
        <v>866.86666666666679</v>
      </c>
      <c r="F381" s="299">
        <v>844.13333333333344</v>
      </c>
      <c r="G381" s="299">
        <v>823.06666666666683</v>
      </c>
      <c r="H381" s="299">
        <v>910.66666666666674</v>
      </c>
      <c r="I381" s="299">
        <v>931.73333333333335</v>
      </c>
      <c r="J381" s="299">
        <v>954.4666666666667</v>
      </c>
      <c r="K381" s="298">
        <v>909</v>
      </c>
      <c r="L381" s="298">
        <v>865.2</v>
      </c>
      <c r="M381" s="298">
        <v>5.4184700000000001</v>
      </c>
      <c r="N381" s="1"/>
      <c r="O381" s="1"/>
    </row>
    <row r="382" spans="1:15" ht="12.75" customHeight="1">
      <c r="A382" s="30">
        <v>372</v>
      </c>
      <c r="B382" s="308" t="s">
        <v>460</v>
      </c>
      <c r="C382" s="298">
        <v>30.25</v>
      </c>
      <c r="D382" s="299">
        <v>30.183333333333334</v>
      </c>
      <c r="E382" s="299">
        <v>30.016666666666666</v>
      </c>
      <c r="F382" s="299">
        <v>29.783333333333331</v>
      </c>
      <c r="G382" s="299">
        <v>29.616666666666664</v>
      </c>
      <c r="H382" s="299">
        <v>30.416666666666668</v>
      </c>
      <c r="I382" s="299">
        <v>30.583333333333332</v>
      </c>
      <c r="J382" s="299">
        <v>30.81666666666667</v>
      </c>
      <c r="K382" s="298">
        <v>30.35</v>
      </c>
      <c r="L382" s="298">
        <v>29.95</v>
      </c>
      <c r="M382" s="298">
        <v>7.2549700000000001</v>
      </c>
      <c r="N382" s="1"/>
      <c r="O382" s="1"/>
    </row>
    <row r="383" spans="1:15" ht="12.75" customHeight="1">
      <c r="A383" s="30">
        <v>373</v>
      </c>
      <c r="B383" s="308" t="s">
        <v>813</v>
      </c>
      <c r="C383" s="298">
        <v>91.3</v>
      </c>
      <c r="D383" s="299">
        <v>91.533333333333346</v>
      </c>
      <c r="E383" s="299">
        <v>90.666666666666686</v>
      </c>
      <c r="F383" s="299">
        <v>90.033333333333346</v>
      </c>
      <c r="G383" s="299">
        <v>89.166666666666686</v>
      </c>
      <c r="H383" s="299">
        <v>92.166666666666686</v>
      </c>
      <c r="I383" s="299">
        <v>93.033333333333331</v>
      </c>
      <c r="J383" s="299">
        <v>93.666666666666686</v>
      </c>
      <c r="K383" s="298">
        <v>92.4</v>
      </c>
      <c r="L383" s="298">
        <v>90.9</v>
      </c>
      <c r="M383" s="298">
        <v>2.95214</v>
      </c>
      <c r="N383" s="1"/>
      <c r="O383" s="1"/>
    </row>
    <row r="384" spans="1:15" ht="12.75" customHeight="1">
      <c r="A384" s="30">
        <v>374</v>
      </c>
      <c r="B384" s="308" t="s">
        <v>461</v>
      </c>
      <c r="C384" s="298">
        <v>150.5</v>
      </c>
      <c r="D384" s="299">
        <v>150</v>
      </c>
      <c r="E384" s="299">
        <v>148.5</v>
      </c>
      <c r="F384" s="299">
        <v>146.5</v>
      </c>
      <c r="G384" s="299">
        <v>145</v>
      </c>
      <c r="H384" s="299">
        <v>152</v>
      </c>
      <c r="I384" s="299">
        <v>153.5</v>
      </c>
      <c r="J384" s="299">
        <v>155.5</v>
      </c>
      <c r="K384" s="298">
        <v>151.5</v>
      </c>
      <c r="L384" s="298">
        <v>148</v>
      </c>
      <c r="M384" s="298">
        <v>9.7329799999999995</v>
      </c>
      <c r="N384" s="1"/>
      <c r="O384" s="1"/>
    </row>
    <row r="385" spans="1:15" ht="12.75" customHeight="1">
      <c r="A385" s="30">
        <v>375</v>
      </c>
      <c r="B385" s="308" t="s">
        <v>462</v>
      </c>
      <c r="C385" s="298">
        <v>614.45000000000005</v>
      </c>
      <c r="D385" s="299">
        <v>617.66666666666663</v>
      </c>
      <c r="E385" s="299">
        <v>602.0333333333333</v>
      </c>
      <c r="F385" s="299">
        <v>589.61666666666667</v>
      </c>
      <c r="G385" s="299">
        <v>573.98333333333335</v>
      </c>
      <c r="H385" s="299">
        <v>630.08333333333326</v>
      </c>
      <c r="I385" s="299">
        <v>645.7166666666667</v>
      </c>
      <c r="J385" s="299">
        <v>658.13333333333321</v>
      </c>
      <c r="K385" s="298">
        <v>633.29999999999995</v>
      </c>
      <c r="L385" s="298">
        <v>605.25</v>
      </c>
      <c r="M385" s="298">
        <v>0.77936000000000005</v>
      </c>
      <c r="N385" s="1"/>
      <c r="O385" s="1"/>
    </row>
    <row r="386" spans="1:15" ht="12.75" customHeight="1">
      <c r="A386" s="30">
        <v>376</v>
      </c>
      <c r="B386" s="308" t="s">
        <v>463</v>
      </c>
      <c r="C386" s="298">
        <v>194.65</v>
      </c>
      <c r="D386" s="299">
        <v>193.21666666666667</v>
      </c>
      <c r="E386" s="299">
        <v>189.43333333333334</v>
      </c>
      <c r="F386" s="299">
        <v>184.21666666666667</v>
      </c>
      <c r="G386" s="299">
        <v>180.43333333333334</v>
      </c>
      <c r="H386" s="299">
        <v>198.43333333333334</v>
      </c>
      <c r="I386" s="299">
        <v>202.2166666666667</v>
      </c>
      <c r="J386" s="299">
        <v>207.43333333333334</v>
      </c>
      <c r="K386" s="298">
        <v>197</v>
      </c>
      <c r="L386" s="298">
        <v>188</v>
      </c>
      <c r="M386" s="298">
        <v>7.4481599999999997</v>
      </c>
      <c r="N386" s="1"/>
      <c r="O386" s="1"/>
    </row>
    <row r="387" spans="1:15" ht="12.75" customHeight="1">
      <c r="A387" s="30">
        <v>377</v>
      </c>
      <c r="B387" s="308" t="s">
        <v>464</v>
      </c>
      <c r="C387" s="298">
        <v>79.95</v>
      </c>
      <c r="D387" s="299">
        <v>79.683333333333337</v>
      </c>
      <c r="E387" s="299">
        <v>78.966666666666669</v>
      </c>
      <c r="F387" s="299">
        <v>77.983333333333334</v>
      </c>
      <c r="G387" s="299">
        <v>77.266666666666666</v>
      </c>
      <c r="H387" s="299">
        <v>80.666666666666671</v>
      </c>
      <c r="I387" s="299">
        <v>81.38333333333334</v>
      </c>
      <c r="J387" s="299">
        <v>82.366666666666674</v>
      </c>
      <c r="K387" s="298">
        <v>80.400000000000006</v>
      </c>
      <c r="L387" s="298">
        <v>78.7</v>
      </c>
      <c r="M387" s="298">
        <v>15.290430000000001</v>
      </c>
      <c r="N387" s="1"/>
      <c r="O387" s="1"/>
    </row>
    <row r="388" spans="1:15" ht="12.75" customHeight="1">
      <c r="A388" s="30">
        <v>378</v>
      </c>
      <c r="B388" s="308" t="s">
        <v>465</v>
      </c>
      <c r="C388" s="298">
        <v>1638.55</v>
      </c>
      <c r="D388" s="299">
        <v>1616.4166666666667</v>
      </c>
      <c r="E388" s="299">
        <v>1579.8333333333335</v>
      </c>
      <c r="F388" s="299">
        <v>1521.1166666666668</v>
      </c>
      <c r="G388" s="299">
        <v>1484.5333333333335</v>
      </c>
      <c r="H388" s="299">
        <v>1675.1333333333334</v>
      </c>
      <c r="I388" s="299">
        <v>1711.7166666666669</v>
      </c>
      <c r="J388" s="299">
        <v>1770.4333333333334</v>
      </c>
      <c r="K388" s="298">
        <v>1653</v>
      </c>
      <c r="L388" s="298">
        <v>1557.7</v>
      </c>
      <c r="M388" s="298">
        <v>0.59911999999999999</v>
      </c>
      <c r="N388" s="1"/>
      <c r="O388" s="1"/>
    </row>
    <row r="389" spans="1:15" ht="12.75" customHeight="1">
      <c r="A389" s="30">
        <v>379</v>
      </c>
      <c r="B389" s="308" t="s">
        <v>883</v>
      </c>
      <c r="C389" s="298">
        <v>41.2</v>
      </c>
      <c r="D389" s="299">
        <v>41.516666666666673</v>
      </c>
      <c r="E389" s="299">
        <v>40.683333333333344</v>
      </c>
      <c r="F389" s="299">
        <v>40.166666666666671</v>
      </c>
      <c r="G389" s="299">
        <v>39.333333333333343</v>
      </c>
      <c r="H389" s="299">
        <v>42.033333333333346</v>
      </c>
      <c r="I389" s="299">
        <v>42.866666666666674</v>
      </c>
      <c r="J389" s="299">
        <v>43.383333333333347</v>
      </c>
      <c r="K389" s="298">
        <v>42.35</v>
      </c>
      <c r="L389" s="298">
        <v>41</v>
      </c>
      <c r="M389" s="298">
        <v>6.02013</v>
      </c>
      <c r="N389" s="1"/>
      <c r="O389" s="1"/>
    </row>
    <row r="390" spans="1:15" ht="12.75" customHeight="1">
      <c r="A390" s="30">
        <v>380</v>
      </c>
      <c r="B390" s="308" t="s">
        <v>466</v>
      </c>
      <c r="C390" s="298">
        <v>128.19999999999999</v>
      </c>
      <c r="D390" s="299">
        <v>128.11666666666667</v>
      </c>
      <c r="E390" s="299">
        <v>126.83333333333334</v>
      </c>
      <c r="F390" s="299">
        <v>125.46666666666667</v>
      </c>
      <c r="G390" s="299">
        <v>124.18333333333334</v>
      </c>
      <c r="H390" s="299">
        <v>129.48333333333335</v>
      </c>
      <c r="I390" s="299">
        <v>130.76666666666665</v>
      </c>
      <c r="J390" s="299">
        <v>132.13333333333335</v>
      </c>
      <c r="K390" s="298">
        <v>129.4</v>
      </c>
      <c r="L390" s="298">
        <v>126.75</v>
      </c>
      <c r="M390" s="298">
        <v>7.65144</v>
      </c>
      <c r="N390" s="1"/>
      <c r="O390" s="1"/>
    </row>
    <row r="391" spans="1:15" ht="12.75" customHeight="1">
      <c r="A391" s="30">
        <v>381</v>
      </c>
      <c r="B391" s="308" t="s">
        <v>467</v>
      </c>
      <c r="C391" s="298">
        <v>977.65</v>
      </c>
      <c r="D391" s="299">
        <v>976.61666666666679</v>
      </c>
      <c r="E391" s="299">
        <v>967.23333333333358</v>
      </c>
      <c r="F391" s="299">
        <v>956.81666666666683</v>
      </c>
      <c r="G391" s="299">
        <v>947.43333333333362</v>
      </c>
      <c r="H391" s="299">
        <v>987.03333333333353</v>
      </c>
      <c r="I391" s="299">
        <v>996.41666666666674</v>
      </c>
      <c r="J391" s="299">
        <v>1006.8333333333335</v>
      </c>
      <c r="K391" s="298">
        <v>986</v>
      </c>
      <c r="L391" s="298">
        <v>966.2</v>
      </c>
      <c r="M391" s="298">
        <v>0.63336000000000003</v>
      </c>
      <c r="N391" s="1"/>
      <c r="O391" s="1"/>
    </row>
    <row r="392" spans="1:15" ht="12.75" customHeight="1">
      <c r="A392" s="30">
        <v>382</v>
      </c>
      <c r="B392" s="308" t="s">
        <v>185</v>
      </c>
      <c r="C392" s="298">
        <v>2413.6999999999998</v>
      </c>
      <c r="D392" s="299">
        <v>2407.2666666666664</v>
      </c>
      <c r="E392" s="299">
        <v>2372.5333333333328</v>
      </c>
      <c r="F392" s="299">
        <v>2331.3666666666663</v>
      </c>
      <c r="G392" s="299">
        <v>2296.6333333333328</v>
      </c>
      <c r="H392" s="299">
        <v>2448.4333333333329</v>
      </c>
      <c r="I392" s="299">
        <v>2483.1666666666665</v>
      </c>
      <c r="J392" s="299">
        <v>2524.333333333333</v>
      </c>
      <c r="K392" s="298">
        <v>2442</v>
      </c>
      <c r="L392" s="298">
        <v>2366.1</v>
      </c>
      <c r="M392" s="298">
        <v>193.17335</v>
      </c>
      <c r="N392" s="1"/>
      <c r="O392" s="1"/>
    </row>
    <row r="393" spans="1:15" ht="12.75" customHeight="1">
      <c r="A393" s="30">
        <v>383</v>
      </c>
      <c r="B393" s="308" t="s">
        <v>828</v>
      </c>
      <c r="C393" s="298">
        <v>110.75</v>
      </c>
      <c r="D393" s="299">
        <v>110.78333333333335</v>
      </c>
      <c r="E393" s="299">
        <v>109.31666666666669</v>
      </c>
      <c r="F393" s="299">
        <v>107.88333333333334</v>
      </c>
      <c r="G393" s="299">
        <v>106.41666666666669</v>
      </c>
      <c r="H393" s="299">
        <v>112.2166666666667</v>
      </c>
      <c r="I393" s="299">
        <v>113.68333333333337</v>
      </c>
      <c r="J393" s="299">
        <v>115.1166666666667</v>
      </c>
      <c r="K393" s="298">
        <v>112.25</v>
      </c>
      <c r="L393" s="298">
        <v>109.35</v>
      </c>
      <c r="M393" s="298">
        <v>4.5187299999999997</v>
      </c>
      <c r="N393" s="1"/>
      <c r="O393" s="1"/>
    </row>
    <row r="394" spans="1:15" ht="12.75" customHeight="1">
      <c r="A394" s="30">
        <v>384</v>
      </c>
      <c r="B394" s="308" t="s">
        <v>468</v>
      </c>
      <c r="C394" s="298">
        <v>865.05</v>
      </c>
      <c r="D394" s="299">
        <v>868.08333333333337</v>
      </c>
      <c r="E394" s="299">
        <v>859.11666666666679</v>
      </c>
      <c r="F394" s="299">
        <v>853.18333333333339</v>
      </c>
      <c r="G394" s="299">
        <v>844.21666666666681</v>
      </c>
      <c r="H394" s="299">
        <v>874.01666666666677</v>
      </c>
      <c r="I394" s="299">
        <v>882.98333333333323</v>
      </c>
      <c r="J394" s="299">
        <v>888.91666666666674</v>
      </c>
      <c r="K394" s="298">
        <v>877.05</v>
      </c>
      <c r="L394" s="298">
        <v>862.15</v>
      </c>
      <c r="M394" s="298">
        <v>0.12180000000000001</v>
      </c>
      <c r="N394" s="1"/>
      <c r="O394" s="1"/>
    </row>
    <row r="395" spans="1:15" ht="12.75" customHeight="1">
      <c r="A395" s="30">
        <v>385</v>
      </c>
      <c r="B395" s="308" t="s">
        <v>469</v>
      </c>
      <c r="C395" s="298">
        <v>1268</v>
      </c>
      <c r="D395" s="299">
        <v>1269.55</v>
      </c>
      <c r="E395" s="299">
        <v>1254.1999999999998</v>
      </c>
      <c r="F395" s="299">
        <v>1240.3999999999999</v>
      </c>
      <c r="G395" s="299">
        <v>1225.0499999999997</v>
      </c>
      <c r="H395" s="299">
        <v>1283.3499999999999</v>
      </c>
      <c r="I395" s="299">
        <v>1298.6999999999998</v>
      </c>
      <c r="J395" s="299">
        <v>1312.5</v>
      </c>
      <c r="K395" s="298">
        <v>1284.9000000000001</v>
      </c>
      <c r="L395" s="298">
        <v>1255.75</v>
      </c>
      <c r="M395" s="298">
        <v>2.1087500000000001</v>
      </c>
      <c r="N395" s="1"/>
      <c r="O395" s="1"/>
    </row>
    <row r="396" spans="1:15" ht="12.75" customHeight="1">
      <c r="A396" s="30">
        <v>386</v>
      </c>
      <c r="B396" s="308" t="s">
        <v>273</v>
      </c>
      <c r="C396" s="298">
        <v>786</v>
      </c>
      <c r="D396" s="299">
        <v>782.36666666666667</v>
      </c>
      <c r="E396" s="299">
        <v>776.2833333333333</v>
      </c>
      <c r="F396" s="299">
        <v>766.56666666666661</v>
      </c>
      <c r="G396" s="299">
        <v>760.48333333333323</v>
      </c>
      <c r="H396" s="299">
        <v>792.08333333333337</v>
      </c>
      <c r="I396" s="299">
        <v>798.16666666666663</v>
      </c>
      <c r="J396" s="299">
        <v>807.88333333333344</v>
      </c>
      <c r="K396" s="298">
        <v>788.45</v>
      </c>
      <c r="L396" s="298">
        <v>772.65</v>
      </c>
      <c r="M396" s="298">
        <v>8.3894699999999993</v>
      </c>
      <c r="N396" s="1"/>
      <c r="O396" s="1"/>
    </row>
    <row r="397" spans="1:15" ht="12.75" customHeight="1">
      <c r="A397" s="30">
        <v>387</v>
      </c>
      <c r="B397" s="308" t="s">
        <v>187</v>
      </c>
      <c r="C397" s="298">
        <v>1117.6500000000001</v>
      </c>
      <c r="D397" s="299">
        <v>1111.5833333333333</v>
      </c>
      <c r="E397" s="299">
        <v>1101.1666666666665</v>
      </c>
      <c r="F397" s="299">
        <v>1084.6833333333332</v>
      </c>
      <c r="G397" s="299">
        <v>1074.2666666666664</v>
      </c>
      <c r="H397" s="299">
        <v>1128.0666666666666</v>
      </c>
      <c r="I397" s="299">
        <v>1138.4833333333331</v>
      </c>
      <c r="J397" s="299">
        <v>1154.9666666666667</v>
      </c>
      <c r="K397" s="298">
        <v>1122</v>
      </c>
      <c r="L397" s="298">
        <v>1095.0999999999999</v>
      </c>
      <c r="M397" s="298">
        <v>14.36248</v>
      </c>
      <c r="N397" s="1"/>
      <c r="O397" s="1"/>
    </row>
    <row r="398" spans="1:15" ht="12.75" customHeight="1">
      <c r="A398" s="30">
        <v>388</v>
      </c>
      <c r="B398" s="308" t="s">
        <v>470</v>
      </c>
      <c r="C398" s="298">
        <v>460.3</v>
      </c>
      <c r="D398" s="299">
        <v>457.59999999999997</v>
      </c>
      <c r="E398" s="299">
        <v>453.19999999999993</v>
      </c>
      <c r="F398" s="299">
        <v>446.09999999999997</v>
      </c>
      <c r="G398" s="299">
        <v>441.69999999999993</v>
      </c>
      <c r="H398" s="299">
        <v>464.69999999999993</v>
      </c>
      <c r="I398" s="299">
        <v>469.09999999999991</v>
      </c>
      <c r="J398" s="299">
        <v>476.19999999999993</v>
      </c>
      <c r="K398" s="298">
        <v>462</v>
      </c>
      <c r="L398" s="298">
        <v>450.5</v>
      </c>
      <c r="M398" s="298">
        <v>0.48048000000000002</v>
      </c>
      <c r="N398" s="1"/>
      <c r="O398" s="1"/>
    </row>
    <row r="399" spans="1:15" ht="12.75" customHeight="1">
      <c r="A399" s="30">
        <v>389</v>
      </c>
      <c r="B399" s="308" t="s">
        <v>471</v>
      </c>
      <c r="C399" s="298">
        <v>26.95</v>
      </c>
      <c r="D399" s="299">
        <v>27.133333333333336</v>
      </c>
      <c r="E399" s="299">
        <v>26.716666666666672</v>
      </c>
      <c r="F399" s="299">
        <v>26.483333333333334</v>
      </c>
      <c r="G399" s="299">
        <v>26.06666666666667</v>
      </c>
      <c r="H399" s="299">
        <v>27.366666666666674</v>
      </c>
      <c r="I399" s="299">
        <v>27.783333333333339</v>
      </c>
      <c r="J399" s="299">
        <v>28.016666666666676</v>
      </c>
      <c r="K399" s="298">
        <v>27.55</v>
      </c>
      <c r="L399" s="298">
        <v>26.9</v>
      </c>
      <c r="M399" s="298">
        <v>7.4973599999999996</v>
      </c>
      <c r="N399" s="1"/>
      <c r="O399" s="1"/>
    </row>
    <row r="400" spans="1:15" ht="12.75" customHeight="1">
      <c r="A400" s="30">
        <v>390</v>
      </c>
      <c r="B400" s="308" t="s">
        <v>472</v>
      </c>
      <c r="C400" s="298">
        <v>3711.45</v>
      </c>
      <c r="D400" s="299">
        <v>3716.15</v>
      </c>
      <c r="E400" s="299">
        <v>3652.3</v>
      </c>
      <c r="F400" s="299">
        <v>3593.15</v>
      </c>
      <c r="G400" s="299">
        <v>3529.3</v>
      </c>
      <c r="H400" s="299">
        <v>3775.3</v>
      </c>
      <c r="I400" s="299">
        <v>3839.1499999999996</v>
      </c>
      <c r="J400" s="299">
        <v>3898.3</v>
      </c>
      <c r="K400" s="298">
        <v>3780</v>
      </c>
      <c r="L400" s="298">
        <v>3657</v>
      </c>
      <c r="M400" s="298">
        <v>0.45558999999999999</v>
      </c>
      <c r="N400" s="1"/>
      <c r="O400" s="1"/>
    </row>
    <row r="401" spans="1:15" ht="12.75" customHeight="1">
      <c r="A401" s="30">
        <v>391</v>
      </c>
      <c r="B401" s="308" t="s">
        <v>191</v>
      </c>
      <c r="C401" s="298">
        <v>2180.25</v>
      </c>
      <c r="D401" s="299">
        <v>2161.4166666666665</v>
      </c>
      <c r="E401" s="299">
        <v>2133.833333333333</v>
      </c>
      <c r="F401" s="299">
        <v>2087.4166666666665</v>
      </c>
      <c r="G401" s="299">
        <v>2059.833333333333</v>
      </c>
      <c r="H401" s="299">
        <v>2207.833333333333</v>
      </c>
      <c r="I401" s="299">
        <v>2235.4166666666661</v>
      </c>
      <c r="J401" s="299">
        <v>2281.833333333333</v>
      </c>
      <c r="K401" s="298">
        <v>2189</v>
      </c>
      <c r="L401" s="298">
        <v>2115</v>
      </c>
      <c r="M401" s="298">
        <v>7.5045599999999997</v>
      </c>
      <c r="N401" s="1"/>
      <c r="O401" s="1"/>
    </row>
    <row r="402" spans="1:15" ht="12.75" customHeight="1">
      <c r="A402" s="30">
        <v>392</v>
      </c>
      <c r="B402" s="308" t="s">
        <v>274</v>
      </c>
      <c r="C402" s="298">
        <v>6391.15</v>
      </c>
      <c r="D402" s="299">
        <v>6401.0666666666666</v>
      </c>
      <c r="E402" s="299">
        <v>6358.1333333333332</v>
      </c>
      <c r="F402" s="299">
        <v>6325.1166666666668</v>
      </c>
      <c r="G402" s="299">
        <v>6282.1833333333334</v>
      </c>
      <c r="H402" s="299">
        <v>6434.083333333333</v>
      </c>
      <c r="I402" s="299">
        <v>6477.0166666666655</v>
      </c>
      <c r="J402" s="299">
        <v>6510.0333333333328</v>
      </c>
      <c r="K402" s="298">
        <v>6444</v>
      </c>
      <c r="L402" s="298">
        <v>6368.05</v>
      </c>
      <c r="M402" s="298">
        <v>4.3299999999999998E-2</v>
      </c>
      <c r="N402" s="1"/>
      <c r="O402" s="1"/>
    </row>
    <row r="403" spans="1:15" ht="12.75" customHeight="1">
      <c r="A403" s="30">
        <v>393</v>
      </c>
      <c r="B403" s="308" t="s">
        <v>884</v>
      </c>
      <c r="C403" s="298">
        <v>1109.2</v>
      </c>
      <c r="D403" s="299">
        <v>1109.4833333333333</v>
      </c>
      <c r="E403" s="299">
        <v>1074.9666666666667</v>
      </c>
      <c r="F403" s="299">
        <v>1040.7333333333333</v>
      </c>
      <c r="G403" s="299">
        <v>1006.2166666666667</v>
      </c>
      <c r="H403" s="299">
        <v>1143.7166666666667</v>
      </c>
      <c r="I403" s="299">
        <v>1178.2333333333336</v>
      </c>
      <c r="J403" s="299">
        <v>1212.4666666666667</v>
      </c>
      <c r="K403" s="298">
        <v>1144</v>
      </c>
      <c r="L403" s="298">
        <v>1075.25</v>
      </c>
      <c r="M403" s="298">
        <v>2.2177199999999999</v>
      </c>
      <c r="N403" s="1"/>
      <c r="O403" s="1"/>
    </row>
    <row r="404" spans="1:15" ht="12.75" customHeight="1">
      <c r="A404" s="30">
        <v>394</v>
      </c>
      <c r="B404" s="308" t="s">
        <v>885</v>
      </c>
      <c r="C404" s="298">
        <v>364.1</v>
      </c>
      <c r="D404" s="299">
        <v>368.16666666666669</v>
      </c>
      <c r="E404" s="299">
        <v>357.73333333333335</v>
      </c>
      <c r="F404" s="299">
        <v>351.36666666666667</v>
      </c>
      <c r="G404" s="299">
        <v>340.93333333333334</v>
      </c>
      <c r="H404" s="299">
        <v>374.53333333333336</v>
      </c>
      <c r="I404" s="299">
        <v>384.96666666666664</v>
      </c>
      <c r="J404" s="299">
        <v>391.33333333333337</v>
      </c>
      <c r="K404" s="298">
        <v>378.6</v>
      </c>
      <c r="L404" s="298">
        <v>361.8</v>
      </c>
      <c r="M404" s="298">
        <v>0.85673999999999995</v>
      </c>
      <c r="N404" s="1"/>
      <c r="O404" s="1"/>
    </row>
    <row r="405" spans="1:15" ht="12.75" customHeight="1">
      <c r="A405" s="30">
        <v>395</v>
      </c>
      <c r="B405" s="308" t="s">
        <v>473</v>
      </c>
      <c r="C405" s="298">
        <v>2273.0500000000002</v>
      </c>
      <c r="D405" s="299">
        <v>2267.7999999999997</v>
      </c>
      <c r="E405" s="299">
        <v>2250.5999999999995</v>
      </c>
      <c r="F405" s="299">
        <v>2228.1499999999996</v>
      </c>
      <c r="G405" s="299">
        <v>2210.9499999999994</v>
      </c>
      <c r="H405" s="299">
        <v>2290.2499999999995</v>
      </c>
      <c r="I405" s="299">
        <v>2307.4499999999994</v>
      </c>
      <c r="J405" s="299">
        <v>2329.8999999999996</v>
      </c>
      <c r="K405" s="298">
        <v>2285</v>
      </c>
      <c r="L405" s="298">
        <v>2245.35</v>
      </c>
      <c r="M405" s="298">
        <v>1.1693199999999999</v>
      </c>
      <c r="N405" s="1"/>
      <c r="O405" s="1"/>
    </row>
    <row r="406" spans="1:15" ht="12.75" customHeight="1">
      <c r="A406" s="30">
        <v>396</v>
      </c>
      <c r="B406" s="308" t="s">
        <v>474</v>
      </c>
      <c r="C406" s="298">
        <v>97</v>
      </c>
      <c r="D406" s="299">
        <v>96.183333333333323</v>
      </c>
      <c r="E406" s="299">
        <v>93.916666666666643</v>
      </c>
      <c r="F406" s="299">
        <v>90.833333333333314</v>
      </c>
      <c r="G406" s="299">
        <v>88.566666666666634</v>
      </c>
      <c r="H406" s="299">
        <v>99.266666666666652</v>
      </c>
      <c r="I406" s="299">
        <v>101.53333333333333</v>
      </c>
      <c r="J406" s="299">
        <v>104.61666666666666</v>
      </c>
      <c r="K406" s="298">
        <v>98.45</v>
      </c>
      <c r="L406" s="298">
        <v>93.1</v>
      </c>
      <c r="M406" s="298">
        <v>16.349170000000001</v>
      </c>
      <c r="N406" s="1"/>
      <c r="O406" s="1"/>
    </row>
    <row r="407" spans="1:15" ht="12.75" customHeight="1">
      <c r="A407" s="30">
        <v>397</v>
      </c>
      <c r="B407" s="308" t="s">
        <v>475</v>
      </c>
      <c r="C407" s="298">
        <v>2640.05</v>
      </c>
      <c r="D407" s="299">
        <v>2643.7999999999997</v>
      </c>
      <c r="E407" s="299">
        <v>2616.2499999999995</v>
      </c>
      <c r="F407" s="299">
        <v>2592.4499999999998</v>
      </c>
      <c r="G407" s="299">
        <v>2564.8999999999996</v>
      </c>
      <c r="H407" s="299">
        <v>2667.5999999999995</v>
      </c>
      <c r="I407" s="299">
        <v>2695.1499999999996</v>
      </c>
      <c r="J407" s="299">
        <v>2718.9499999999994</v>
      </c>
      <c r="K407" s="298">
        <v>2671.35</v>
      </c>
      <c r="L407" s="298">
        <v>2620</v>
      </c>
      <c r="M407" s="298">
        <v>4.6019999999999998E-2</v>
      </c>
      <c r="N407" s="1"/>
      <c r="O407" s="1"/>
    </row>
    <row r="408" spans="1:15" ht="12.75" customHeight="1">
      <c r="A408" s="30">
        <v>398</v>
      </c>
      <c r="B408" s="308" t="s">
        <v>476</v>
      </c>
      <c r="C408" s="298">
        <v>403.35</v>
      </c>
      <c r="D408" s="299">
        <v>403.66666666666669</v>
      </c>
      <c r="E408" s="299">
        <v>398.73333333333335</v>
      </c>
      <c r="F408" s="299">
        <v>394.11666666666667</v>
      </c>
      <c r="G408" s="299">
        <v>389.18333333333334</v>
      </c>
      <c r="H408" s="299">
        <v>408.28333333333336</v>
      </c>
      <c r="I408" s="299">
        <v>413.21666666666664</v>
      </c>
      <c r="J408" s="299">
        <v>417.83333333333337</v>
      </c>
      <c r="K408" s="298">
        <v>408.6</v>
      </c>
      <c r="L408" s="298">
        <v>399.05</v>
      </c>
      <c r="M408" s="298">
        <v>0.84799000000000002</v>
      </c>
      <c r="N408" s="1"/>
      <c r="O408" s="1"/>
    </row>
    <row r="409" spans="1:15" ht="12.75" customHeight="1">
      <c r="A409" s="30">
        <v>399</v>
      </c>
      <c r="B409" s="308" t="s">
        <v>477</v>
      </c>
      <c r="C409" s="298">
        <v>95.5</v>
      </c>
      <c r="D409" s="299">
        <v>96.100000000000009</v>
      </c>
      <c r="E409" s="299">
        <v>94.600000000000023</v>
      </c>
      <c r="F409" s="299">
        <v>93.700000000000017</v>
      </c>
      <c r="G409" s="299">
        <v>92.200000000000031</v>
      </c>
      <c r="H409" s="299">
        <v>97.000000000000014</v>
      </c>
      <c r="I409" s="299">
        <v>98.499999999999986</v>
      </c>
      <c r="J409" s="299">
        <v>99.4</v>
      </c>
      <c r="K409" s="298">
        <v>97.6</v>
      </c>
      <c r="L409" s="298">
        <v>95.2</v>
      </c>
      <c r="M409" s="298">
        <v>3.66046</v>
      </c>
      <c r="N409" s="1"/>
      <c r="O409" s="1"/>
    </row>
    <row r="410" spans="1:15" ht="12.75" customHeight="1">
      <c r="A410" s="30">
        <v>400</v>
      </c>
      <c r="B410" s="308" t="s">
        <v>189</v>
      </c>
      <c r="C410" s="298">
        <v>19292.400000000001</v>
      </c>
      <c r="D410" s="299">
        <v>19290.183333333334</v>
      </c>
      <c r="E410" s="299">
        <v>19053.216666666667</v>
      </c>
      <c r="F410" s="299">
        <v>18814.033333333333</v>
      </c>
      <c r="G410" s="299">
        <v>18577.066666666666</v>
      </c>
      <c r="H410" s="299">
        <v>19529.366666666669</v>
      </c>
      <c r="I410" s="299">
        <v>19766.333333333336</v>
      </c>
      <c r="J410" s="299">
        <v>20005.51666666667</v>
      </c>
      <c r="K410" s="298">
        <v>19527.150000000001</v>
      </c>
      <c r="L410" s="298">
        <v>19051</v>
      </c>
      <c r="M410" s="298">
        <v>0.18325</v>
      </c>
      <c r="N410" s="1"/>
      <c r="O410" s="1"/>
    </row>
    <row r="411" spans="1:15" ht="12.75" customHeight="1">
      <c r="A411" s="30">
        <v>401</v>
      </c>
      <c r="B411" s="308" t="s">
        <v>886</v>
      </c>
      <c r="C411" s="298">
        <v>45.65</v>
      </c>
      <c r="D411" s="299">
        <v>45.816666666666663</v>
      </c>
      <c r="E411" s="299">
        <v>45.183333333333323</v>
      </c>
      <c r="F411" s="299">
        <v>44.716666666666661</v>
      </c>
      <c r="G411" s="299">
        <v>44.083333333333321</v>
      </c>
      <c r="H411" s="299">
        <v>46.283333333333324</v>
      </c>
      <c r="I411" s="299">
        <v>46.916666666666664</v>
      </c>
      <c r="J411" s="299">
        <v>47.383333333333326</v>
      </c>
      <c r="K411" s="298">
        <v>46.45</v>
      </c>
      <c r="L411" s="298">
        <v>45.35</v>
      </c>
      <c r="M411" s="298">
        <v>92.763710000000003</v>
      </c>
      <c r="N411" s="1"/>
      <c r="O411" s="1"/>
    </row>
    <row r="412" spans="1:15" ht="12.75" customHeight="1">
      <c r="A412" s="30">
        <v>402</v>
      </c>
      <c r="B412" s="308" t="s">
        <v>478</v>
      </c>
      <c r="C412" s="298">
        <v>1733.95</v>
      </c>
      <c r="D412" s="299">
        <v>1730.5833333333333</v>
      </c>
      <c r="E412" s="299">
        <v>1707.5666666666666</v>
      </c>
      <c r="F412" s="299">
        <v>1681.1833333333334</v>
      </c>
      <c r="G412" s="299">
        <v>1658.1666666666667</v>
      </c>
      <c r="H412" s="299">
        <v>1756.9666666666665</v>
      </c>
      <c r="I412" s="299">
        <v>1779.9833333333333</v>
      </c>
      <c r="J412" s="299">
        <v>1806.3666666666663</v>
      </c>
      <c r="K412" s="298">
        <v>1753.6</v>
      </c>
      <c r="L412" s="298">
        <v>1704.2</v>
      </c>
      <c r="M412" s="298">
        <v>0.35375000000000001</v>
      </c>
      <c r="N412" s="1"/>
      <c r="O412" s="1"/>
    </row>
    <row r="413" spans="1:15" ht="12.75" customHeight="1">
      <c r="A413" s="30">
        <v>403</v>
      </c>
      <c r="B413" s="308" t="s">
        <v>192</v>
      </c>
      <c r="C413" s="298">
        <v>1264.8499999999999</v>
      </c>
      <c r="D413" s="299">
        <v>1267.9833333333333</v>
      </c>
      <c r="E413" s="299">
        <v>1246.8666666666668</v>
      </c>
      <c r="F413" s="299">
        <v>1228.8833333333334</v>
      </c>
      <c r="G413" s="299">
        <v>1207.7666666666669</v>
      </c>
      <c r="H413" s="299">
        <v>1285.9666666666667</v>
      </c>
      <c r="I413" s="299">
        <v>1307.083333333333</v>
      </c>
      <c r="J413" s="299">
        <v>1325.0666666666666</v>
      </c>
      <c r="K413" s="298">
        <v>1289.0999999999999</v>
      </c>
      <c r="L413" s="298">
        <v>1250</v>
      </c>
      <c r="M413" s="298">
        <v>4.0172299999999996</v>
      </c>
      <c r="N413" s="1"/>
      <c r="O413" s="1"/>
    </row>
    <row r="414" spans="1:15" ht="12.75" customHeight="1">
      <c r="A414" s="30">
        <v>404</v>
      </c>
      <c r="B414" s="308" t="s">
        <v>887</v>
      </c>
      <c r="C414" s="298">
        <v>276.45</v>
      </c>
      <c r="D414" s="299">
        <v>277.81666666666666</v>
      </c>
      <c r="E414" s="299">
        <v>274.68333333333334</v>
      </c>
      <c r="F414" s="299">
        <v>272.91666666666669</v>
      </c>
      <c r="G414" s="299">
        <v>269.78333333333336</v>
      </c>
      <c r="H414" s="299">
        <v>279.58333333333331</v>
      </c>
      <c r="I414" s="299">
        <v>282.71666666666664</v>
      </c>
      <c r="J414" s="299">
        <v>284.48333333333329</v>
      </c>
      <c r="K414" s="298">
        <v>280.95</v>
      </c>
      <c r="L414" s="298">
        <v>276.05</v>
      </c>
      <c r="M414" s="298">
        <v>0.60065999999999997</v>
      </c>
      <c r="N414" s="1"/>
      <c r="O414" s="1"/>
    </row>
    <row r="415" spans="1:15" ht="12.75" customHeight="1">
      <c r="A415" s="30">
        <v>405</v>
      </c>
      <c r="B415" s="308" t="s">
        <v>190</v>
      </c>
      <c r="C415" s="298">
        <v>2521.5500000000002</v>
      </c>
      <c r="D415" s="299">
        <v>2486.6333333333332</v>
      </c>
      <c r="E415" s="299">
        <v>2446.3166666666666</v>
      </c>
      <c r="F415" s="299">
        <v>2371.0833333333335</v>
      </c>
      <c r="G415" s="299">
        <v>2330.7666666666669</v>
      </c>
      <c r="H415" s="299">
        <v>2561.8666666666663</v>
      </c>
      <c r="I415" s="299">
        <v>2602.1833333333329</v>
      </c>
      <c r="J415" s="299">
        <v>2677.4166666666661</v>
      </c>
      <c r="K415" s="298">
        <v>2526.9499999999998</v>
      </c>
      <c r="L415" s="298">
        <v>2411.4</v>
      </c>
      <c r="M415" s="298">
        <v>5.1584899999999996</v>
      </c>
      <c r="N415" s="1"/>
      <c r="O415" s="1"/>
    </row>
    <row r="416" spans="1:15" ht="12.75" customHeight="1">
      <c r="A416" s="30">
        <v>406</v>
      </c>
      <c r="B416" s="308" t="s">
        <v>479</v>
      </c>
      <c r="C416" s="298">
        <v>544.1</v>
      </c>
      <c r="D416" s="299">
        <v>548.06666666666672</v>
      </c>
      <c r="E416" s="299">
        <v>534.03333333333342</v>
      </c>
      <c r="F416" s="299">
        <v>523.9666666666667</v>
      </c>
      <c r="G416" s="299">
        <v>509.93333333333339</v>
      </c>
      <c r="H416" s="299">
        <v>558.13333333333344</v>
      </c>
      <c r="I416" s="299">
        <v>572.16666666666674</v>
      </c>
      <c r="J416" s="299">
        <v>582.23333333333346</v>
      </c>
      <c r="K416" s="298">
        <v>562.1</v>
      </c>
      <c r="L416" s="298">
        <v>538</v>
      </c>
      <c r="M416" s="298">
        <v>1.9134599999999999</v>
      </c>
      <c r="N416" s="1"/>
      <c r="O416" s="1"/>
    </row>
    <row r="417" spans="1:15" ht="12.75" customHeight="1">
      <c r="A417" s="30">
        <v>407</v>
      </c>
      <c r="B417" s="308" t="s">
        <v>480</v>
      </c>
      <c r="C417" s="298">
        <v>2728.8</v>
      </c>
      <c r="D417" s="299">
        <v>2721.2333333333336</v>
      </c>
      <c r="E417" s="299">
        <v>2697.5666666666671</v>
      </c>
      <c r="F417" s="299">
        <v>2666.3333333333335</v>
      </c>
      <c r="G417" s="299">
        <v>2642.666666666667</v>
      </c>
      <c r="H417" s="299">
        <v>2752.4666666666672</v>
      </c>
      <c r="I417" s="299">
        <v>2776.1333333333332</v>
      </c>
      <c r="J417" s="299">
        <v>2807.3666666666672</v>
      </c>
      <c r="K417" s="298">
        <v>2744.9</v>
      </c>
      <c r="L417" s="298">
        <v>2690</v>
      </c>
      <c r="M417" s="298">
        <v>8.6010000000000003E-2</v>
      </c>
      <c r="N417" s="1"/>
      <c r="O417" s="1"/>
    </row>
    <row r="418" spans="1:15" ht="12.75" customHeight="1">
      <c r="A418" s="30">
        <v>408</v>
      </c>
      <c r="B418" s="308" t="s">
        <v>481</v>
      </c>
      <c r="C418" s="298">
        <v>345.95</v>
      </c>
      <c r="D418" s="299">
        <v>348.98333333333335</v>
      </c>
      <c r="E418" s="299">
        <v>339.9666666666667</v>
      </c>
      <c r="F418" s="299">
        <v>333.98333333333335</v>
      </c>
      <c r="G418" s="299">
        <v>324.9666666666667</v>
      </c>
      <c r="H418" s="299">
        <v>354.9666666666667</v>
      </c>
      <c r="I418" s="299">
        <v>363.98333333333335</v>
      </c>
      <c r="J418" s="299">
        <v>369.9666666666667</v>
      </c>
      <c r="K418" s="298">
        <v>358</v>
      </c>
      <c r="L418" s="298">
        <v>343</v>
      </c>
      <c r="M418" s="298">
        <v>0.51129999999999998</v>
      </c>
      <c r="N418" s="1"/>
      <c r="O418" s="1"/>
    </row>
    <row r="419" spans="1:15" ht="12.75" customHeight="1">
      <c r="A419" s="30">
        <v>409</v>
      </c>
      <c r="B419" s="308" t="s">
        <v>829</v>
      </c>
      <c r="C419" s="298">
        <v>568</v>
      </c>
      <c r="D419" s="299">
        <v>568.85</v>
      </c>
      <c r="E419" s="299">
        <v>564</v>
      </c>
      <c r="F419" s="299">
        <v>560</v>
      </c>
      <c r="G419" s="299">
        <v>555.15</v>
      </c>
      <c r="H419" s="299">
        <v>572.85</v>
      </c>
      <c r="I419" s="299">
        <v>577.70000000000016</v>
      </c>
      <c r="J419" s="299">
        <v>581.70000000000005</v>
      </c>
      <c r="K419" s="298">
        <v>573.70000000000005</v>
      </c>
      <c r="L419" s="298">
        <v>564.85</v>
      </c>
      <c r="M419" s="298">
        <v>2.5903200000000002</v>
      </c>
      <c r="N419" s="1"/>
      <c r="O419" s="1"/>
    </row>
    <row r="420" spans="1:15" ht="12.75" customHeight="1">
      <c r="A420" s="30">
        <v>410</v>
      </c>
      <c r="B420" s="308" t="s">
        <v>482</v>
      </c>
      <c r="C420" s="298">
        <v>659.15</v>
      </c>
      <c r="D420" s="299">
        <v>661.56666666666672</v>
      </c>
      <c r="E420" s="299">
        <v>653.88333333333344</v>
      </c>
      <c r="F420" s="299">
        <v>648.61666666666667</v>
      </c>
      <c r="G420" s="299">
        <v>640.93333333333339</v>
      </c>
      <c r="H420" s="299">
        <v>666.83333333333348</v>
      </c>
      <c r="I420" s="299">
        <v>674.51666666666665</v>
      </c>
      <c r="J420" s="299">
        <v>679.78333333333353</v>
      </c>
      <c r="K420" s="298">
        <v>669.25</v>
      </c>
      <c r="L420" s="298">
        <v>656.3</v>
      </c>
      <c r="M420" s="298">
        <v>0.34547</v>
      </c>
      <c r="N420" s="1"/>
      <c r="O420" s="1"/>
    </row>
    <row r="421" spans="1:15" ht="12.75" customHeight="1">
      <c r="A421" s="30">
        <v>411</v>
      </c>
      <c r="B421" s="308" t="s">
        <v>483</v>
      </c>
      <c r="C421" s="298">
        <v>38.549999999999997</v>
      </c>
      <c r="D421" s="299">
        <v>38.566666666666663</v>
      </c>
      <c r="E421" s="299">
        <v>38.133333333333326</v>
      </c>
      <c r="F421" s="299">
        <v>37.716666666666661</v>
      </c>
      <c r="G421" s="299">
        <v>37.283333333333324</v>
      </c>
      <c r="H421" s="299">
        <v>38.983333333333327</v>
      </c>
      <c r="I421" s="299">
        <v>39.416666666666664</v>
      </c>
      <c r="J421" s="299">
        <v>39.833333333333329</v>
      </c>
      <c r="K421" s="298">
        <v>39</v>
      </c>
      <c r="L421" s="298">
        <v>38.15</v>
      </c>
      <c r="M421" s="298">
        <v>11.381489999999999</v>
      </c>
      <c r="N421" s="1"/>
      <c r="O421" s="1"/>
    </row>
    <row r="422" spans="1:15" ht="12.75" customHeight="1">
      <c r="A422" s="30">
        <v>412</v>
      </c>
      <c r="B422" s="308" t="s">
        <v>888</v>
      </c>
      <c r="C422" s="298">
        <v>497.95</v>
      </c>
      <c r="D422" s="299">
        <v>489.65000000000003</v>
      </c>
      <c r="E422" s="299">
        <v>478.35000000000008</v>
      </c>
      <c r="F422" s="299">
        <v>458.75000000000006</v>
      </c>
      <c r="G422" s="299">
        <v>447.4500000000001</v>
      </c>
      <c r="H422" s="299">
        <v>509.25000000000006</v>
      </c>
      <c r="I422" s="299">
        <v>520.54999999999995</v>
      </c>
      <c r="J422" s="299">
        <v>540.15000000000009</v>
      </c>
      <c r="K422" s="298">
        <v>500.95</v>
      </c>
      <c r="L422" s="298">
        <v>470.05</v>
      </c>
      <c r="M422" s="298">
        <v>18.185420000000001</v>
      </c>
      <c r="N422" s="1"/>
      <c r="O422" s="1"/>
    </row>
    <row r="423" spans="1:15" ht="12.75" customHeight="1">
      <c r="A423" s="30">
        <v>413</v>
      </c>
      <c r="B423" s="308" t="s">
        <v>188</v>
      </c>
      <c r="C423" s="298">
        <v>473.45</v>
      </c>
      <c r="D423" s="299">
        <v>471.48333333333329</v>
      </c>
      <c r="E423" s="299">
        <v>468.81666666666661</v>
      </c>
      <c r="F423" s="299">
        <v>464.18333333333334</v>
      </c>
      <c r="G423" s="299">
        <v>461.51666666666665</v>
      </c>
      <c r="H423" s="299">
        <v>476.11666666666656</v>
      </c>
      <c r="I423" s="299">
        <v>478.78333333333319</v>
      </c>
      <c r="J423" s="299">
        <v>483.41666666666652</v>
      </c>
      <c r="K423" s="298">
        <v>474.15</v>
      </c>
      <c r="L423" s="298">
        <v>466.85</v>
      </c>
      <c r="M423" s="298">
        <v>91.863579999999999</v>
      </c>
      <c r="N423" s="1"/>
      <c r="O423" s="1"/>
    </row>
    <row r="424" spans="1:15" ht="12.75" customHeight="1">
      <c r="A424" s="30">
        <v>414</v>
      </c>
      <c r="B424" s="308" t="s">
        <v>186</v>
      </c>
      <c r="C424" s="298">
        <v>69</v>
      </c>
      <c r="D424" s="299">
        <v>68.8</v>
      </c>
      <c r="E424" s="299">
        <v>67.699999999999989</v>
      </c>
      <c r="F424" s="299">
        <v>66.399999999999991</v>
      </c>
      <c r="G424" s="299">
        <v>65.299999999999983</v>
      </c>
      <c r="H424" s="299">
        <v>70.099999999999994</v>
      </c>
      <c r="I424" s="299">
        <v>71.199999999999989</v>
      </c>
      <c r="J424" s="299">
        <v>72.5</v>
      </c>
      <c r="K424" s="298">
        <v>69.900000000000006</v>
      </c>
      <c r="L424" s="298">
        <v>67.5</v>
      </c>
      <c r="M424" s="298">
        <v>228.48965999999999</v>
      </c>
      <c r="N424" s="1"/>
      <c r="O424" s="1"/>
    </row>
    <row r="425" spans="1:15" ht="12.75" customHeight="1">
      <c r="A425" s="30">
        <v>415</v>
      </c>
      <c r="B425" s="308" t="s">
        <v>484</v>
      </c>
      <c r="C425" s="298">
        <v>297.85000000000002</v>
      </c>
      <c r="D425" s="299">
        <v>298.61666666666667</v>
      </c>
      <c r="E425" s="299">
        <v>295.23333333333335</v>
      </c>
      <c r="F425" s="299">
        <v>292.61666666666667</v>
      </c>
      <c r="G425" s="299">
        <v>289.23333333333335</v>
      </c>
      <c r="H425" s="299">
        <v>301.23333333333335</v>
      </c>
      <c r="I425" s="299">
        <v>304.61666666666667</v>
      </c>
      <c r="J425" s="299">
        <v>307.23333333333335</v>
      </c>
      <c r="K425" s="298">
        <v>302</v>
      </c>
      <c r="L425" s="298">
        <v>296</v>
      </c>
      <c r="M425" s="298">
        <v>0.67695000000000005</v>
      </c>
      <c r="N425" s="1"/>
      <c r="O425" s="1"/>
    </row>
    <row r="426" spans="1:15" ht="12.75" customHeight="1">
      <c r="A426" s="30">
        <v>416</v>
      </c>
      <c r="B426" s="308" t="s">
        <v>485</v>
      </c>
      <c r="C426" s="298">
        <v>144.9</v>
      </c>
      <c r="D426" s="299">
        <v>146.35</v>
      </c>
      <c r="E426" s="299">
        <v>142.79999999999998</v>
      </c>
      <c r="F426" s="299">
        <v>140.69999999999999</v>
      </c>
      <c r="G426" s="299">
        <v>137.14999999999998</v>
      </c>
      <c r="H426" s="299">
        <v>148.44999999999999</v>
      </c>
      <c r="I426" s="299">
        <v>152</v>
      </c>
      <c r="J426" s="299">
        <v>154.1</v>
      </c>
      <c r="K426" s="298">
        <v>149.9</v>
      </c>
      <c r="L426" s="298">
        <v>144.25</v>
      </c>
      <c r="M426" s="298">
        <v>2.92035</v>
      </c>
      <c r="N426" s="1"/>
      <c r="O426" s="1"/>
    </row>
    <row r="427" spans="1:15" ht="12.75" customHeight="1">
      <c r="A427" s="30">
        <v>417</v>
      </c>
      <c r="B427" s="308" t="s">
        <v>486</v>
      </c>
      <c r="C427" s="298">
        <v>335.95</v>
      </c>
      <c r="D427" s="299">
        <v>336.55</v>
      </c>
      <c r="E427" s="299">
        <v>331.40000000000003</v>
      </c>
      <c r="F427" s="299">
        <v>326.85000000000002</v>
      </c>
      <c r="G427" s="299">
        <v>321.70000000000005</v>
      </c>
      <c r="H427" s="299">
        <v>341.1</v>
      </c>
      <c r="I427" s="299">
        <v>346.25</v>
      </c>
      <c r="J427" s="299">
        <v>350.8</v>
      </c>
      <c r="K427" s="298">
        <v>341.7</v>
      </c>
      <c r="L427" s="298">
        <v>332</v>
      </c>
      <c r="M427" s="298">
        <v>3.3968500000000001</v>
      </c>
      <c r="N427" s="1"/>
      <c r="O427" s="1"/>
    </row>
    <row r="428" spans="1:15" ht="12.75" customHeight="1">
      <c r="A428" s="30">
        <v>418</v>
      </c>
      <c r="B428" s="308" t="s">
        <v>487</v>
      </c>
      <c r="C428" s="298">
        <v>419.7</v>
      </c>
      <c r="D428" s="299">
        <v>420.39999999999992</v>
      </c>
      <c r="E428" s="299">
        <v>416.39999999999986</v>
      </c>
      <c r="F428" s="299">
        <v>413.09999999999997</v>
      </c>
      <c r="G428" s="299">
        <v>409.09999999999991</v>
      </c>
      <c r="H428" s="299">
        <v>423.69999999999982</v>
      </c>
      <c r="I428" s="299">
        <v>427.69999999999993</v>
      </c>
      <c r="J428" s="299">
        <v>430.99999999999977</v>
      </c>
      <c r="K428" s="298">
        <v>424.4</v>
      </c>
      <c r="L428" s="298">
        <v>417.1</v>
      </c>
      <c r="M428" s="298">
        <v>0.89876999999999996</v>
      </c>
      <c r="N428" s="1"/>
      <c r="O428" s="1"/>
    </row>
    <row r="429" spans="1:15" ht="12.75" customHeight="1">
      <c r="A429" s="30">
        <v>419</v>
      </c>
      <c r="B429" s="308" t="s">
        <v>488</v>
      </c>
      <c r="C429" s="298">
        <v>441.9</v>
      </c>
      <c r="D429" s="299">
        <v>436.48333333333329</v>
      </c>
      <c r="E429" s="299">
        <v>427.51666666666659</v>
      </c>
      <c r="F429" s="299">
        <v>413.13333333333333</v>
      </c>
      <c r="G429" s="299">
        <v>404.16666666666663</v>
      </c>
      <c r="H429" s="299">
        <v>450.86666666666656</v>
      </c>
      <c r="I429" s="299">
        <v>459.83333333333326</v>
      </c>
      <c r="J429" s="299">
        <v>474.21666666666653</v>
      </c>
      <c r="K429" s="298">
        <v>445.45</v>
      </c>
      <c r="L429" s="298">
        <v>422.1</v>
      </c>
      <c r="M429" s="298">
        <v>3.3906999999999998</v>
      </c>
      <c r="N429" s="1"/>
      <c r="O429" s="1"/>
    </row>
    <row r="430" spans="1:15" ht="12.75" customHeight="1">
      <c r="A430" s="30">
        <v>420</v>
      </c>
      <c r="B430" s="308" t="s">
        <v>489</v>
      </c>
      <c r="C430" s="298">
        <v>205.1</v>
      </c>
      <c r="D430" s="299">
        <v>205.5</v>
      </c>
      <c r="E430" s="299">
        <v>203.1</v>
      </c>
      <c r="F430" s="299">
        <v>201.1</v>
      </c>
      <c r="G430" s="299">
        <v>198.7</v>
      </c>
      <c r="H430" s="299">
        <v>207.5</v>
      </c>
      <c r="I430" s="299">
        <v>209.89999999999998</v>
      </c>
      <c r="J430" s="299">
        <v>211.9</v>
      </c>
      <c r="K430" s="298">
        <v>207.9</v>
      </c>
      <c r="L430" s="298">
        <v>203.5</v>
      </c>
      <c r="M430" s="298">
        <v>1.29535</v>
      </c>
      <c r="N430" s="1"/>
      <c r="O430" s="1"/>
    </row>
    <row r="431" spans="1:15" ht="12.75" customHeight="1">
      <c r="A431" s="30">
        <v>421</v>
      </c>
      <c r="B431" s="308" t="s">
        <v>193</v>
      </c>
      <c r="C431" s="298">
        <v>829.4</v>
      </c>
      <c r="D431" s="299">
        <v>830.31666666666661</v>
      </c>
      <c r="E431" s="299">
        <v>820.98333333333323</v>
      </c>
      <c r="F431" s="299">
        <v>812.56666666666661</v>
      </c>
      <c r="G431" s="299">
        <v>803.23333333333323</v>
      </c>
      <c r="H431" s="299">
        <v>838.73333333333323</v>
      </c>
      <c r="I431" s="299">
        <v>848.06666666666672</v>
      </c>
      <c r="J431" s="299">
        <v>856.48333333333323</v>
      </c>
      <c r="K431" s="298">
        <v>839.65</v>
      </c>
      <c r="L431" s="298">
        <v>821.9</v>
      </c>
      <c r="M431" s="298">
        <v>20.971640000000001</v>
      </c>
      <c r="N431" s="1"/>
      <c r="O431" s="1"/>
    </row>
    <row r="432" spans="1:15" ht="12.75" customHeight="1">
      <c r="A432" s="30">
        <v>422</v>
      </c>
      <c r="B432" s="308" t="s">
        <v>194</v>
      </c>
      <c r="C432" s="298">
        <v>422.25</v>
      </c>
      <c r="D432" s="299">
        <v>422.81666666666666</v>
      </c>
      <c r="E432" s="299">
        <v>417.63333333333333</v>
      </c>
      <c r="F432" s="299">
        <v>413.01666666666665</v>
      </c>
      <c r="G432" s="299">
        <v>407.83333333333331</v>
      </c>
      <c r="H432" s="299">
        <v>427.43333333333334</v>
      </c>
      <c r="I432" s="299">
        <v>432.61666666666662</v>
      </c>
      <c r="J432" s="299">
        <v>437.23333333333335</v>
      </c>
      <c r="K432" s="298">
        <v>428</v>
      </c>
      <c r="L432" s="298">
        <v>418.2</v>
      </c>
      <c r="M432" s="298">
        <v>9.3264600000000009</v>
      </c>
      <c r="N432" s="1"/>
      <c r="O432" s="1"/>
    </row>
    <row r="433" spans="1:15" ht="12.75" customHeight="1">
      <c r="A433" s="30">
        <v>423</v>
      </c>
      <c r="B433" s="308" t="s">
        <v>490</v>
      </c>
      <c r="C433" s="298">
        <v>1815.9</v>
      </c>
      <c r="D433" s="299">
        <v>1808.3</v>
      </c>
      <c r="E433" s="299">
        <v>1791.6</v>
      </c>
      <c r="F433" s="299">
        <v>1767.3</v>
      </c>
      <c r="G433" s="299">
        <v>1750.6</v>
      </c>
      <c r="H433" s="299">
        <v>1832.6</v>
      </c>
      <c r="I433" s="299">
        <v>1849.3000000000002</v>
      </c>
      <c r="J433" s="299">
        <v>1873.6</v>
      </c>
      <c r="K433" s="298">
        <v>1825</v>
      </c>
      <c r="L433" s="298">
        <v>1784</v>
      </c>
      <c r="M433" s="298">
        <v>3.2960000000000003E-2</v>
      </c>
      <c r="N433" s="1"/>
      <c r="O433" s="1"/>
    </row>
    <row r="434" spans="1:15" ht="12.75" customHeight="1">
      <c r="A434" s="30">
        <v>424</v>
      </c>
      <c r="B434" s="308" t="s">
        <v>491</v>
      </c>
      <c r="C434" s="298">
        <v>743.55</v>
      </c>
      <c r="D434" s="299">
        <v>743.85</v>
      </c>
      <c r="E434" s="299">
        <v>737.7</v>
      </c>
      <c r="F434" s="299">
        <v>731.85</v>
      </c>
      <c r="G434" s="299">
        <v>725.7</v>
      </c>
      <c r="H434" s="299">
        <v>749.7</v>
      </c>
      <c r="I434" s="299">
        <v>755.84999999999991</v>
      </c>
      <c r="J434" s="299">
        <v>761.7</v>
      </c>
      <c r="K434" s="298">
        <v>750</v>
      </c>
      <c r="L434" s="298">
        <v>738</v>
      </c>
      <c r="M434" s="298">
        <v>0.66322000000000003</v>
      </c>
      <c r="N434" s="1"/>
      <c r="O434" s="1"/>
    </row>
    <row r="435" spans="1:15" ht="12.75" customHeight="1">
      <c r="A435" s="30">
        <v>425</v>
      </c>
      <c r="B435" s="308" t="s">
        <v>492</v>
      </c>
      <c r="C435" s="298">
        <v>506.15</v>
      </c>
      <c r="D435" s="299">
        <v>509.76666666666659</v>
      </c>
      <c r="E435" s="299">
        <v>498.48333333333323</v>
      </c>
      <c r="F435" s="299">
        <v>490.81666666666666</v>
      </c>
      <c r="G435" s="299">
        <v>479.5333333333333</v>
      </c>
      <c r="H435" s="299">
        <v>517.43333333333317</v>
      </c>
      <c r="I435" s="299">
        <v>528.71666666666658</v>
      </c>
      <c r="J435" s="299">
        <v>536.3833333333331</v>
      </c>
      <c r="K435" s="298">
        <v>521.04999999999995</v>
      </c>
      <c r="L435" s="298">
        <v>502.1</v>
      </c>
      <c r="M435" s="298">
        <v>15.413650000000001</v>
      </c>
      <c r="N435" s="1"/>
      <c r="O435" s="1"/>
    </row>
    <row r="436" spans="1:15" ht="12.75" customHeight="1">
      <c r="A436" s="30">
        <v>426</v>
      </c>
      <c r="B436" s="308" t="s">
        <v>493</v>
      </c>
      <c r="C436" s="298">
        <v>333.15</v>
      </c>
      <c r="D436" s="299">
        <v>332.75</v>
      </c>
      <c r="E436" s="299">
        <v>324.5</v>
      </c>
      <c r="F436" s="299">
        <v>315.85000000000002</v>
      </c>
      <c r="G436" s="299">
        <v>307.60000000000002</v>
      </c>
      <c r="H436" s="299">
        <v>341.4</v>
      </c>
      <c r="I436" s="299">
        <v>349.65</v>
      </c>
      <c r="J436" s="299">
        <v>358.29999999999995</v>
      </c>
      <c r="K436" s="298">
        <v>341</v>
      </c>
      <c r="L436" s="298">
        <v>324.10000000000002</v>
      </c>
      <c r="M436" s="298">
        <v>1.1995400000000001</v>
      </c>
      <c r="N436" s="1"/>
      <c r="O436" s="1"/>
    </row>
    <row r="437" spans="1:15" ht="12.75" customHeight="1">
      <c r="A437" s="30">
        <v>427</v>
      </c>
      <c r="B437" s="308" t="s">
        <v>494</v>
      </c>
      <c r="C437" s="298">
        <v>1769.8</v>
      </c>
      <c r="D437" s="299">
        <v>1774.7833333333335</v>
      </c>
      <c r="E437" s="299">
        <v>1755.5666666666671</v>
      </c>
      <c r="F437" s="299">
        <v>1741.3333333333335</v>
      </c>
      <c r="G437" s="299">
        <v>1722.116666666667</v>
      </c>
      <c r="H437" s="299">
        <v>1789.0166666666671</v>
      </c>
      <c r="I437" s="299">
        <v>1808.2333333333338</v>
      </c>
      <c r="J437" s="299">
        <v>1822.4666666666672</v>
      </c>
      <c r="K437" s="298">
        <v>1794</v>
      </c>
      <c r="L437" s="298">
        <v>1760.55</v>
      </c>
      <c r="M437" s="298">
        <v>1.75444</v>
      </c>
      <c r="N437" s="1"/>
      <c r="O437" s="1"/>
    </row>
    <row r="438" spans="1:15" ht="12.75" customHeight="1">
      <c r="A438" s="30">
        <v>428</v>
      </c>
      <c r="B438" s="308" t="s">
        <v>495</v>
      </c>
      <c r="C438" s="298">
        <v>452.15</v>
      </c>
      <c r="D438" s="299">
        <v>455.86666666666662</v>
      </c>
      <c r="E438" s="299">
        <v>445.78333333333325</v>
      </c>
      <c r="F438" s="299">
        <v>439.41666666666663</v>
      </c>
      <c r="G438" s="299">
        <v>429.33333333333326</v>
      </c>
      <c r="H438" s="299">
        <v>462.23333333333323</v>
      </c>
      <c r="I438" s="299">
        <v>472.31666666666661</v>
      </c>
      <c r="J438" s="299">
        <v>478.68333333333322</v>
      </c>
      <c r="K438" s="298">
        <v>465.95</v>
      </c>
      <c r="L438" s="298">
        <v>449.5</v>
      </c>
      <c r="M438" s="298">
        <v>1.47915</v>
      </c>
      <c r="N438" s="1"/>
      <c r="O438" s="1"/>
    </row>
    <row r="439" spans="1:15" ht="12.75" customHeight="1">
      <c r="A439" s="30">
        <v>429</v>
      </c>
      <c r="B439" s="308" t="s">
        <v>496</v>
      </c>
      <c r="C439" s="298">
        <v>6.65</v>
      </c>
      <c r="D439" s="299">
        <v>6.7166666666666659</v>
      </c>
      <c r="E439" s="299">
        <v>6.5333333333333314</v>
      </c>
      <c r="F439" s="299">
        <v>6.4166666666666652</v>
      </c>
      <c r="G439" s="299">
        <v>6.2333333333333307</v>
      </c>
      <c r="H439" s="299">
        <v>6.8333333333333321</v>
      </c>
      <c r="I439" s="299">
        <v>7.0166666666666675</v>
      </c>
      <c r="J439" s="299">
        <v>7.1333333333333329</v>
      </c>
      <c r="K439" s="298">
        <v>6.9</v>
      </c>
      <c r="L439" s="298">
        <v>6.6</v>
      </c>
      <c r="M439" s="298">
        <v>308.83080000000001</v>
      </c>
      <c r="N439" s="1"/>
      <c r="O439" s="1"/>
    </row>
    <row r="440" spans="1:15" ht="12.75" customHeight="1">
      <c r="A440" s="30">
        <v>430</v>
      </c>
      <c r="B440" s="308" t="s">
        <v>497</v>
      </c>
      <c r="C440" s="298">
        <v>872.4</v>
      </c>
      <c r="D440" s="299">
        <v>869.4666666666667</v>
      </c>
      <c r="E440" s="299">
        <v>864.93333333333339</v>
      </c>
      <c r="F440" s="299">
        <v>857.4666666666667</v>
      </c>
      <c r="G440" s="299">
        <v>852.93333333333339</v>
      </c>
      <c r="H440" s="299">
        <v>876.93333333333339</v>
      </c>
      <c r="I440" s="299">
        <v>881.4666666666667</v>
      </c>
      <c r="J440" s="299">
        <v>888.93333333333339</v>
      </c>
      <c r="K440" s="298">
        <v>874</v>
      </c>
      <c r="L440" s="298">
        <v>862</v>
      </c>
      <c r="M440" s="298">
        <v>0.13123000000000001</v>
      </c>
      <c r="N440" s="1"/>
      <c r="O440" s="1"/>
    </row>
    <row r="441" spans="1:15" ht="12.75" customHeight="1">
      <c r="A441" s="30">
        <v>431</v>
      </c>
      <c r="B441" s="308" t="s">
        <v>275</v>
      </c>
      <c r="C441" s="298">
        <v>556.9</v>
      </c>
      <c r="D441" s="299">
        <v>556.88333333333333</v>
      </c>
      <c r="E441" s="299">
        <v>552.01666666666665</v>
      </c>
      <c r="F441" s="299">
        <v>547.13333333333333</v>
      </c>
      <c r="G441" s="299">
        <v>542.26666666666665</v>
      </c>
      <c r="H441" s="299">
        <v>561.76666666666665</v>
      </c>
      <c r="I441" s="299">
        <v>566.63333333333321</v>
      </c>
      <c r="J441" s="299">
        <v>571.51666666666665</v>
      </c>
      <c r="K441" s="298">
        <v>561.75</v>
      </c>
      <c r="L441" s="298">
        <v>552</v>
      </c>
      <c r="M441" s="298">
        <v>0.89329999999999998</v>
      </c>
      <c r="N441" s="1"/>
      <c r="O441" s="1"/>
    </row>
    <row r="442" spans="1:15" ht="12.75" customHeight="1">
      <c r="A442" s="30">
        <v>432</v>
      </c>
      <c r="B442" s="308" t="s">
        <v>498</v>
      </c>
      <c r="C442" s="298">
        <v>1592.2</v>
      </c>
      <c r="D442" s="299">
        <v>1594.8833333333332</v>
      </c>
      <c r="E442" s="299">
        <v>1584.4166666666665</v>
      </c>
      <c r="F442" s="299">
        <v>1576.6333333333332</v>
      </c>
      <c r="G442" s="299">
        <v>1566.1666666666665</v>
      </c>
      <c r="H442" s="299">
        <v>1602.6666666666665</v>
      </c>
      <c r="I442" s="299">
        <v>1613.1333333333332</v>
      </c>
      <c r="J442" s="299">
        <v>1620.9166666666665</v>
      </c>
      <c r="K442" s="298">
        <v>1605.35</v>
      </c>
      <c r="L442" s="298">
        <v>1587.1</v>
      </c>
      <c r="M442" s="298">
        <v>0.10628</v>
      </c>
      <c r="N442" s="1"/>
      <c r="O442" s="1"/>
    </row>
    <row r="443" spans="1:15" ht="12.75" customHeight="1">
      <c r="A443" s="30">
        <v>433</v>
      </c>
      <c r="B443" s="308" t="s">
        <v>499</v>
      </c>
      <c r="C443" s="298">
        <v>530.70000000000005</v>
      </c>
      <c r="D443" s="299">
        <v>532.61666666666667</v>
      </c>
      <c r="E443" s="299">
        <v>521.23333333333335</v>
      </c>
      <c r="F443" s="299">
        <v>511.76666666666665</v>
      </c>
      <c r="G443" s="299">
        <v>500.38333333333333</v>
      </c>
      <c r="H443" s="299">
        <v>542.08333333333337</v>
      </c>
      <c r="I443" s="299">
        <v>553.46666666666681</v>
      </c>
      <c r="J443" s="299">
        <v>562.93333333333339</v>
      </c>
      <c r="K443" s="298">
        <v>544</v>
      </c>
      <c r="L443" s="298">
        <v>523.15</v>
      </c>
      <c r="M443" s="298">
        <v>0.112</v>
      </c>
      <c r="N443" s="1"/>
      <c r="O443" s="1"/>
    </row>
    <row r="444" spans="1:15" ht="12.75" customHeight="1">
      <c r="A444" s="30">
        <v>434</v>
      </c>
      <c r="B444" s="308" t="s">
        <v>500</v>
      </c>
      <c r="C444" s="298">
        <v>854.25</v>
      </c>
      <c r="D444" s="299">
        <v>847.69999999999993</v>
      </c>
      <c r="E444" s="299">
        <v>834.39999999999986</v>
      </c>
      <c r="F444" s="299">
        <v>814.55</v>
      </c>
      <c r="G444" s="299">
        <v>801.24999999999989</v>
      </c>
      <c r="H444" s="299">
        <v>867.54999999999984</v>
      </c>
      <c r="I444" s="299">
        <v>880.8499999999998</v>
      </c>
      <c r="J444" s="299">
        <v>900.69999999999982</v>
      </c>
      <c r="K444" s="298">
        <v>861</v>
      </c>
      <c r="L444" s="298">
        <v>827.85</v>
      </c>
      <c r="M444" s="298">
        <v>1.0406500000000001</v>
      </c>
      <c r="N444" s="1"/>
      <c r="O444" s="1"/>
    </row>
    <row r="445" spans="1:15" ht="12.75" customHeight="1">
      <c r="A445" s="30">
        <v>435</v>
      </c>
      <c r="B445" s="308" t="s">
        <v>501</v>
      </c>
      <c r="C445" s="298">
        <v>38.85</v>
      </c>
      <c r="D445" s="299">
        <v>39.016666666666673</v>
      </c>
      <c r="E445" s="299">
        <v>38.433333333333344</v>
      </c>
      <c r="F445" s="299">
        <v>38.016666666666673</v>
      </c>
      <c r="G445" s="299">
        <v>37.433333333333344</v>
      </c>
      <c r="H445" s="299">
        <v>39.433333333333344</v>
      </c>
      <c r="I445" s="299">
        <v>40.016666666666673</v>
      </c>
      <c r="J445" s="299">
        <v>40.433333333333344</v>
      </c>
      <c r="K445" s="298">
        <v>39.6</v>
      </c>
      <c r="L445" s="298">
        <v>38.6</v>
      </c>
      <c r="M445" s="298">
        <v>46.56861</v>
      </c>
      <c r="N445" s="1"/>
      <c r="O445" s="1"/>
    </row>
    <row r="446" spans="1:15" ht="12.75" customHeight="1">
      <c r="A446" s="30">
        <v>436</v>
      </c>
      <c r="B446" s="308" t="s">
        <v>206</v>
      </c>
      <c r="C446" s="298">
        <v>840.9</v>
      </c>
      <c r="D446" s="299">
        <v>837.85</v>
      </c>
      <c r="E446" s="299">
        <v>824.2</v>
      </c>
      <c r="F446" s="299">
        <v>807.5</v>
      </c>
      <c r="G446" s="299">
        <v>793.85</v>
      </c>
      <c r="H446" s="299">
        <v>854.55000000000007</v>
      </c>
      <c r="I446" s="299">
        <v>868.19999999999993</v>
      </c>
      <c r="J446" s="299">
        <v>884.90000000000009</v>
      </c>
      <c r="K446" s="298">
        <v>851.5</v>
      </c>
      <c r="L446" s="298">
        <v>821.15</v>
      </c>
      <c r="M446" s="298">
        <v>41.025680000000001</v>
      </c>
      <c r="N446" s="1"/>
      <c r="O446" s="1"/>
    </row>
    <row r="447" spans="1:15" ht="12.75" customHeight="1">
      <c r="A447" s="30">
        <v>437</v>
      </c>
      <c r="B447" s="308" t="s">
        <v>502</v>
      </c>
      <c r="C447" s="298">
        <v>997.85</v>
      </c>
      <c r="D447" s="299">
        <v>999.69999999999993</v>
      </c>
      <c r="E447" s="299">
        <v>988.14999999999986</v>
      </c>
      <c r="F447" s="299">
        <v>978.44999999999993</v>
      </c>
      <c r="G447" s="299">
        <v>966.89999999999986</v>
      </c>
      <c r="H447" s="299">
        <v>1009.3999999999999</v>
      </c>
      <c r="I447" s="299">
        <v>1020.9499999999998</v>
      </c>
      <c r="J447" s="299">
        <v>1030.6499999999999</v>
      </c>
      <c r="K447" s="298">
        <v>1011.25</v>
      </c>
      <c r="L447" s="298">
        <v>990</v>
      </c>
      <c r="M447" s="298">
        <v>1.17679</v>
      </c>
      <c r="N447" s="1"/>
      <c r="O447" s="1"/>
    </row>
    <row r="448" spans="1:15" ht="12.75" customHeight="1">
      <c r="A448" s="30">
        <v>438</v>
      </c>
      <c r="B448" s="308" t="s">
        <v>195</v>
      </c>
      <c r="C448" s="298">
        <v>803.35</v>
      </c>
      <c r="D448" s="299">
        <v>799.1</v>
      </c>
      <c r="E448" s="299">
        <v>792.5</v>
      </c>
      <c r="F448" s="299">
        <v>781.65</v>
      </c>
      <c r="G448" s="299">
        <v>775.05</v>
      </c>
      <c r="H448" s="299">
        <v>809.95</v>
      </c>
      <c r="I448" s="299">
        <v>816.55000000000018</v>
      </c>
      <c r="J448" s="299">
        <v>827.40000000000009</v>
      </c>
      <c r="K448" s="298">
        <v>805.7</v>
      </c>
      <c r="L448" s="298">
        <v>788.25</v>
      </c>
      <c r="M448" s="298">
        <v>4.9331699999999996</v>
      </c>
      <c r="N448" s="1"/>
      <c r="O448" s="1"/>
    </row>
    <row r="449" spans="1:15" ht="12.75" customHeight="1">
      <c r="A449" s="30">
        <v>439</v>
      </c>
      <c r="B449" s="308" t="s">
        <v>503</v>
      </c>
      <c r="C449" s="298">
        <v>200.45</v>
      </c>
      <c r="D449" s="299">
        <v>199.46666666666667</v>
      </c>
      <c r="E449" s="299">
        <v>197.58333333333334</v>
      </c>
      <c r="F449" s="299">
        <v>194.71666666666667</v>
      </c>
      <c r="G449" s="299">
        <v>192.83333333333334</v>
      </c>
      <c r="H449" s="299">
        <v>202.33333333333334</v>
      </c>
      <c r="I449" s="299">
        <v>204.21666666666667</v>
      </c>
      <c r="J449" s="299">
        <v>207.08333333333334</v>
      </c>
      <c r="K449" s="298">
        <v>201.35</v>
      </c>
      <c r="L449" s="298">
        <v>196.6</v>
      </c>
      <c r="M449" s="298">
        <v>4.5824600000000002</v>
      </c>
      <c r="N449" s="1"/>
      <c r="O449" s="1"/>
    </row>
    <row r="450" spans="1:15" ht="12.75" customHeight="1">
      <c r="A450" s="30">
        <v>440</v>
      </c>
      <c r="B450" s="308" t="s">
        <v>504</v>
      </c>
      <c r="C450" s="298">
        <v>947.55</v>
      </c>
      <c r="D450" s="299">
        <v>941.80000000000007</v>
      </c>
      <c r="E450" s="299">
        <v>930.75000000000011</v>
      </c>
      <c r="F450" s="299">
        <v>913.95</v>
      </c>
      <c r="G450" s="299">
        <v>902.90000000000009</v>
      </c>
      <c r="H450" s="299">
        <v>958.60000000000014</v>
      </c>
      <c r="I450" s="299">
        <v>969.65000000000009</v>
      </c>
      <c r="J450" s="299">
        <v>986.45000000000016</v>
      </c>
      <c r="K450" s="298">
        <v>952.85</v>
      </c>
      <c r="L450" s="298">
        <v>925</v>
      </c>
      <c r="M450" s="298">
        <v>2.2577199999999999</v>
      </c>
      <c r="N450" s="1"/>
      <c r="O450" s="1"/>
    </row>
    <row r="451" spans="1:15" ht="12.75" customHeight="1">
      <c r="A451" s="30">
        <v>441</v>
      </c>
      <c r="B451" s="308" t="s">
        <v>200</v>
      </c>
      <c r="C451" s="298">
        <v>3235.05</v>
      </c>
      <c r="D451" s="299">
        <v>3259.35</v>
      </c>
      <c r="E451" s="299">
        <v>3200.75</v>
      </c>
      <c r="F451" s="299">
        <v>3166.4500000000003</v>
      </c>
      <c r="G451" s="299">
        <v>3107.8500000000004</v>
      </c>
      <c r="H451" s="299">
        <v>3293.6499999999996</v>
      </c>
      <c r="I451" s="299">
        <v>3352.2499999999991</v>
      </c>
      <c r="J451" s="299">
        <v>3386.5499999999993</v>
      </c>
      <c r="K451" s="298">
        <v>3317.95</v>
      </c>
      <c r="L451" s="298">
        <v>3225.05</v>
      </c>
      <c r="M451" s="298">
        <v>26.225349999999999</v>
      </c>
      <c r="N451" s="1"/>
      <c r="O451" s="1"/>
    </row>
    <row r="452" spans="1:15" ht="12.75" customHeight="1">
      <c r="A452" s="30">
        <v>442</v>
      </c>
      <c r="B452" s="308" t="s">
        <v>196</v>
      </c>
      <c r="C452" s="298">
        <v>730.15</v>
      </c>
      <c r="D452" s="299">
        <v>725.51666666666677</v>
      </c>
      <c r="E452" s="299">
        <v>719.18333333333351</v>
      </c>
      <c r="F452" s="299">
        <v>708.2166666666667</v>
      </c>
      <c r="G452" s="299">
        <v>701.88333333333344</v>
      </c>
      <c r="H452" s="299">
        <v>736.48333333333358</v>
      </c>
      <c r="I452" s="299">
        <v>742.81666666666683</v>
      </c>
      <c r="J452" s="299">
        <v>753.78333333333364</v>
      </c>
      <c r="K452" s="298">
        <v>731.85</v>
      </c>
      <c r="L452" s="298">
        <v>714.55</v>
      </c>
      <c r="M452" s="298">
        <v>12.81683</v>
      </c>
      <c r="N452" s="1"/>
      <c r="O452" s="1"/>
    </row>
    <row r="453" spans="1:15" ht="12.75" customHeight="1">
      <c r="A453" s="30">
        <v>443</v>
      </c>
      <c r="B453" s="308" t="s">
        <v>276</v>
      </c>
      <c r="C453" s="298">
        <v>8081.4</v>
      </c>
      <c r="D453" s="299">
        <v>8122.166666666667</v>
      </c>
      <c r="E453" s="299">
        <v>8009.3333333333339</v>
      </c>
      <c r="F453" s="299">
        <v>7937.2666666666673</v>
      </c>
      <c r="G453" s="299">
        <v>7824.4333333333343</v>
      </c>
      <c r="H453" s="299">
        <v>8194.2333333333336</v>
      </c>
      <c r="I453" s="299">
        <v>8307.0666666666675</v>
      </c>
      <c r="J453" s="299">
        <v>8379.1333333333332</v>
      </c>
      <c r="K453" s="298">
        <v>8235</v>
      </c>
      <c r="L453" s="298">
        <v>8050.1</v>
      </c>
      <c r="M453" s="298">
        <v>1.5570200000000001</v>
      </c>
      <c r="N453" s="1"/>
      <c r="O453" s="1"/>
    </row>
    <row r="454" spans="1:15" ht="12.75" customHeight="1">
      <c r="A454" s="30">
        <v>444</v>
      </c>
      <c r="B454" s="308" t="s">
        <v>889</v>
      </c>
      <c r="C454" s="298">
        <v>1338.75</v>
      </c>
      <c r="D454" s="299">
        <v>1349.2666666666667</v>
      </c>
      <c r="E454" s="299">
        <v>1324.0833333333333</v>
      </c>
      <c r="F454" s="299">
        <v>1309.4166666666665</v>
      </c>
      <c r="G454" s="299">
        <v>1284.2333333333331</v>
      </c>
      <c r="H454" s="299">
        <v>1363.9333333333334</v>
      </c>
      <c r="I454" s="299">
        <v>1389.1166666666668</v>
      </c>
      <c r="J454" s="299">
        <v>1403.7833333333335</v>
      </c>
      <c r="K454" s="298">
        <v>1374.45</v>
      </c>
      <c r="L454" s="298">
        <v>1334.6</v>
      </c>
      <c r="M454" s="298">
        <v>0.21456</v>
      </c>
      <c r="N454" s="1"/>
      <c r="O454" s="1"/>
    </row>
    <row r="455" spans="1:15" ht="12.75" customHeight="1">
      <c r="A455" s="30">
        <v>445</v>
      </c>
      <c r="B455" s="308" t="s">
        <v>505</v>
      </c>
      <c r="C455" s="298">
        <v>196.8</v>
      </c>
      <c r="D455" s="299">
        <v>196.86666666666667</v>
      </c>
      <c r="E455" s="299">
        <v>194.23333333333335</v>
      </c>
      <c r="F455" s="299">
        <v>191.66666666666669</v>
      </c>
      <c r="G455" s="299">
        <v>189.03333333333336</v>
      </c>
      <c r="H455" s="299">
        <v>199.43333333333334</v>
      </c>
      <c r="I455" s="299">
        <v>202.06666666666666</v>
      </c>
      <c r="J455" s="299">
        <v>204.63333333333333</v>
      </c>
      <c r="K455" s="298">
        <v>199.5</v>
      </c>
      <c r="L455" s="298">
        <v>194.3</v>
      </c>
      <c r="M455" s="298">
        <v>12.34577</v>
      </c>
      <c r="N455" s="1"/>
      <c r="O455" s="1"/>
    </row>
    <row r="456" spans="1:15" ht="12.75" customHeight="1">
      <c r="A456" s="30">
        <v>446</v>
      </c>
      <c r="B456" s="308" t="s">
        <v>197</v>
      </c>
      <c r="C456" s="298">
        <v>408.45</v>
      </c>
      <c r="D456" s="299">
        <v>409.45</v>
      </c>
      <c r="E456" s="299">
        <v>404</v>
      </c>
      <c r="F456" s="299">
        <v>399.55</v>
      </c>
      <c r="G456" s="299">
        <v>394.1</v>
      </c>
      <c r="H456" s="299">
        <v>413.9</v>
      </c>
      <c r="I456" s="299">
        <v>419.34999999999991</v>
      </c>
      <c r="J456" s="299">
        <v>423.79999999999995</v>
      </c>
      <c r="K456" s="298">
        <v>414.9</v>
      </c>
      <c r="L456" s="298">
        <v>405</v>
      </c>
      <c r="M456" s="298">
        <v>115.25133</v>
      </c>
      <c r="N456" s="1"/>
      <c r="O456" s="1"/>
    </row>
    <row r="457" spans="1:15" ht="12.75" customHeight="1">
      <c r="A457" s="30">
        <v>447</v>
      </c>
      <c r="B457" s="308" t="s">
        <v>198</v>
      </c>
      <c r="C457" s="298">
        <v>211.45</v>
      </c>
      <c r="D457" s="299">
        <v>210.48333333333335</v>
      </c>
      <c r="E457" s="299">
        <v>208.16666666666669</v>
      </c>
      <c r="F457" s="299">
        <v>204.88333333333333</v>
      </c>
      <c r="G457" s="299">
        <v>202.56666666666666</v>
      </c>
      <c r="H457" s="299">
        <v>213.76666666666671</v>
      </c>
      <c r="I457" s="299">
        <v>216.08333333333337</v>
      </c>
      <c r="J457" s="299">
        <v>219.36666666666673</v>
      </c>
      <c r="K457" s="298">
        <v>212.8</v>
      </c>
      <c r="L457" s="298">
        <v>207.2</v>
      </c>
      <c r="M457" s="298">
        <v>147.14950999999999</v>
      </c>
      <c r="N457" s="1"/>
      <c r="O457" s="1"/>
    </row>
    <row r="458" spans="1:15" ht="12.75" customHeight="1">
      <c r="A458" s="30">
        <v>448</v>
      </c>
      <c r="B458" s="308" t="s">
        <v>815</v>
      </c>
      <c r="C458" s="298">
        <v>574.20000000000005</v>
      </c>
      <c r="D458" s="299">
        <v>573.18333333333328</v>
      </c>
      <c r="E458" s="299">
        <v>566.56666666666661</v>
      </c>
      <c r="F458" s="299">
        <v>558.93333333333328</v>
      </c>
      <c r="G458" s="299">
        <v>552.31666666666661</v>
      </c>
      <c r="H458" s="299">
        <v>580.81666666666661</v>
      </c>
      <c r="I458" s="299">
        <v>587.43333333333317</v>
      </c>
      <c r="J458" s="299">
        <v>595.06666666666661</v>
      </c>
      <c r="K458" s="298">
        <v>579.79999999999995</v>
      </c>
      <c r="L458" s="298">
        <v>565.54999999999995</v>
      </c>
      <c r="M458" s="298">
        <v>0.27237</v>
      </c>
      <c r="N458" s="1"/>
      <c r="O458" s="1"/>
    </row>
    <row r="459" spans="1:15" ht="12.75" customHeight="1">
      <c r="A459" s="30">
        <v>449</v>
      </c>
      <c r="B459" s="308" t="s">
        <v>199</v>
      </c>
      <c r="C459" s="298">
        <v>854.55</v>
      </c>
      <c r="D459" s="299">
        <v>856.35</v>
      </c>
      <c r="E459" s="299">
        <v>841.5</v>
      </c>
      <c r="F459" s="299">
        <v>828.44999999999993</v>
      </c>
      <c r="G459" s="299">
        <v>813.59999999999991</v>
      </c>
      <c r="H459" s="299">
        <v>869.40000000000009</v>
      </c>
      <c r="I459" s="299">
        <v>884.25000000000023</v>
      </c>
      <c r="J459" s="299">
        <v>897.30000000000018</v>
      </c>
      <c r="K459" s="298">
        <v>871.2</v>
      </c>
      <c r="L459" s="298">
        <v>843.3</v>
      </c>
      <c r="M459" s="298">
        <v>77.554410000000004</v>
      </c>
      <c r="N459" s="1"/>
      <c r="O459" s="1"/>
    </row>
    <row r="460" spans="1:15" ht="12.75" customHeight="1">
      <c r="A460" s="30">
        <v>450</v>
      </c>
      <c r="B460" s="308" t="s">
        <v>816</v>
      </c>
      <c r="C460" s="298">
        <v>119.55</v>
      </c>
      <c r="D460" s="299">
        <v>119.8</v>
      </c>
      <c r="E460" s="299">
        <v>117.94999999999999</v>
      </c>
      <c r="F460" s="299">
        <v>116.35</v>
      </c>
      <c r="G460" s="299">
        <v>114.49999999999999</v>
      </c>
      <c r="H460" s="299">
        <v>121.39999999999999</v>
      </c>
      <c r="I460" s="299">
        <v>123.24999999999999</v>
      </c>
      <c r="J460" s="299">
        <v>124.85</v>
      </c>
      <c r="K460" s="298">
        <v>121.65</v>
      </c>
      <c r="L460" s="298">
        <v>118.2</v>
      </c>
      <c r="M460" s="298">
        <v>22.01587</v>
      </c>
      <c r="N460" s="1"/>
      <c r="O460" s="1"/>
    </row>
    <row r="461" spans="1:15" ht="12.75" customHeight="1">
      <c r="A461" s="30">
        <v>451</v>
      </c>
      <c r="B461" s="308" t="s">
        <v>506</v>
      </c>
      <c r="C461" s="298">
        <v>3253.55</v>
      </c>
      <c r="D461" s="299">
        <v>3276.2666666666664</v>
      </c>
      <c r="E461" s="299">
        <v>3217.2833333333328</v>
      </c>
      <c r="F461" s="299">
        <v>3181.0166666666664</v>
      </c>
      <c r="G461" s="299">
        <v>3122.0333333333328</v>
      </c>
      <c r="H461" s="299">
        <v>3312.5333333333328</v>
      </c>
      <c r="I461" s="299">
        <v>3371.5166666666664</v>
      </c>
      <c r="J461" s="299">
        <v>3407.7833333333328</v>
      </c>
      <c r="K461" s="298">
        <v>3335.25</v>
      </c>
      <c r="L461" s="298">
        <v>3240</v>
      </c>
      <c r="M461" s="298">
        <v>5.0729999999999997E-2</v>
      </c>
      <c r="N461" s="1"/>
      <c r="O461" s="1"/>
    </row>
    <row r="462" spans="1:15" ht="12.75" customHeight="1">
      <c r="A462" s="30">
        <v>452</v>
      </c>
      <c r="B462" s="308" t="s">
        <v>201</v>
      </c>
      <c r="C462" s="298">
        <v>999.95</v>
      </c>
      <c r="D462" s="299">
        <v>1002.9166666666666</v>
      </c>
      <c r="E462" s="299">
        <v>992.0333333333333</v>
      </c>
      <c r="F462" s="299">
        <v>984.11666666666667</v>
      </c>
      <c r="G462" s="299">
        <v>973.23333333333335</v>
      </c>
      <c r="H462" s="299">
        <v>1010.8333333333333</v>
      </c>
      <c r="I462" s="299">
        <v>1021.7166666666667</v>
      </c>
      <c r="J462" s="299">
        <v>1029.6333333333332</v>
      </c>
      <c r="K462" s="298">
        <v>1013.8</v>
      </c>
      <c r="L462" s="298">
        <v>995</v>
      </c>
      <c r="M462" s="298">
        <v>18.143219999999999</v>
      </c>
      <c r="N462" s="1"/>
      <c r="O462" s="1"/>
    </row>
    <row r="463" spans="1:15" ht="12.75" customHeight="1">
      <c r="A463" s="30">
        <v>453</v>
      </c>
      <c r="B463" s="308" t="s">
        <v>507</v>
      </c>
      <c r="C463" s="298">
        <v>82</v>
      </c>
      <c r="D463" s="299">
        <v>81.033333333333346</v>
      </c>
      <c r="E463" s="299">
        <v>79.266666666666694</v>
      </c>
      <c r="F463" s="299">
        <v>76.533333333333346</v>
      </c>
      <c r="G463" s="299">
        <v>74.766666666666694</v>
      </c>
      <c r="H463" s="299">
        <v>83.766666666666694</v>
      </c>
      <c r="I463" s="299">
        <v>85.533333333333346</v>
      </c>
      <c r="J463" s="299">
        <v>88.266666666666694</v>
      </c>
      <c r="K463" s="298">
        <v>82.8</v>
      </c>
      <c r="L463" s="298">
        <v>78.3</v>
      </c>
      <c r="M463" s="298">
        <v>6.8138399999999999</v>
      </c>
      <c r="N463" s="1"/>
      <c r="O463" s="1"/>
    </row>
    <row r="464" spans="1:15" ht="12.75" customHeight="1">
      <c r="A464" s="30">
        <v>454</v>
      </c>
      <c r="B464" s="308" t="s">
        <v>182</v>
      </c>
      <c r="C464" s="298">
        <v>645.4</v>
      </c>
      <c r="D464" s="299">
        <v>647.41666666666663</v>
      </c>
      <c r="E464" s="299">
        <v>639.0333333333333</v>
      </c>
      <c r="F464" s="299">
        <v>632.66666666666663</v>
      </c>
      <c r="G464" s="299">
        <v>624.2833333333333</v>
      </c>
      <c r="H464" s="299">
        <v>653.7833333333333</v>
      </c>
      <c r="I464" s="299">
        <v>662.16666666666674</v>
      </c>
      <c r="J464" s="299">
        <v>668.5333333333333</v>
      </c>
      <c r="K464" s="298">
        <v>655.8</v>
      </c>
      <c r="L464" s="298">
        <v>641.04999999999995</v>
      </c>
      <c r="M464" s="298">
        <v>4.8816600000000001</v>
      </c>
      <c r="N464" s="1"/>
      <c r="O464" s="1"/>
    </row>
    <row r="465" spans="1:15" ht="12.75" customHeight="1">
      <c r="A465" s="30">
        <v>455</v>
      </c>
      <c r="B465" s="308" t="s">
        <v>508</v>
      </c>
      <c r="C465" s="298">
        <v>2047.55</v>
      </c>
      <c r="D465" s="299">
        <v>2044.3333333333333</v>
      </c>
      <c r="E465" s="299">
        <v>2025.2166666666667</v>
      </c>
      <c r="F465" s="299">
        <v>2002.8833333333334</v>
      </c>
      <c r="G465" s="299">
        <v>1983.7666666666669</v>
      </c>
      <c r="H465" s="299">
        <v>2066.6666666666665</v>
      </c>
      <c r="I465" s="299">
        <v>2085.7833333333328</v>
      </c>
      <c r="J465" s="299">
        <v>2108.1166666666663</v>
      </c>
      <c r="K465" s="298">
        <v>2063.4499999999998</v>
      </c>
      <c r="L465" s="298">
        <v>2022</v>
      </c>
      <c r="M465" s="298">
        <v>0.16209000000000001</v>
      </c>
      <c r="N465" s="1"/>
      <c r="O465" s="1"/>
    </row>
    <row r="466" spans="1:15" ht="12.75" customHeight="1">
      <c r="A466" s="30">
        <v>456</v>
      </c>
      <c r="B466" s="308" t="s">
        <v>509</v>
      </c>
      <c r="C466" s="298">
        <v>619.20000000000005</v>
      </c>
      <c r="D466" s="299">
        <v>620.05000000000007</v>
      </c>
      <c r="E466" s="299">
        <v>616.15000000000009</v>
      </c>
      <c r="F466" s="299">
        <v>613.1</v>
      </c>
      <c r="G466" s="299">
        <v>609.20000000000005</v>
      </c>
      <c r="H466" s="299">
        <v>623.10000000000014</v>
      </c>
      <c r="I466" s="299">
        <v>627</v>
      </c>
      <c r="J466" s="299">
        <v>630.05000000000018</v>
      </c>
      <c r="K466" s="298">
        <v>623.95000000000005</v>
      </c>
      <c r="L466" s="298">
        <v>617</v>
      </c>
      <c r="M466" s="298">
        <v>0.10435999999999999</v>
      </c>
      <c r="N466" s="1"/>
      <c r="O466" s="1"/>
    </row>
    <row r="467" spans="1:15" ht="12.75" customHeight="1">
      <c r="A467" s="30">
        <v>457</v>
      </c>
      <c r="B467" s="308" t="s">
        <v>510</v>
      </c>
      <c r="C467" s="298">
        <v>2433.8000000000002</v>
      </c>
      <c r="D467" s="299">
        <v>2457.6166666666668</v>
      </c>
      <c r="E467" s="299">
        <v>2391.2333333333336</v>
      </c>
      <c r="F467" s="299">
        <v>2348.666666666667</v>
      </c>
      <c r="G467" s="299">
        <v>2282.2833333333338</v>
      </c>
      <c r="H467" s="299">
        <v>2500.1833333333334</v>
      </c>
      <c r="I467" s="299">
        <v>2566.5666666666666</v>
      </c>
      <c r="J467" s="299">
        <v>2609.1333333333332</v>
      </c>
      <c r="K467" s="298">
        <v>2524</v>
      </c>
      <c r="L467" s="298">
        <v>2415.0500000000002</v>
      </c>
      <c r="M467" s="298">
        <v>0.66947999999999996</v>
      </c>
      <c r="N467" s="1"/>
      <c r="O467" s="1"/>
    </row>
    <row r="468" spans="1:15" ht="12.75" customHeight="1">
      <c r="A468" s="30">
        <v>458</v>
      </c>
      <c r="B468" s="308" t="s">
        <v>202</v>
      </c>
      <c r="C468" s="298">
        <v>1962.5</v>
      </c>
      <c r="D468" s="299">
        <v>1952.3666666666668</v>
      </c>
      <c r="E468" s="299">
        <v>1938.1333333333337</v>
      </c>
      <c r="F468" s="299">
        <v>1913.7666666666669</v>
      </c>
      <c r="G468" s="299">
        <v>1899.5333333333338</v>
      </c>
      <c r="H468" s="299">
        <v>1976.7333333333336</v>
      </c>
      <c r="I468" s="299">
        <v>1990.9666666666667</v>
      </c>
      <c r="J468" s="299">
        <v>2015.3333333333335</v>
      </c>
      <c r="K468" s="298">
        <v>1966.6</v>
      </c>
      <c r="L468" s="298">
        <v>1928</v>
      </c>
      <c r="M468" s="298">
        <v>10.23678</v>
      </c>
      <c r="N468" s="1"/>
      <c r="O468" s="1"/>
    </row>
    <row r="469" spans="1:15" ht="12.75" customHeight="1">
      <c r="A469" s="30">
        <v>459</v>
      </c>
      <c r="B469" s="308" t="s">
        <v>203</v>
      </c>
      <c r="C469" s="298">
        <v>2904.15</v>
      </c>
      <c r="D469" s="299">
        <v>2922.15</v>
      </c>
      <c r="E469" s="299">
        <v>2880</v>
      </c>
      <c r="F469" s="299">
        <v>2855.85</v>
      </c>
      <c r="G469" s="299">
        <v>2813.7</v>
      </c>
      <c r="H469" s="299">
        <v>2946.3</v>
      </c>
      <c r="I469" s="299">
        <v>2988.4500000000007</v>
      </c>
      <c r="J469" s="299">
        <v>3012.6000000000004</v>
      </c>
      <c r="K469" s="298">
        <v>2964.3</v>
      </c>
      <c r="L469" s="298">
        <v>2898</v>
      </c>
      <c r="M469" s="298">
        <v>0.75258999999999998</v>
      </c>
      <c r="N469" s="1"/>
      <c r="O469" s="1"/>
    </row>
    <row r="470" spans="1:15" ht="12.75" customHeight="1">
      <c r="A470" s="30">
        <v>460</v>
      </c>
      <c r="B470" s="308" t="s">
        <v>204</v>
      </c>
      <c r="C470" s="298">
        <v>465.7</v>
      </c>
      <c r="D470" s="299">
        <v>462.5333333333333</v>
      </c>
      <c r="E470" s="299">
        <v>458.16666666666663</v>
      </c>
      <c r="F470" s="299">
        <v>450.63333333333333</v>
      </c>
      <c r="G470" s="299">
        <v>446.26666666666665</v>
      </c>
      <c r="H470" s="299">
        <v>470.06666666666661</v>
      </c>
      <c r="I470" s="299">
        <v>474.43333333333328</v>
      </c>
      <c r="J470" s="299">
        <v>481.96666666666658</v>
      </c>
      <c r="K470" s="298">
        <v>466.9</v>
      </c>
      <c r="L470" s="298">
        <v>455</v>
      </c>
      <c r="M470" s="298">
        <v>2.22648</v>
      </c>
      <c r="N470" s="1"/>
      <c r="O470" s="1"/>
    </row>
    <row r="471" spans="1:15" ht="12.75" customHeight="1">
      <c r="A471" s="30">
        <v>461</v>
      </c>
      <c r="B471" s="308" t="s">
        <v>205</v>
      </c>
      <c r="C471" s="298">
        <v>1118.2</v>
      </c>
      <c r="D471" s="299">
        <v>1104.5833333333333</v>
      </c>
      <c r="E471" s="299">
        <v>1087.1666666666665</v>
      </c>
      <c r="F471" s="299">
        <v>1056.1333333333332</v>
      </c>
      <c r="G471" s="299">
        <v>1038.7166666666665</v>
      </c>
      <c r="H471" s="299">
        <v>1135.6166666666666</v>
      </c>
      <c r="I471" s="299">
        <v>1153.0333333333331</v>
      </c>
      <c r="J471" s="299">
        <v>1184.0666666666666</v>
      </c>
      <c r="K471" s="298">
        <v>1122</v>
      </c>
      <c r="L471" s="298">
        <v>1073.55</v>
      </c>
      <c r="M471" s="298">
        <v>7.36578</v>
      </c>
      <c r="N471" s="1"/>
      <c r="O471" s="1"/>
    </row>
    <row r="472" spans="1:15" ht="12.75" customHeight="1">
      <c r="A472" s="30">
        <v>462</v>
      </c>
      <c r="B472" s="308" t="s">
        <v>511</v>
      </c>
      <c r="C472" s="298">
        <v>38.299999999999997</v>
      </c>
      <c r="D472" s="299">
        <v>38.283333333333331</v>
      </c>
      <c r="E472" s="299">
        <v>38.016666666666666</v>
      </c>
      <c r="F472" s="299">
        <v>37.733333333333334</v>
      </c>
      <c r="G472" s="299">
        <v>37.466666666666669</v>
      </c>
      <c r="H472" s="299">
        <v>38.566666666666663</v>
      </c>
      <c r="I472" s="299">
        <v>38.833333333333329</v>
      </c>
      <c r="J472" s="299">
        <v>39.11666666666666</v>
      </c>
      <c r="K472" s="298">
        <v>38.549999999999997</v>
      </c>
      <c r="L472" s="298">
        <v>38</v>
      </c>
      <c r="M472" s="298">
        <v>25.635470000000002</v>
      </c>
      <c r="N472" s="1"/>
      <c r="O472" s="1"/>
    </row>
    <row r="473" spans="1:15" ht="12.75" customHeight="1">
      <c r="A473" s="30">
        <v>463</v>
      </c>
      <c r="B473" s="308" t="s">
        <v>890</v>
      </c>
      <c r="C473" s="298">
        <v>229</v>
      </c>
      <c r="D473" s="299">
        <v>229.29999999999998</v>
      </c>
      <c r="E473" s="299">
        <v>224.69999999999996</v>
      </c>
      <c r="F473" s="299">
        <v>220.39999999999998</v>
      </c>
      <c r="G473" s="299">
        <v>215.79999999999995</v>
      </c>
      <c r="H473" s="299">
        <v>233.59999999999997</v>
      </c>
      <c r="I473" s="299">
        <v>238.2</v>
      </c>
      <c r="J473" s="299">
        <v>242.49999999999997</v>
      </c>
      <c r="K473" s="298">
        <v>233.9</v>
      </c>
      <c r="L473" s="298">
        <v>225</v>
      </c>
      <c r="M473" s="298">
        <v>4.5099099999999996</v>
      </c>
      <c r="N473" s="1"/>
      <c r="O473" s="1"/>
    </row>
    <row r="474" spans="1:15" ht="12.75" customHeight="1">
      <c r="A474" s="30">
        <v>464</v>
      </c>
      <c r="B474" s="308" t="s">
        <v>512</v>
      </c>
      <c r="C474" s="298">
        <v>154.19999999999999</v>
      </c>
      <c r="D474" s="299">
        <v>155.31666666666666</v>
      </c>
      <c r="E474" s="299">
        <v>152.08333333333331</v>
      </c>
      <c r="F474" s="299">
        <v>149.96666666666664</v>
      </c>
      <c r="G474" s="299">
        <v>146.73333333333329</v>
      </c>
      <c r="H474" s="299">
        <v>157.43333333333334</v>
      </c>
      <c r="I474" s="299">
        <v>160.66666666666669</v>
      </c>
      <c r="J474" s="299">
        <v>162.78333333333336</v>
      </c>
      <c r="K474" s="298">
        <v>158.55000000000001</v>
      </c>
      <c r="L474" s="298">
        <v>153.19999999999999</v>
      </c>
      <c r="M474" s="298">
        <v>1.0359700000000001</v>
      </c>
      <c r="N474" s="1"/>
      <c r="O474" s="1"/>
    </row>
    <row r="475" spans="1:15" ht="12.75" customHeight="1">
      <c r="A475" s="30">
        <v>465</v>
      </c>
      <c r="B475" s="308" t="s">
        <v>513</v>
      </c>
      <c r="C475" s="298">
        <v>1746.25</v>
      </c>
      <c r="D475" s="299">
        <v>1753.4666666666665</v>
      </c>
      <c r="E475" s="299">
        <v>1722.0333333333328</v>
      </c>
      <c r="F475" s="299">
        <v>1697.8166666666664</v>
      </c>
      <c r="G475" s="299">
        <v>1666.3833333333328</v>
      </c>
      <c r="H475" s="299">
        <v>1777.6833333333329</v>
      </c>
      <c r="I475" s="299">
        <v>1809.1166666666668</v>
      </c>
      <c r="J475" s="299">
        <v>1833.333333333333</v>
      </c>
      <c r="K475" s="298">
        <v>1784.9</v>
      </c>
      <c r="L475" s="298">
        <v>1729.25</v>
      </c>
      <c r="M475" s="298">
        <v>1.4656499999999999</v>
      </c>
      <c r="N475" s="1"/>
      <c r="O475" s="1"/>
    </row>
    <row r="476" spans="1:15" ht="12.75" customHeight="1">
      <c r="A476" s="30">
        <v>466</v>
      </c>
      <c r="B476" s="308" t="s">
        <v>514</v>
      </c>
      <c r="C476" s="298">
        <v>11.15</v>
      </c>
      <c r="D476" s="299">
        <v>11.1</v>
      </c>
      <c r="E476" s="299">
        <v>11</v>
      </c>
      <c r="F476" s="299">
        <v>10.85</v>
      </c>
      <c r="G476" s="299">
        <v>10.75</v>
      </c>
      <c r="H476" s="299">
        <v>11.25</v>
      </c>
      <c r="I476" s="299">
        <v>11.349999999999998</v>
      </c>
      <c r="J476" s="299">
        <v>11.5</v>
      </c>
      <c r="K476" s="298">
        <v>11.2</v>
      </c>
      <c r="L476" s="298">
        <v>10.95</v>
      </c>
      <c r="M476" s="298">
        <v>14.12018</v>
      </c>
      <c r="N476" s="1"/>
      <c r="O476" s="1"/>
    </row>
    <row r="477" spans="1:15" ht="12.75" customHeight="1">
      <c r="A477" s="30">
        <v>467</v>
      </c>
      <c r="B477" s="308" t="s">
        <v>515</v>
      </c>
      <c r="C477" s="298">
        <v>579.65</v>
      </c>
      <c r="D477" s="299">
        <v>581.4</v>
      </c>
      <c r="E477" s="299">
        <v>575.84999999999991</v>
      </c>
      <c r="F477" s="299">
        <v>572.04999999999995</v>
      </c>
      <c r="G477" s="299">
        <v>566.49999999999989</v>
      </c>
      <c r="H477" s="299">
        <v>585.19999999999993</v>
      </c>
      <c r="I477" s="299">
        <v>590.74999999999989</v>
      </c>
      <c r="J477" s="299">
        <v>594.54999999999995</v>
      </c>
      <c r="K477" s="298">
        <v>586.95000000000005</v>
      </c>
      <c r="L477" s="298">
        <v>577.6</v>
      </c>
      <c r="M477" s="298">
        <v>0.28278999999999999</v>
      </c>
      <c r="N477" s="1"/>
      <c r="O477" s="1"/>
    </row>
    <row r="478" spans="1:15" ht="12.75" customHeight="1">
      <c r="A478" s="30">
        <v>468</v>
      </c>
      <c r="B478" s="308" t="s">
        <v>209</v>
      </c>
      <c r="C478" s="298">
        <v>654.5</v>
      </c>
      <c r="D478" s="299">
        <v>649.44999999999993</v>
      </c>
      <c r="E478" s="299">
        <v>641.09999999999991</v>
      </c>
      <c r="F478" s="299">
        <v>627.69999999999993</v>
      </c>
      <c r="G478" s="299">
        <v>619.34999999999991</v>
      </c>
      <c r="H478" s="299">
        <v>662.84999999999991</v>
      </c>
      <c r="I478" s="299">
        <v>671.2</v>
      </c>
      <c r="J478" s="299">
        <v>684.59999999999991</v>
      </c>
      <c r="K478" s="298">
        <v>657.8</v>
      </c>
      <c r="L478" s="298">
        <v>636.04999999999995</v>
      </c>
      <c r="M478" s="298">
        <v>30.027699999999999</v>
      </c>
      <c r="N478" s="1"/>
      <c r="O478" s="1"/>
    </row>
    <row r="479" spans="1:15" ht="12.75" customHeight="1">
      <c r="A479" s="30">
        <v>469</v>
      </c>
      <c r="B479" s="308" t="s">
        <v>516</v>
      </c>
      <c r="C479" s="298">
        <v>656.3</v>
      </c>
      <c r="D479" s="299">
        <v>651.44999999999993</v>
      </c>
      <c r="E479" s="299">
        <v>640.89999999999986</v>
      </c>
      <c r="F479" s="299">
        <v>625.49999999999989</v>
      </c>
      <c r="G479" s="299">
        <v>614.94999999999982</v>
      </c>
      <c r="H479" s="299">
        <v>666.84999999999991</v>
      </c>
      <c r="I479" s="299">
        <v>677.39999999999986</v>
      </c>
      <c r="J479" s="299">
        <v>692.8</v>
      </c>
      <c r="K479" s="298">
        <v>662</v>
      </c>
      <c r="L479" s="298">
        <v>636.04999999999995</v>
      </c>
      <c r="M479" s="298">
        <v>0.53883999999999999</v>
      </c>
      <c r="N479" s="1"/>
      <c r="O479" s="1"/>
    </row>
    <row r="480" spans="1:15" ht="12.75" customHeight="1">
      <c r="A480" s="30">
        <v>470</v>
      </c>
      <c r="B480" s="308" t="s">
        <v>208</v>
      </c>
      <c r="C480" s="298">
        <v>5709.05</v>
      </c>
      <c r="D480" s="299">
        <v>5695.3833333333341</v>
      </c>
      <c r="E480" s="299">
        <v>5645.7666666666682</v>
      </c>
      <c r="F480" s="299">
        <v>5582.4833333333345</v>
      </c>
      <c r="G480" s="299">
        <v>5532.8666666666686</v>
      </c>
      <c r="H480" s="299">
        <v>5758.6666666666679</v>
      </c>
      <c r="I480" s="299">
        <v>5808.2833333333347</v>
      </c>
      <c r="J480" s="299">
        <v>5871.5666666666675</v>
      </c>
      <c r="K480" s="298">
        <v>5745</v>
      </c>
      <c r="L480" s="298">
        <v>5632.1</v>
      </c>
      <c r="M480" s="298">
        <v>1.6595899999999999</v>
      </c>
      <c r="N480" s="1"/>
      <c r="O480" s="1"/>
    </row>
    <row r="481" spans="1:15" ht="12.75" customHeight="1">
      <c r="A481" s="30">
        <v>471</v>
      </c>
      <c r="B481" s="308" t="s">
        <v>277</v>
      </c>
      <c r="C481" s="298">
        <v>34.700000000000003</v>
      </c>
      <c r="D481" s="299">
        <v>34.633333333333333</v>
      </c>
      <c r="E481" s="299">
        <v>34.466666666666669</v>
      </c>
      <c r="F481" s="299">
        <v>34.233333333333334</v>
      </c>
      <c r="G481" s="299">
        <v>34.06666666666667</v>
      </c>
      <c r="H481" s="299">
        <v>34.866666666666667</v>
      </c>
      <c r="I481" s="299">
        <v>35.033333333333339</v>
      </c>
      <c r="J481" s="299">
        <v>35.266666666666666</v>
      </c>
      <c r="K481" s="298">
        <v>34.799999999999997</v>
      </c>
      <c r="L481" s="298">
        <v>34.4</v>
      </c>
      <c r="M481" s="298">
        <v>24.675000000000001</v>
      </c>
      <c r="N481" s="1"/>
      <c r="O481" s="1"/>
    </row>
    <row r="482" spans="1:15" ht="12.75" customHeight="1">
      <c r="A482" s="30">
        <v>472</v>
      </c>
      <c r="B482" s="308" t="s">
        <v>207</v>
      </c>
      <c r="C482" s="298">
        <v>1545.55</v>
      </c>
      <c r="D482" s="299">
        <v>1532.05</v>
      </c>
      <c r="E482" s="299">
        <v>1509.1</v>
      </c>
      <c r="F482" s="299">
        <v>1472.6499999999999</v>
      </c>
      <c r="G482" s="299">
        <v>1449.6999999999998</v>
      </c>
      <c r="H482" s="299">
        <v>1568.5</v>
      </c>
      <c r="I482" s="299">
        <v>1591.4500000000003</v>
      </c>
      <c r="J482" s="299">
        <v>1627.9</v>
      </c>
      <c r="K482" s="298">
        <v>1555</v>
      </c>
      <c r="L482" s="298">
        <v>1495.6</v>
      </c>
      <c r="M482" s="298">
        <v>2.5884999999999998</v>
      </c>
      <c r="N482" s="1"/>
      <c r="O482" s="1"/>
    </row>
    <row r="483" spans="1:15" ht="12.75" customHeight="1">
      <c r="A483" s="30">
        <v>473</v>
      </c>
      <c r="B483" s="308" t="s">
        <v>154</v>
      </c>
      <c r="C483" s="298">
        <v>798.1</v>
      </c>
      <c r="D483" s="299">
        <v>794.9</v>
      </c>
      <c r="E483" s="299">
        <v>789.05</v>
      </c>
      <c r="F483" s="299">
        <v>780</v>
      </c>
      <c r="G483" s="299">
        <v>774.15</v>
      </c>
      <c r="H483" s="299">
        <v>803.94999999999993</v>
      </c>
      <c r="I483" s="299">
        <v>809.80000000000007</v>
      </c>
      <c r="J483" s="299">
        <v>818.84999999999991</v>
      </c>
      <c r="K483" s="298">
        <v>800.75</v>
      </c>
      <c r="L483" s="298">
        <v>785.85</v>
      </c>
      <c r="M483" s="298">
        <v>8.0173799999999993</v>
      </c>
      <c r="N483" s="1"/>
      <c r="O483" s="1"/>
    </row>
    <row r="484" spans="1:15" ht="12.75" customHeight="1">
      <c r="A484" s="30">
        <v>474</v>
      </c>
      <c r="B484" s="308" t="s">
        <v>278</v>
      </c>
      <c r="C484" s="298">
        <v>222.8</v>
      </c>
      <c r="D484" s="299">
        <v>222.35</v>
      </c>
      <c r="E484" s="299">
        <v>217.7</v>
      </c>
      <c r="F484" s="299">
        <v>212.6</v>
      </c>
      <c r="G484" s="299">
        <v>207.95</v>
      </c>
      <c r="H484" s="299">
        <v>227.45</v>
      </c>
      <c r="I484" s="299">
        <v>232.10000000000002</v>
      </c>
      <c r="J484" s="299">
        <v>237.2</v>
      </c>
      <c r="K484" s="298">
        <v>227</v>
      </c>
      <c r="L484" s="298">
        <v>217.25</v>
      </c>
      <c r="M484" s="298">
        <v>1.8969</v>
      </c>
      <c r="N484" s="1"/>
      <c r="O484" s="1"/>
    </row>
    <row r="485" spans="1:15" ht="12.75" customHeight="1">
      <c r="A485" s="30">
        <v>475</v>
      </c>
      <c r="B485" s="308" t="s">
        <v>517</v>
      </c>
      <c r="C485" s="298">
        <v>2496.85</v>
      </c>
      <c r="D485" s="299">
        <v>2522.2833333333333</v>
      </c>
      <c r="E485" s="299">
        <v>2449.5666666666666</v>
      </c>
      <c r="F485" s="299">
        <v>2402.2833333333333</v>
      </c>
      <c r="G485" s="299">
        <v>2329.5666666666666</v>
      </c>
      <c r="H485" s="299">
        <v>2569.5666666666666</v>
      </c>
      <c r="I485" s="299">
        <v>2642.2833333333328</v>
      </c>
      <c r="J485" s="299">
        <v>2689.5666666666666</v>
      </c>
      <c r="K485" s="298">
        <v>2595</v>
      </c>
      <c r="L485" s="298">
        <v>2475</v>
      </c>
      <c r="M485" s="298">
        <v>0.27667000000000003</v>
      </c>
      <c r="N485" s="1"/>
      <c r="O485" s="1"/>
    </row>
    <row r="486" spans="1:15" ht="12.75" customHeight="1">
      <c r="A486" s="30">
        <v>476</v>
      </c>
      <c r="B486" s="308" t="s">
        <v>518</v>
      </c>
      <c r="C486" s="298">
        <v>610.75</v>
      </c>
      <c r="D486" s="299">
        <v>615.63333333333333</v>
      </c>
      <c r="E486" s="299">
        <v>601.7166666666667</v>
      </c>
      <c r="F486" s="299">
        <v>592.68333333333339</v>
      </c>
      <c r="G486" s="299">
        <v>578.76666666666677</v>
      </c>
      <c r="H486" s="299">
        <v>624.66666666666663</v>
      </c>
      <c r="I486" s="299">
        <v>638.58333333333337</v>
      </c>
      <c r="J486" s="299">
        <v>647.61666666666656</v>
      </c>
      <c r="K486" s="298">
        <v>629.54999999999995</v>
      </c>
      <c r="L486" s="298">
        <v>606.6</v>
      </c>
      <c r="M486" s="298">
        <v>0.63083999999999996</v>
      </c>
      <c r="N486" s="1"/>
      <c r="O486" s="1"/>
    </row>
    <row r="487" spans="1:15" ht="12.75" customHeight="1">
      <c r="A487" s="30">
        <v>477</v>
      </c>
      <c r="B487" s="308" t="s">
        <v>519</v>
      </c>
      <c r="C487" s="298">
        <v>303.39999999999998</v>
      </c>
      <c r="D487" s="299">
        <v>304.13333333333333</v>
      </c>
      <c r="E487" s="299">
        <v>300.61666666666667</v>
      </c>
      <c r="F487" s="299">
        <v>297.83333333333337</v>
      </c>
      <c r="G487" s="299">
        <v>294.31666666666672</v>
      </c>
      <c r="H487" s="299">
        <v>306.91666666666663</v>
      </c>
      <c r="I487" s="299">
        <v>310.43333333333328</v>
      </c>
      <c r="J487" s="299">
        <v>313.21666666666658</v>
      </c>
      <c r="K487" s="298">
        <v>307.64999999999998</v>
      </c>
      <c r="L487" s="298">
        <v>301.35000000000002</v>
      </c>
      <c r="M487" s="298">
        <v>1.0439099999999999</v>
      </c>
      <c r="N487" s="1"/>
      <c r="O487" s="1"/>
    </row>
    <row r="488" spans="1:15" ht="12.75" customHeight="1">
      <c r="A488" s="30">
        <v>478</v>
      </c>
      <c r="B488" s="308" t="s">
        <v>520</v>
      </c>
      <c r="C488" s="298">
        <v>27.15</v>
      </c>
      <c r="D488" s="299">
        <v>27.083333333333332</v>
      </c>
      <c r="E488" s="299">
        <v>26.766666666666666</v>
      </c>
      <c r="F488" s="299">
        <v>26.383333333333333</v>
      </c>
      <c r="G488" s="299">
        <v>26.066666666666666</v>
      </c>
      <c r="H488" s="299">
        <v>27.466666666666665</v>
      </c>
      <c r="I488" s="299">
        <v>27.783333333333335</v>
      </c>
      <c r="J488" s="299">
        <v>28.166666666666664</v>
      </c>
      <c r="K488" s="298">
        <v>27.4</v>
      </c>
      <c r="L488" s="298">
        <v>26.7</v>
      </c>
      <c r="M488" s="298">
        <v>48.727739999999997</v>
      </c>
      <c r="N488" s="1"/>
      <c r="O488" s="1"/>
    </row>
    <row r="489" spans="1:15" ht="12.75" customHeight="1">
      <c r="A489" s="30">
        <v>479</v>
      </c>
      <c r="B489" s="308" t="s">
        <v>521</v>
      </c>
      <c r="C489" s="298">
        <v>277.5</v>
      </c>
      <c r="D489" s="299">
        <v>275.88333333333338</v>
      </c>
      <c r="E489" s="299">
        <v>272.91666666666674</v>
      </c>
      <c r="F489" s="299">
        <v>268.33333333333337</v>
      </c>
      <c r="G489" s="299">
        <v>265.36666666666673</v>
      </c>
      <c r="H489" s="299">
        <v>280.46666666666675</v>
      </c>
      <c r="I489" s="299">
        <v>283.43333333333334</v>
      </c>
      <c r="J489" s="299">
        <v>288.01666666666677</v>
      </c>
      <c r="K489" s="298">
        <v>278.85000000000002</v>
      </c>
      <c r="L489" s="298">
        <v>271.3</v>
      </c>
      <c r="M489" s="298">
        <v>2.9533700000000001</v>
      </c>
      <c r="N489" s="1"/>
      <c r="O489" s="1"/>
    </row>
    <row r="490" spans="1:15" ht="12.75" customHeight="1">
      <c r="A490" s="30">
        <v>480</v>
      </c>
      <c r="B490" s="317" t="s">
        <v>522</v>
      </c>
      <c r="C490" s="318">
        <v>309.64999999999998</v>
      </c>
      <c r="D490" s="318">
        <v>308.90000000000003</v>
      </c>
      <c r="E490" s="318">
        <v>303.45000000000005</v>
      </c>
      <c r="F490" s="318">
        <v>297.25</v>
      </c>
      <c r="G490" s="318">
        <v>291.8</v>
      </c>
      <c r="H490" s="318">
        <v>315.10000000000008</v>
      </c>
      <c r="I490" s="318">
        <v>320.55</v>
      </c>
      <c r="J490" s="317">
        <v>326.75000000000011</v>
      </c>
      <c r="K490" s="317">
        <v>314.35000000000002</v>
      </c>
      <c r="L490" s="317">
        <v>302.7</v>
      </c>
      <c r="M490" s="269">
        <v>1.2886599999999999</v>
      </c>
      <c r="N490" s="1"/>
      <c r="O490" s="1"/>
    </row>
    <row r="491" spans="1:15" ht="12.75" customHeight="1">
      <c r="A491" s="30">
        <v>481</v>
      </c>
      <c r="B491" s="317" t="s">
        <v>279</v>
      </c>
      <c r="C491" s="318">
        <v>786.1</v>
      </c>
      <c r="D491" s="318">
        <v>790.85</v>
      </c>
      <c r="E491" s="318">
        <v>775.80000000000007</v>
      </c>
      <c r="F491" s="318">
        <v>765.5</v>
      </c>
      <c r="G491" s="318">
        <v>750.45</v>
      </c>
      <c r="H491" s="318">
        <v>801.15000000000009</v>
      </c>
      <c r="I491" s="318">
        <v>816.2</v>
      </c>
      <c r="J491" s="317">
        <v>826.50000000000011</v>
      </c>
      <c r="K491" s="317">
        <v>805.9</v>
      </c>
      <c r="L491" s="317">
        <v>780.55</v>
      </c>
      <c r="M491" s="269">
        <v>4.8658999999999999</v>
      </c>
      <c r="N491" s="1"/>
      <c r="O491" s="1"/>
    </row>
    <row r="492" spans="1:15" ht="12.75" customHeight="1">
      <c r="A492" s="30">
        <v>482</v>
      </c>
      <c r="B492" s="317" t="s">
        <v>210</v>
      </c>
      <c r="C492" s="298">
        <v>216.6</v>
      </c>
      <c r="D492" s="299">
        <v>214.45000000000002</v>
      </c>
      <c r="E492" s="299">
        <v>211.55000000000004</v>
      </c>
      <c r="F492" s="299">
        <v>206.50000000000003</v>
      </c>
      <c r="G492" s="299">
        <v>203.60000000000005</v>
      </c>
      <c r="H492" s="299">
        <v>219.50000000000003</v>
      </c>
      <c r="I492" s="299">
        <v>222.4</v>
      </c>
      <c r="J492" s="299">
        <v>227.45000000000002</v>
      </c>
      <c r="K492" s="298">
        <v>217.35</v>
      </c>
      <c r="L492" s="298">
        <v>209.4</v>
      </c>
      <c r="M492" s="298">
        <v>105.36163999999999</v>
      </c>
      <c r="N492" s="1"/>
      <c r="O492" s="1"/>
    </row>
    <row r="493" spans="1:15" ht="12.75" customHeight="1">
      <c r="A493" s="30">
        <v>483</v>
      </c>
      <c r="B493" s="317" t="s">
        <v>523</v>
      </c>
      <c r="C493" s="318">
        <v>1959.7</v>
      </c>
      <c r="D493" s="318">
        <v>1954.5</v>
      </c>
      <c r="E493" s="318">
        <v>1912.5</v>
      </c>
      <c r="F493" s="318">
        <v>1865.3</v>
      </c>
      <c r="G493" s="318">
        <v>1823.3</v>
      </c>
      <c r="H493" s="318">
        <v>2001.7</v>
      </c>
      <c r="I493" s="318">
        <v>2043.7</v>
      </c>
      <c r="J493" s="317">
        <v>2090.9</v>
      </c>
      <c r="K493" s="317">
        <v>1996.5</v>
      </c>
      <c r="L493" s="317">
        <v>1907.3</v>
      </c>
      <c r="M493" s="269">
        <v>0.44657999999999998</v>
      </c>
      <c r="N493" s="1"/>
      <c r="O493" s="1"/>
    </row>
    <row r="494" spans="1:15" ht="12.75" customHeight="1">
      <c r="A494" s="30">
        <v>484</v>
      </c>
      <c r="B494" s="337" t="s">
        <v>891</v>
      </c>
      <c r="C494" s="298">
        <v>340.05</v>
      </c>
      <c r="D494" s="299">
        <v>343.68333333333334</v>
      </c>
      <c r="E494" s="299">
        <v>333.36666666666667</v>
      </c>
      <c r="F494" s="299">
        <v>326.68333333333334</v>
      </c>
      <c r="G494" s="299">
        <v>316.36666666666667</v>
      </c>
      <c r="H494" s="299">
        <v>350.36666666666667</v>
      </c>
      <c r="I494" s="299">
        <v>360.68333333333339</v>
      </c>
      <c r="J494" s="299">
        <v>367.36666666666667</v>
      </c>
      <c r="K494" s="298">
        <v>354</v>
      </c>
      <c r="L494" s="298">
        <v>337</v>
      </c>
      <c r="M494" s="298">
        <v>0.32679999999999998</v>
      </c>
      <c r="N494" s="1"/>
      <c r="O494" s="1"/>
    </row>
    <row r="495" spans="1:15" ht="12.75" customHeight="1">
      <c r="A495" s="30">
        <v>485</v>
      </c>
      <c r="B495" s="339" t="s">
        <v>524</v>
      </c>
      <c r="C495" s="318">
        <v>2011.9</v>
      </c>
      <c r="D495" s="318">
        <v>1998.8</v>
      </c>
      <c r="E495" s="299">
        <v>1968</v>
      </c>
      <c r="F495" s="299">
        <v>1924.1000000000001</v>
      </c>
      <c r="G495" s="299">
        <v>1893.3000000000002</v>
      </c>
      <c r="H495" s="299">
        <v>2042.6999999999998</v>
      </c>
      <c r="I495" s="299">
        <v>2073.4999999999995</v>
      </c>
      <c r="J495" s="299">
        <v>2117.3999999999996</v>
      </c>
      <c r="K495" s="298">
        <v>2029.6</v>
      </c>
      <c r="L495" s="298">
        <v>1954.9</v>
      </c>
      <c r="M495" s="298">
        <v>0.46061000000000002</v>
      </c>
      <c r="N495" s="1"/>
      <c r="O495" s="1"/>
    </row>
    <row r="496" spans="1:15" ht="12.75" customHeight="1">
      <c r="A496" s="30">
        <v>486</v>
      </c>
      <c r="B496" s="279" t="s">
        <v>127</v>
      </c>
      <c r="C496" s="298">
        <v>8.35</v>
      </c>
      <c r="D496" s="299">
        <v>8.4166666666666661</v>
      </c>
      <c r="E496" s="299">
        <v>8.2833333333333314</v>
      </c>
      <c r="F496" s="299">
        <v>8.216666666666665</v>
      </c>
      <c r="G496" s="299">
        <v>8.0833333333333304</v>
      </c>
      <c r="H496" s="299">
        <v>8.4833333333333325</v>
      </c>
      <c r="I496" s="299">
        <v>8.6166666666666689</v>
      </c>
      <c r="J496" s="299">
        <v>8.6833333333333336</v>
      </c>
      <c r="K496" s="298">
        <v>8.5500000000000007</v>
      </c>
      <c r="L496" s="298">
        <v>8.35</v>
      </c>
      <c r="M496" s="298">
        <v>473.70006999999998</v>
      </c>
      <c r="N496" s="1"/>
      <c r="O496" s="1"/>
    </row>
    <row r="497" spans="1:15" ht="12.75" customHeight="1">
      <c r="A497" s="30">
        <v>487</v>
      </c>
      <c r="B497" s="317" t="s">
        <v>211</v>
      </c>
      <c r="C497" s="318">
        <v>965.65</v>
      </c>
      <c r="D497" s="318">
        <v>961.55000000000007</v>
      </c>
      <c r="E497" s="299">
        <v>950.10000000000014</v>
      </c>
      <c r="F497" s="299">
        <v>934.55000000000007</v>
      </c>
      <c r="G497" s="299">
        <v>923.10000000000014</v>
      </c>
      <c r="H497" s="299">
        <v>977.10000000000014</v>
      </c>
      <c r="I497" s="299">
        <v>988.55000000000018</v>
      </c>
      <c r="J497" s="299">
        <v>1004.1000000000001</v>
      </c>
      <c r="K497" s="298">
        <v>973</v>
      </c>
      <c r="L497" s="298">
        <v>946</v>
      </c>
      <c r="M497" s="298">
        <v>9.6569900000000004</v>
      </c>
      <c r="N497" s="1"/>
      <c r="O497" s="1"/>
    </row>
    <row r="498" spans="1:15" ht="12.75" customHeight="1">
      <c r="A498" s="30">
        <v>488</v>
      </c>
      <c r="B498" s="269" t="s">
        <v>525</v>
      </c>
      <c r="C498" s="298">
        <v>212.95</v>
      </c>
      <c r="D498" s="299">
        <v>214.03333333333333</v>
      </c>
      <c r="E498" s="299">
        <v>210.91666666666666</v>
      </c>
      <c r="F498" s="299">
        <v>208.88333333333333</v>
      </c>
      <c r="G498" s="299">
        <v>205.76666666666665</v>
      </c>
      <c r="H498" s="299">
        <v>216.06666666666666</v>
      </c>
      <c r="I498" s="299">
        <v>219.18333333333334</v>
      </c>
      <c r="J498" s="299">
        <v>221.21666666666667</v>
      </c>
      <c r="K498" s="298">
        <v>217.15</v>
      </c>
      <c r="L498" s="298">
        <v>212</v>
      </c>
      <c r="M498" s="298">
        <v>4.3887700000000001</v>
      </c>
      <c r="N498" s="1"/>
      <c r="O498" s="1"/>
    </row>
    <row r="499" spans="1:15" ht="12.75" customHeight="1">
      <c r="A499" s="30">
        <v>489</v>
      </c>
      <c r="B499" s="338" t="s">
        <v>526</v>
      </c>
      <c r="C499" s="318">
        <v>72</v>
      </c>
      <c r="D499" s="318">
        <v>71.5</v>
      </c>
      <c r="E499" s="299">
        <v>70.400000000000006</v>
      </c>
      <c r="F499" s="299">
        <v>68.800000000000011</v>
      </c>
      <c r="G499" s="299">
        <v>67.700000000000017</v>
      </c>
      <c r="H499" s="299">
        <v>73.099999999999994</v>
      </c>
      <c r="I499" s="299">
        <v>74.199999999999989</v>
      </c>
      <c r="J499" s="299">
        <v>75.799999999999983</v>
      </c>
      <c r="K499" s="298">
        <v>72.599999999999994</v>
      </c>
      <c r="L499" s="298">
        <v>69.900000000000006</v>
      </c>
      <c r="M499" s="298">
        <v>10.333399999999999</v>
      </c>
      <c r="N499" s="1"/>
      <c r="O499" s="1"/>
    </row>
    <row r="500" spans="1:15" ht="12.75" customHeight="1">
      <c r="A500" s="30">
        <v>490</v>
      </c>
      <c r="B500" s="269" t="s">
        <v>527</v>
      </c>
      <c r="C500" s="298">
        <v>515.35</v>
      </c>
      <c r="D500" s="299">
        <v>506.65000000000003</v>
      </c>
      <c r="E500" s="299">
        <v>494.90000000000009</v>
      </c>
      <c r="F500" s="299">
        <v>474.45000000000005</v>
      </c>
      <c r="G500" s="299">
        <v>462.7000000000001</v>
      </c>
      <c r="H500" s="299">
        <v>527.10000000000014</v>
      </c>
      <c r="I500" s="299">
        <v>538.84999999999991</v>
      </c>
      <c r="J500" s="299">
        <v>559.30000000000007</v>
      </c>
      <c r="K500" s="298">
        <v>518.4</v>
      </c>
      <c r="L500" s="298">
        <v>486.2</v>
      </c>
      <c r="M500" s="298">
        <v>2.11334</v>
      </c>
      <c r="N500" s="1"/>
      <c r="O500" s="1"/>
    </row>
    <row r="501" spans="1:15" ht="12.75" customHeight="1">
      <c r="A501" s="30">
        <v>491</v>
      </c>
      <c r="B501" s="269" t="s">
        <v>280</v>
      </c>
      <c r="C501" s="318">
        <v>1556</v>
      </c>
      <c r="D501" s="318">
        <v>1558.1166666666668</v>
      </c>
      <c r="E501" s="299">
        <v>1544.5833333333335</v>
      </c>
      <c r="F501" s="299">
        <v>1533.1666666666667</v>
      </c>
      <c r="G501" s="299">
        <v>1519.6333333333334</v>
      </c>
      <c r="H501" s="299">
        <v>1569.5333333333335</v>
      </c>
      <c r="I501" s="299">
        <v>1583.0666666666668</v>
      </c>
      <c r="J501" s="299">
        <v>1594.4833333333336</v>
      </c>
      <c r="K501" s="298">
        <v>1571.65</v>
      </c>
      <c r="L501" s="298">
        <v>1546.7</v>
      </c>
      <c r="M501" s="298">
        <v>0.38656000000000001</v>
      </c>
      <c r="N501" s="1"/>
      <c r="O501" s="1"/>
    </row>
    <row r="502" spans="1:15" ht="12.75" customHeight="1">
      <c r="A502" s="30">
        <v>492</v>
      </c>
      <c r="B502" s="269" t="s">
        <v>212</v>
      </c>
      <c r="C502" s="318">
        <v>420.3</v>
      </c>
      <c r="D502" s="318">
        <v>419.34999999999997</v>
      </c>
      <c r="E502" s="299">
        <v>416.94999999999993</v>
      </c>
      <c r="F502" s="299">
        <v>413.59999999999997</v>
      </c>
      <c r="G502" s="299">
        <v>411.19999999999993</v>
      </c>
      <c r="H502" s="299">
        <v>422.69999999999993</v>
      </c>
      <c r="I502" s="299">
        <v>425.09999999999991</v>
      </c>
      <c r="J502" s="299">
        <v>428.44999999999993</v>
      </c>
      <c r="K502" s="298">
        <v>421.75</v>
      </c>
      <c r="L502" s="298">
        <v>416</v>
      </c>
      <c r="M502" s="298">
        <v>31.863579999999999</v>
      </c>
      <c r="N502" s="1"/>
      <c r="O502" s="1"/>
    </row>
    <row r="503" spans="1:15" ht="12.75" customHeight="1">
      <c r="A503" s="30">
        <v>493</v>
      </c>
      <c r="B503" s="269" t="s">
        <v>528</v>
      </c>
      <c r="C503" s="318">
        <v>207.2</v>
      </c>
      <c r="D503" s="318">
        <v>208.36666666666667</v>
      </c>
      <c r="E503" s="299">
        <v>204.83333333333334</v>
      </c>
      <c r="F503" s="299">
        <v>202.46666666666667</v>
      </c>
      <c r="G503" s="299">
        <v>198.93333333333334</v>
      </c>
      <c r="H503" s="299">
        <v>210.73333333333335</v>
      </c>
      <c r="I503" s="299">
        <v>214.26666666666665</v>
      </c>
      <c r="J503" s="299">
        <v>216.63333333333335</v>
      </c>
      <c r="K503" s="298">
        <v>211.9</v>
      </c>
      <c r="L503" s="298">
        <v>206</v>
      </c>
      <c r="M503" s="298">
        <v>5.4375499999999999</v>
      </c>
      <c r="N503" s="1"/>
      <c r="O503" s="1"/>
    </row>
    <row r="504" spans="1:15" ht="12.75" customHeight="1">
      <c r="A504" s="30">
        <v>494</v>
      </c>
      <c r="B504" s="269" t="s">
        <v>281</v>
      </c>
      <c r="C504" s="318">
        <v>12.65</v>
      </c>
      <c r="D504" s="318">
        <v>12.666666666666666</v>
      </c>
      <c r="E504" s="299">
        <v>12.583333333333332</v>
      </c>
      <c r="F504" s="299">
        <v>12.516666666666666</v>
      </c>
      <c r="G504" s="299">
        <v>12.433333333333332</v>
      </c>
      <c r="H504" s="299">
        <v>12.733333333333333</v>
      </c>
      <c r="I504" s="299">
        <v>12.816666666666665</v>
      </c>
      <c r="J504" s="299">
        <v>12.883333333333333</v>
      </c>
      <c r="K504" s="298">
        <v>12.75</v>
      </c>
      <c r="L504" s="298">
        <v>12.6</v>
      </c>
      <c r="M504" s="298">
        <v>215.10057</v>
      </c>
      <c r="N504" s="1"/>
      <c r="O504" s="1"/>
    </row>
    <row r="505" spans="1:15" ht="12.75" customHeight="1">
      <c r="A505" s="30">
        <v>495</v>
      </c>
      <c r="B505" s="269" t="s">
        <v>892</v>
      </c>
      <c r="C505" s="318">
        <v>7890.9</v>
      </c>
      <c r="D505" s="318">
        <v>7840.7333333333336</v>
      </c>
      <c r="E505" s="299">
        <v>7721.4666666666672</v>
      </c>
      <c r="F505" s="299">
        <v>7552.0333333333338</v>
      </c>
      <c r="G505" s="299">
        <v>7432.7666666666673</v>
      </c>
      <c r="H505" s="299">
        <v>8010.166666666667</v>
      </c>
      <c r="I505" s="299">
        <v>8129.4333333333334</v>
      </c>
      <c r="J505" s="299">
        <v>8298.8666666666668</v>
      </c>
      <c r="K505" s="298">
        <v>7960</v>
      </c>
      <c r="L505" s="298">
        <v>7671.3</v>
      </c>
      <c r="M505" s="298">
        <v>0.12285</v>
      </c>
      <c r="N505" s="1"/>
      <c r="O505" s="1"/>
    </row>
    <row r="506" spans="1:15" ht="12.75" customHeight="1">
      <c r="A506" s="30">
        <v>496</v>
      </c>
      <c r="B506" s="269" t="s">
        <v>213</v>
      </c>
      <c r="C506" s="318">
        <v>219.2</v>
      </c>
      <c r="D506" s="318">
        <v>217.43333333333331</v>
      </c>
      <c r="E506" s="299">
        <v>214.86666666666662</v>
      </c>
      <c r="F506" s="299">
        <v>210.5333333333333</v>
      </c>
      <c r="G506" s="299">
        <v>207.96666666666661</v>
      </c>
      <c r="H506" s="299">
        <v>221.76666666666662</v>
      </c>
      <c r="I506" s="299">
        <v>224.33333333333329</v>
      </c>
      <c r="J506" s="299">
        <v>228.66666666666663</v>
      </c>
      <c r="K506" s="298">
        <v>220</v>
      </c>
      <c r="L506" s="298">
        <v>213.1</v>
      </c>
      <c r="M506" s="298">
        <v>47.116129999999998</v>
      </c>
      <c r="N506" s="1"/>
      <c r="O506" s="1"/>
    </row>
    <row r="507" spans="1:15" ht="12.75" customHeight="1">
      <c r="A507" s="348">
        <v>497</v>
      </c>
      <c r="B507" s="269" t="s">
        <v>529</v>
      </c>
      <c r="C507" s="318">
        <v>272.10000000000002</v>
      </c>
      <c r="D507" s="318">
        <v>270.84999999999997</v>
      </c>
      <c r="E507" s="299">
        <v>267.29999999999995</v>
      </c>
      <c r="F507" s="299">
        <v>262.5</v>
      </c>
      <c r="G507" s="299">
        <v>258.95</v>
      </c>
      <c r="H507" s="299">
        <v>275.64999999999992</v>
      </c>
      <c r="I507" s="299">
        <v>279.2</v>
      </c>
      <c r="J507" s="299">
        <v>283.99999999999989</v>
      </c>
      <c r="K507" s="298">
        <v>274.39999999999998</v>
      </c>
      <c r="L507" s="298">
        <v>266.05</v>
      </c>
      <c r="M507" s="298">
        <v>2.3080599999999998</v>
      </c>
      <c r="N507" s="1"/>
      <c r="O507" s="1"/>
    </row>
    <row r="508" spans="1:15" ht="12.75" customHeight="1">
      <c r="A508" s="317">
        <v>498</v>
      </c>
      <c r="B508" s="269" t="s">
        <v>864</v>
      </c>
      <c r="C508" s="269">
        <v>54.3</v>
      </c>
      <c r="D508" s="318">
        <v>54.466666666666661</v>
      </c>
      <c r="E508" s="299">
        <v>53.133333333333326</v>
      </c>
      <c r="F508" s="299">
        <v>51.966666666666661</v>
      </c>
      <c r="G508" s="299">
        <v>50.633333333333326</v>
      </c>
      <c r="H508" s="299">
        <v>55.633333333333326</v>
      </c>
      <c r="I508" s="299">
        <v>56.966666666666654</v>
      </c>
      <c r="J508" s="299">
        <v>58.133333333333326</v>
      </c>
      <c r="K508" s="298">
        <v>55.8</v>
      </c>
      <c r="L508" s="298">
        <v>53.3</v>
      </c>
      <c r="M508" s="298">
        <v>569.02458999999999</v>
      </c>
      <c r="N508" s="1"/>
      <c r="O508" s="1"/>
    </row>
    <row r="509" spans="1:15" ht="12.75" customHeight="1">
      <c r="A509" s="317">
        <v>499</v>
      </c>
      <c r="B509" s="269" t="s">
        <v>830</v>
      </c>
      <c r="C509" s="269">
        <v>360.75</v>
      </c>
      <c r="D509" s="318">
        <v>361.39999999999992</v>
      </c>
      <c r="E509" s="299">
        <v>357.74999999999983</v>
      </c>
      <c r="F509" s="299">
        <v>354.74999999999989</v>
      </c>
      <c r="G509" s="299">
        <v>351.0999999999998</v>
      </c>
      <c r="H509" s="299">
        <v>364.39999999999986</v>
      </c>
      <c r="I509" s="299">
        <v>368.04999999999995</v>
      </c>
      <c r="J509" s="299">
        <v>371.0499999999999</v>
      </c>
      <c r="K509" s="298">
        <v>365.05</v>
      </c>
      <c r="L509" s="298">
        <v>358.4</v>
      </c>
      <c r="M509" s="298">
        <v>6.8799099999999997</v>
      </c>
      <c r="N509" s="1"/>
      <c r="O509" s="1"/>
    </row>
    <row r="510" spans="1:15" ht="12.75" customHeight="1">
      <c r="A510" s="317">
        <v>500</v>
      </c>
      <c r="B510" s="269" t="s">
        <v>530</v>
      </c>
      <c r="C510" s="269">
        <v>1636.8</v>
      </c>
      <c r="D510" s="318">
        <v>1635.2833333333335</v>
      </c>
      <c r="E510" s="299">
        <v>1625.5666666666671</v>
      </c>
      <c r="F510" s="299">
        <v>1614.3333333333335</v>
      </c>
      <c r="G510" s="299">
        <v>1604.616666666667</v>
      </c>
      <c r="H510" s="299">
        <v>1646.5166666666671</v>
      </c>
      <c r="I510" s="299">
        <v>1656.2333333333338</v>
      </c>
      <c r="J510" s="299">
        <v>1667.4666666666672</v>
      </c>
      <c r="K510" s="298">
        <v>1645</v>
      </c>
      <c r="L510" s="298">
        <v>1624.05</v>
      </c>
      <c r="M510" s="298">
        <v>7.4209999999999998E-2</v>
      </c>
      <c r="N510" s="1"/>
      <c r="O510" s="1"/>
    </row>
    <row r="511" spans="1:15" ht="12.75" customHeight="1">
      <c r="A511" s="317">
        <v>501</v>
      </c>
      <c r="B511" s="269" t="s">
        <v>531</v>
      </c>
      <c r="C511" s="269">
        <v>1907.05</v>
      </c>
      <c r="D511" s="318">
        <v>1914.9666666666665</v>
      </c>
      <c r="E511" s="299">
        <v>1892.083333333333</v>
      </c>
      <c r="F511" s="299">
        <v>1877.1166666666666</v>
      </c>
      <c r="G511" s="299">
        <v>1854.2333333333331</v>
      </c>
      <c r="H511" s="299">
        <v>1929.9333333333329</v>
      </c>
      <c r="I511" s="299">
        <v>1952.8166666666666</v>
      </c>
      <c r="J511" s="299">
        <v>1967.7833333333328</v>
      </c>
      <c r="K511" s="298">
        <v>1937.85</v>
      </c>
      <c r="L511" s="298">
        <v>1900</v>
      </c>
      <c r="M511" s="298">
        <v>0.30370999999999998</v>
      </c>
      <c r="N511" s="1"/>
      <c r="O511" s="1"/>
    </row>
    <row r="512" spans="1:15" ht="12.75" customHeight="1">
      <c r="A512" s="279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16"/>
      <c r="B5" s="417"/>
      <c r="C5" s="416"/>
      <c r="D5" s="41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2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532</v>
      </c>
      <c r="B7" s="418" t="s">
        <v>533</v>
      </c>
      <c r="C7" s="417"/>
      <c r="D7" s="7">
        <f>Main!B10</f>
        <v>44747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534</v>
      </c>
      <c r="B9" s="85" t="s">
        <v>535</v>
      </c>
      <c r="C9" s="85" t="s">
        <v>536</v>
      </c>
      <c r="D9" s="85" t="s">
        <v>537</v>
      </c>
      <c r="E9" s="85" t="s">
        <v>538</v>
      </c>
      <c r="F9" s="85" t="s">
        <v>539</v>
      </c>
      <c r="G9" s="85" t="s">
        <v>540</v>
      </c>
      <c r="H9" s="85" t="s">
        <v>541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44746</v>
      </c>
      <c r="B10" s="29">
        <v>530881</v>
      </c>
      <c r="C10" s="28" t="s">
        <v>937</v>
      </c>
      <c r="D10" s="28" t="s">
        <v>923</v>
      </c>
      <c r="E10" s="28" t="s">
        <v>543</v>
      </c>
      <c r="F10" s="87">
        <v>14930</v>
      </c>
      <c r="G10" s="29">
        <v>20.12</v>
      </c>
      <c r="H10" s="29" t="s">
        <v>307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44746</v>
      </c>
      <c r="B11" s="29">
        <v>543443</v>
      </c>
      <c r="C11" s="28" t="s">
        <v>938</v>
      </c>
      <c r="D11" s="28" t="s">
        <v>939</v>
      </c>
      <c r="E11" s="28" t="s">
        <v>542</v>
      </c>
      <c r="F11" s="87">
        <v>36000</v>
      </c>
      <c r="G11" s="29">
        <v>29.57</v>
      </c>
      <c r="H11" s="29" t="s">
        <v>307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44746</v>
      </c>
      <c r="B12" s="29">
        <v>512149</v>
      </c>
      <c r="C12" s="28" t="s">
        <v>940</v>
      </c>
      <c r="D12" s="28" t="s">
        <v>941</v>
      </c>
      <c r="E12" s="28" t="s">
        <v>543</v>
      </c>
      <c r="F12" s="87">
        <v>1818018</v>
      </c>
      <c r="G12" s="29">
        <v>0.47</v>
      </c>
      <c r="H12" s="29" t="s">
        <v>307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44746</v>
      </c>
      <c r="B13" s="29">
        <v>512149</v>
      </c>
      <c r="C13" s="28" t="s">
        <v>940</v>
      </c>
      <c r="D13" s="28" t="s">
        <v>942</v>
      </c>
      <c r="E13" s="28" t="s">
        <v>542</v>
      </c>
      <c r="F13" s="87">
        <v>2000000</v>
      </c>
      <c r="G13" s="29">
        <v>0.47</v>
      </c>
      <c r="H13" s="29" t="s">
        <v>307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44746</v>
      </c>
      <c r="B14" s="29">
        <v>539621</v>
      </c>
      <c r="C14" s="28" t="s">
        <v>901</v>
      </c>
      <c r="D14" s="28" t="s">
        <v>918</v>
      </c>
      <c r="E14" s="28" t="s">
        <v>543</v>
      </c>
      <c r="F14" s="87">
        <v>1883026</v>
      </c>
      <c r="G14" s="29">
        <v>2.36</v>
      </c>
      <c r="H14" s="29" t="s">
        <v>307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44746</v>
      </c>
      <c r="B15" s="29">
        <v>539621</v>
      </c>
      <c r="C15" s="28" t="s">
        <v>901</v>
      </c>
      <c r="D15" s="28" t="s">
        <v>943</v>
      </c>
      <c r="E15" s="28" t="s">
        <v>543</v>
      </c>
      <c r="F15" s="87">
        <v>425000</v>
      </c>
      <c r="G15" s="29">
        <v>2.36</v>
      </c>
      <c r="H15" s="29" t="s">
        <v>307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44746</v>
      </c>
      <c r="B16" s="29">
        <v>539621</v>
      </c>
      <c r="C16" s="28" t="s">
        <v>901</v>
      </c>
      <c r="D16" s="28" t="s">
        <v>943</v>
      </c>
      <c r="E16" s="28" t="s">
        <v>542</v>
      </c>
      <c r="F16" s="87">
        <v>779634</v>
      </c>
      <c r="G16" s="29">
        <v>2.36</v>
      </c>
      <c r="H16" s="29" t="s">
        <v>307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44746</v>
      </c>
      <c r="B17" s="29">
        <v>539621</v>
      </c>
      <c r="C17" s="28" t="s">
        <v>901</v>
      </c>
      <c r="D17" s="28" t="s">
        <v>944</v>
      </c>
      <c r="E17" s="28" t="s">
        <v>543</v>
      </c>
      <c r="F17" s="87">
        <v>1200000</v>
      </c>
      <c r="G17" s="29">
        <v>2.36</v>
      </c>
      <c r="H17" s="29" t="s">
        <v>307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44746</v>
      </c>
      <c r="B18" s="29">
        <v>539662</v>
      </c>
      <c r="C18" s="28" t="s">
        <v>945</v>
      </c>
      <c r="D18" s="28" t="s">
        <v>946</v>
      </c>
      <c r="E18" s="28" t="s">
        <v>542</v>
      </c>
      <c r="F18" s="87">
        <v>16143</v>
      </c>
      <c r="G18" s="29">
        <v>41.89</v>
      </c>
      <c r="H18" s="29" t="s">
        <v>307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44746</v>
      </c>
      <c r="B19" s="29">
        <v>539662</v>
      </c>
      <c r="C19" s="28" t="s">
        <v>945</v>
      </c>
      <c r="D19" s="28" t="s">
        <v>946</v>
      </c>
      <c r="E19" s="28" t="s">
        <v>543</v>
      </c>
      <c r="F19" s="87">
        <v>75000</v>
      </c>
      <c r="G19" s="29">
        <v>41.91</v>
      </c>
      <c r="H19" s="29" t="s">
        <v>307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44746</v>
      </c>
      <c r="B20" s="29">
        <v>542918</v>
      </c>
      <c r="C20" s="28" t="s">
        <v>947</v>
      </c>
      <c r="D20" s="28" t="s">
        <v>946</v>
      </c>
      <c r="E20" s="28" t="s">
        <v>542</v>
      </c>
      <c r="F20" s="87">
        <v>26400</v>
      </c>
      <c r="G20" s="29">
        <v>27</v>
      </c>
      <c r="H20" s="29" t="s">
        <v>307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44746</v>
      </c>
      <c r="B21" s="29">
        <v>542918</v>
      </c>
      <c r="C21" s="28" t="s">
        <v>947</v>
      </c>
      <c r="D21" s="28" t="s">
        <v>948</v>
      </c>
      <c r="E21" s="28" t="s">
        <v>543</v>
      </c>
      <c r="F21" s="87">
        <v>49500</v>
      </c>
      <c r="G21" s="29">
        <v>27</v>
      </c>
      <c r="H21" s="29" t="s">
        <v>307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44746</v>
      </c>
      <c r="B22" s="29">
        <v>542666</v>
      </c>
      <c r="C22" s="28" t="s">
        <v>949</v>
      </c>
      <c r="D22" s="28" t="s">
        <v>950</v>
      </c>
      <c r="E22" s="28" t="s">
        <v>542</v>
      </c>
      <c r="F22" s="87">
        <v>21590</v>
      </c>
      <c r="G22" s="29">
        <v>197.85</v>
      </c>
      <c r="H22" s="29" t="s">
        <v>307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44746</v>
      </c>
      <c r="B23" s="29">
        <v>542666</v>
      </c>
      <c r="C23" s="28" t="s">
        <v>949</v>
      </c>
      <c r="D23" s="28" t="s">
        <v>950</v>
      </c>
      <c r="E23" s="28" t="s">
        <v>543</v>
      </c>
      <c r="F23" s="87">
        <v>76588</v>
      </c>
      <c r="G23" s="29">
        <v>197.43</v>
      </c>
      <c r="H23" s="29" t="s">
        <v>307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44746</v>
      </c>
      <c r="B24" s="29">
        <v>540377</v>
      </c>
      <c r="C24" s="28" t="s">
        <v>894</v>
      </c>
      <c r="D24" s="28" t="s">
        <v>919</v>
      </c>
      <c r="E24" s="28" t="s">
        <v>542</v>
      </c>
      <c r="F24" s="87">
        <v>6000</v>
      </c>
      <c r="G24" s="29">
        <v>81.5</v>
      </c>
      <c r="H24" s="29" t="s">
        <v>307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44746</v>
      </c>
      <c r="B25" s="29">
        <v>540377</v>
      </c>
      <c r="C25" s="28" t="s">
        <v>894</v>
      </c>
      <c r="D25" s="28" t="s">
        <v>919</v>
      </c>
      <c r="E25" s="28" t="s">
        <v>543</v>
      </c>
      <c r="F25" s="87">
        <v>24000</v>
      </c>
      <c r="G25" s="29">
        <v>81.55</v>
      </c>
      <c r="H25" s="29" t="s">
        <v>307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44746</v>
      </c>
      <c r="B26" s="29">
        <v>540377</v>
      </c>
      <c r="C26" s="28" t="s">
        <v>894</v>
      </c>
      <c r="D26" s="28" t="s">
        <v>951</v>
      </c>
      <c r="E26" s="28" t="s">
        <v>543</v>
      </c>
      <c r="F26" s="87">
        <v>18000</v>
      </c>
      <c r="G26" s="29">
        <v>80.72</v>
      </c>
      <c r="H26" s="29" t="s">
        <v>307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44746</v>
      </c>
      <c r="B27" s="29">
        <v>540377</v>
      </c>
      <c r="C27" s="28" t="s">
        <v>894</v>
      </c>
      <c r="D27" s="28" t="s">
        <v>952</v>
      </c>
      <c r="E27" s="28" t="s">
        <v>542</v>
      </c>
      <c r="F27" s="87">
        <v>18000</v>
      </c>
      <c r="G27" s="29">
        <v>81.28</v>
      </c>
      <c r="H27" s="29" t="s">
        <v>307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44746</v>
      </c>
      <c r="B28" s="29">
        <v>539433</v>
      </c>
      <c r="C28" s="28" t="s">
        <v>953</v>
      </c>
      <c r="D28" s="28" t="s">
        <v>954</v>
      </c>
      <c r="E28" s="28" t="s">
        <v>543</v>
      </c>
      <c r="F28" s="87">
        <v>200000</v>
      </c>
      <c r="G28" s="29">
        <v>10.53</v>
      </c>
      <c r="H28" s="29" t="s">
        <v>307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44746</v>
      </c>
      <c r="B29" s="29">
        <v>539433</v>
      </c>
      <c r="C29" s="28" t="s">
        <v>953</v>
      </c>
      <c r="D29" s="28" t="s">
        <v>955</v>
      </c>
      <c r="E29" s="28" t="s">
        <v>542</v>
      </c>
      <c r="F29" s="87">
        <v>60000</v>
      </c>
      <c r="G29" s="29">
        <v>10.53</v>
      </c>
      <c r="H29" s="29" t="s">
        <v>307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44746</v>
      </c>
      <c r="B30" s="29">
        <v>539433</v>
      </c>
      <c r="C30" s="28" t="s">
        <v>953</v>
      </c>
      <c r="D30" s="28" t="s">
        <v>956</v>
      </c>
      <c r="E30" s="28" t="s">
        <v>542</v>
      </c>
      <c r="F30" s="87">
        <v>93000</v>
      </c>
      <c r="G30" s="29">
        <v>10.53</v>
      </c>
      <c r="H30" s="29" t="s">
        <v>307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44746</v>
      </c>
      <c r="B31" s="29">
        <v>543286</v>
      </c>
      <c r="C31" s="28" t="s">
        <v>855</v>
      </c>
      <c r="D31" s="28" t="s">
        <v>957</v>
      </c>
      <c r="E31" s="28" t="s">
        <v>542</v>
      </c>
      <c r="F31" s="87">
        <v>36000</v>
      </c>
      <c r="G31" s="29">
        <v>23.34</v>
      </c>
      <c r="H31" s="29" t="s">
        <v>307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44746</v>
      </c>
      <c r="B32" s="29">
        <v>539519</v>
      </c>
      <c r="C32" s="28" t="s">
        <v>958</v>
      </c>
      <c r="D32" s="28" t="s">
        <v>959</v>
      </c>
      <c r="E32" s="28" t="s">
        <v>542</v>
      </c>
      <c r="F32" s="87">
        <v>37000</v>
      </c>
      <c r="G32" s="29">
        <v>10.38</v>
      </c>
      <c r="H32" s="29" t="s">
        <v>307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44746</v>
      </c>
      <c r="B33" s="29">
        <v>539199</v>
      </c>
      <c r="C33" s="28" t="s">
        <v>859</v>
      </c>
      <c r="D33" s="28" t="s">
        <v>960</v>
      </c>
      <c r="E33" s="28" t="s">
        <v>542</v>
      </c>
      <c r="F33" s="87">
        <v>56239</v>
      </c>
      <c r="G33" s="29">
        <v>94.15</v>
      </c>
      <c r="H33" s="29" t="s">
        <v>307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44746</v>
      </c>
      <c r="B34" s="29">
        <v>539199</v>
      </c>
      <c r="C34" s="28" t="s">
        <v>859</v>
      </c>
      <c r="D34" s="28" t="s">
        <v>920</v>
      </c>
      <c r="E34" s="28" t="s">
        <v>543</v>
      </c>
      <c r="F34" s="87">
        <v>35986</v>
      </c>
      <c r="G34" s="29">
        <v>94.78</v>
      </c>
      <c r="H34" s="29" t="s">
        <v>307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44746</v>
      </c>
      <c r="B35" s="29">
        <v>539199</v>
      </c>
      <c r="C35" s="28" t="s">
        <v>859</v>
      </c>
      <c r="D35" s="28" t="s">
        <v>961</v>
      </c>
      <c r="E35" s="28" t="s">
        <v>543</v>
      </c>
      <c r="F35" s="87">
        <v>75362</v>
      </c>
      <c r="G35" s="29">
        <v>93.9</v>
      </c>
      <c r="H35" s="29" t="s">
        <v>307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44746</v>
      </c>
      <c r="B36" s="29">
        <v>540198</v>
      </c>
      <c r="C36" s="28" t="s">
        <v>962</v>
      </c>
      <c r="D36" s="28" t="s">
        <v>963</v>
      </c>
      <c r="E36" s="28" t="s">
        <v>542</v>
      </c>
      <c r="F36" s="87">
        <v>170000</v>
      </c>
      <c r="G36" s="29">
        <v>48.65</v>
      </c>
      <c r="H36" s="29" t="s">
        <v>307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44746</v>
      </c>
      <c r="B37" s="29">
        <v>540198</v>
      </c>
      <c r="C37" s="28" t="s">
        <v>962</v>
      </c>
      <c r="D37" s="28" t="s">
        <v>964</v>
      </c>
      <c r="E37" s="28" t="s">
        <v>543</v>
      </c>
      <c r="F37" s="87">
        <v>37428</v>
      </c>
      <c r="G37" s="29">
        <v>48.8</v>
      </c>
      <c r="H37" s="29" t="s">
        <v>307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44746</v>
      </c>
      <c r="B38" s="29">
        <v>540198</v>
      </c>
      <c r="C38" s="28" t="s">
        <v>962</v>
      </c>
      <c r="D38" s="28" t="s">
        <v>964</v>
      </c>
      <c r="E38" s="28" t="s">
        <v>543</v>
      </c>
      <c r="F38" s="87">
        <v>42725</v>
      </c>
      <c r="G38" s="29">
        <v>48.49</v>
      </c>
      <c r="H38" s="29" t="s">
        <v>307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44746</v>
      </c>
      <c r="B39" s="29">
        <v>539143</v>
      </c>
      <c r="C39" s="28" t="s">
        <v>895</v>
      </c>
      <c r="D39" s="28" t="s">
        <v>893</v>
      </c>
      <c r="E39" s="28" t="s">
        <v>543</v>
      </c>
      <c r="F39" s="87">
        <v>31041</v>
      </c>
      <c r="G39" s="29">
        <v>47.1</v>
      </c>
      <c r="H39" s="29" t="s">
        <v>307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44746</v>
      </c>
      <c r="B40" s="29">
        <v>539143</v>
      </c>
      <c r="C40" s="28" t="s">
        <v>895</v>
      </c>
      <c r="D40" s="28" t="s">
        <v>893</v>
      </c>
      <c r="E40" s="28" t="s">
        <v>542</v>
      </c>
      <c r="F40" s="87">
        <v>162760</v>
      </c>
      <c r="G40" s="29">
        <v>47</v>
      </c>
      <c r="H40" s="29" t="s">
        <v>307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44746</v>
      </c>
      <c r="B41" s="29">
        <v>539143</v>
      </c>
      <c r="C41" s="28" t="s">
        <v>895</v>
      </c>
      <c r="D41" s="28" t="s">
        <v>965</v>
      </c>
      <c r="E41" s="28" t="s">
        <v>543</v>
      </c>
      <c r="F41" s="87">
        <v>65865</v>
      </c>
      <c r="G41" s="29">
        <v>47.05</v>
      </c>
      <c r="H41" s="29" t="s">
        <v>307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44746</v>
      </c>
      <c r="B42" s="29">
        <v>539143</v>
      </c>
      <c r="C42" s="28" t="s">
        <v>895</v>
      </c>
      <c r="D42" s="28" t="s">
        <v>966</v>
      </c>
      <c r="E42" s="28" t="s">
        <v>542</v>
      </c>
      <c r="F42" s="87">
        <v>99900</v>
      </c>
      <c r="G42" s="29">
        <v>47.1</v>
      </c>
      <c r="H42" s="29" t="s">
        <v>307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44746</v>
      </c>
      <c r="B43" s="29">
        <v>539143</v>
      </c>
      <c r="C43" s="28" t="s">
        <v>895</v>
      </c>
      <c r="D43" s="28" t="s">
        <v>921</v>
      </c>
      <c r="E43" s="28" t="s">
        <v>542</v>
      </c>
      <c r="F43" s="87">
        <v>100000</v>
      </c>
      <c r="G43" s="29">
        <v>47</v>
      </c>
      <c r="H43" s="29" t="s">
        <v>307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44746</v>
      </c>
      <c r="B44" s="29">
        <v>537573</v>
      </c>
      <c r="C44" s="28" t="s">
        <v>967</v>
      </c>
      <c r="D44" s="28" t="s">
        <v>968</v>
      </c>
      <c r="E44" s="28" t="s">
        <v>542</v>
      </c>
      <c r="F44" s="87">
        <v>70400</v>
      </c>
      <c r="G44" s="29">
        <v>35.799999999999997</v>
      </c>
      <c r="H44" s="29" t="s">
        <v>307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44746</v>
      </c>
      <c r="B45" s="29">
        <v>537573</v>
      </c>
      <c r="C45" s="28" t="s">
        <v>967</v>
      </c>
      <c r="D45" s="28" t="s">
        <v>969</v>
      </c>
      <c r="E45" s="28" t="s">
        <v>543</v>
      </c>
      <c r="F45" s="87">
        <v>137600</v>
      </c>
      <c r="G45" s="29">
        <v>35.65</v>
      </c>
      <c r="H45" s="29" t="s">
        <v>307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44746</v>
      </c>
      <c r="B46" s="29">
        <v>511557</v>
      </c>
      <c r="C46" s="28" t="s">
        <v>922</v>
      </c>
      <c r="D46" s="28" t="s">
        <v>970</v>
      </c>
      <c r="E46" s="28" t="s">
        <v>543</v>
      </c>
      <c r="F46" s="87">
        <v>1436191</v>
      </c>
      <c r="G46" s="29">
        <v>1.59</v>
      </c>
      <c r="H46" s="29" t="s">
        <v>307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44746</v>
      </c>
      <c r="B47" s="29">
        <v>543285</v>
      </c>
      <c r="C47" s="28" t="s">
        <v>971</v>
      </c>
      <c r="D47" s="28" t="s">
        <v>972</v>
      </c>
      <c r="E47" s="28" t="s">
        <v>543</v>
      </c>
      <c r="F47" s="87">
        <v>84000</v>
      </c>
      <c r="G47" s="29">
        <v>23</v>
      </c>
      <c r="H47" s="29" t="s">
        <v>307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44746</v>
      </c>
      <c r="B48" s="29">
        <v>543285</v>
      </c>
      <c r="C48" s="28" t="s">
        <v>971</v>
      </c>
      <c r="D48" s="28" t="s">
        <v>973</v>
      </c>
      <c r="E48" s="28" t="s">
        <v>543</v>
      </c>
      <c r="F48" s="87">
        <v>84000</v>
      </c>
      <c r="G48" s="29">
        <v>23</v>
      </c>
      <c r="H48" s="29" t="s">
        <v>307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44746</v>
      </c>
      <c r="B49" s="29">
        <v>543285</v>
      </c>
      <c r="C49" s="28" t="s">
        <v>971</v>
      </c>
      <c r="D49" s="28" t="s">
        <v>974</v>
      </c>
      <c r="E49" s="28" t="s">
        <v>542</v>
      </c>
      <c r="F49" s="87">
        <v>42000</v>
      </c>
      <c r="G49" s="29">
        <v>23</v>
      </c>
      <c r="H49" s="29" t="s">
        <v>307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44746</v>
      </c>
      <c r="B50" s="29">
        <v>512115</v>
      </c>
      <c r="C50" s="28" t="s">
        <v>975</v>
      </c>
      <c r="D50" s="28" t="s">
        <v>976</v>
      </c>
      <c r="E50" s="28" t="s">
        <v>542</v>
      </c>
      <c r="F50" s="87">
        <v>9000</v>
      </c>
      <c r="G50" s="29">
        <v>34.049999999999997</v>
      </c>
      <c r="H50" s="29" t="s">
        <v>307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44746</v>
      </c>
      <c r="B51" s="29">
        <v>512115</v>
      </c>
      <c r="C51" s="28" t="s">
        <v>975</v>
      </c>
      <c r="D51" s="28" t="s">
        <v>976</v>
      </c>
      <c r="E51" s="28" t="s">
        <v>543</v>
      </c>
      <c r="F51" s="87">
        <v>206</v>
      </c>
      <c r="G51" s="29">
        <v>33.96</v>
      </c>
      <c r="H51" s="29" t="s">
        <v>307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44746</v>
      </c>
      <c r="B52" s="29">
        <v>512115</v>
      </c>
      <c r="C52" s="28" t="s">
        <v>975</v>
      </c>
      <c r="D52" s="28" t="s">
        <v>977</v>
      </c>
      <c r="E52" s="28" t="s">
        <v>543</v>
      </c>
      <c r="F52" s="87">
        <v>36265</v>
      </c>
      <c r="G52" s="29">
        <v>34.020000000000003</v>
      </c>
      <c r="H52" s="29" t="s">
        <v>307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44746</v>
      </c>
      <c r="B53" s="29">
        <v>512115</v>
      </c>
      <c r="C53" s="28" t="s">
        <v>975</v>
      </c>
      <c r="D53" s="28" t="s">
        <v>978</v>
      </c>
      <c r="E53" s="28" t="s">
        <v>543</v>
      </c>
      <c r="F53" s="87">
        <v>18361</v>
      </c>
      <c r="G53" s="29">
        <v>33.22</v>
      </c>
      <c r="H53" s="29" t="s">
        <v>307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44746</v>
      </c>
      <c r="B54" s="29">
        <v>512115</v>
      </c>
      <c r="C54" s="28" t="s">
        <v>975</v>
      </c>
      <c r="D54" s="28" t="s">
        <v>979</v>
      </c>
      <c r="E54" s="28" t="s">
        <v>542</v>
      </c>
      <c r="F54" s="87">
        <v>7200</v>
      </c>
      <c r="G54" s="29">
        <v>31.63</v>
      </c>
      <c r="H54" s="29" t="s">
        <v>307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44746</v>
      </c>
      <c r="B55" s="29">
        <v>512115</v>
      </c>
      <c r="C55" s="28" t="s">
        <v>975</v>
      </c>
      <c r="D55" s="28" t="s">
        <v>980</v>
      </c>
      <c r="E55" s="28" t="s">
        <v>543</v>
      </c>
      <c r="F55" s="87">
        <v>9500</v>
      </c>
      <c r="G55" s="29">
        <v>34.049999999999997</v>
      </c>
      <c r="H55" s="29" t="s">
        <v>307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44746</v>
      </c>
      <c r="B56" s="29">
        <v>516110</v>
      </c>
      <c r="C56" s="28" t="s">
        <v>843</v>
      </c>
      <c r="D56" s="28" t="s">
        <v>851</v>
      </c>
      <c r="E56" s="28" t="s">
        <v>542</v>
      </c>
      <c r="F56" s="87">
        <v>237315</v>
      </c>
      <c r="G56" s="29">
        <v>58.02</v>
      </c>
      <c r="H56" s="29" t="s">
        <v>307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44746</v>
      </c>
      <c r="B57" s="29">
        <v>516110</v>
      </c>
      <c r="C57" s="28" t="s">
        <v>843</v>
      </c>
      <c r="D57" s="28" t="s">
        <v>851</v>
      </c>
      <c r="E57" s="28" t="s">
        <v>543</v>
      </c>
      <c r="F57" s="87">
        <v>266905</v>
      </c>
      <c r="G57" s="29">
        <v>58.15</v>
      </c>
      <c r="H57" s="29" t="s">
        <v>307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44746</v>
      </c>
      <c r="B58" s="29">
        <v>516110</v>
      </c>
      <c r="C58" s="28" t="s">
        <v>843</v>
      </c>
      <c r="D58" s="28" t="s">
        <v>981</v>
      </c>
      <c r="E58" s="28" t="s">
        <v>543</v>
      </c>
      <c r="F58" s="87">
        <v>200000</v>
      </c>
      <c r="G58" s="29">
        <v>58.15</v>
      </c>
      <c r="H58" s="29" t="s">
        <v>307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44746</v>
      </c>
      <c r="B59" s="29">
        <v>516110</v>
      </c>
      <c r="C59" s="28" t="s">
        <v>843</v>
      </c>
      <c r="D59" s="28" t="s">
        <v>982</v>
      </c>
      <c r="E59" s="28" t="s">
        <v>543</v>
      </c>
      <c r="F59" s="87">
        <v>200000</v>
      </c>
      <c r="G59" s="29">
        <v>58.15</v>
      </c>
      <c r="H59" s="29" t="s">
        <v>307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44746</v>
      </c>
      <c r="B60" s="29">
        <v>512463</v>
      </c>
      <c r="C60" s="28" t="s">
        <v>983</v>
      </c>
      <c r="D60" s="28" t="s">
        <v>984</v>
      </c>
      <c r="E60" s="28" t="s">
        <v>543</v>
      </c>
      <c r="F60" s="87">
        <v>7854633</v>
      </c>
      <c r="G60" s="29">
        <v>7.07</v>
      </c>
      <c r="H60" s="29" t="s">
        <v>307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44746</v>
      </c>
      <c r="B61" s="29">
        <v>542019</v>
      </c>
      <c r="C61" s="28" t="s">
        <v>985</v>
      </c>
      <c r="D61" s="28" t="s">
        <v>986</v>
      </c>
      <c r="E61" s="28" t="s">
        <v>543</v>
      </c>
      <c r="F61" s="87">
        <v>63100</v>
      </c>
      <c r="G61" s="29">
        <v>187.19</v>
      </c>
      <c r="H61" s="29" t="s">
        <v>307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44746</v>
      </c>
      <c r="B62" s="29">
        <v>537392</v>
      </c>
      <c r="C62" s="28" t="s">
        <v>856</v>
      </c>
      <c r="D62" s="28" t="s">
        <v>987</v>
      </c>
      <c r="E62" s="28" t="s">
        <v>543</v>
      </c>
      <c r="F62" s="87">
        <v>86024</v>
      </c>
      <c r="G62" s="29">
        <v>28</v>
      </c>
      <c r="H62" s="29" t="s">
        <v>307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44746</v>
      </c>
      <c r="B63" s="29">
        <v>536672</v>
      </c>
      <c r="C63" s="28" t="s">
        <v>988</v>
      </c>
      <c r="D63" s="28" t="s">
        <v>989</v>
      </c>
      <c r="E63" s="28" t="s">
        <v>543</v>
      </c>
      <c r="F63" s="87">
        <v>100000</v>
      </c>
      <c r="G63" s="29">
        <v>33.200000000000003</v>
      </c>
      <c r="H63" s="29" t="s">
        <v>307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44746</v>
      </c>
      <c r="B64" s="29">
        <v>536672</v>
      </c>
      <c r="C64" s="28" t="s">
        <v>988</v>
      </c>
      <c r="D64" s="28" t="s">
        <v>990</v>
      </c>
      <c r="E64" s="28" t="s">
        <v>542</v>
      </c>
      <c r="F64" s="87">
        <v>80900</v>
      </c>
      <c r="G64" s="29">
        <v>33.200000000000003</v>
      </c>
      <c r="H64" s="29" t="s">
        <v>307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44746</v>
      </c>
      <c r="B65" s="29">
        <v>540823</v>
      </c>
      <c r="C65" s="28" t="s">
        <v>991</v>
      </c>
      <c r="D65" s="28" t="s">
        <v>992</v>
      </c>
      <c r="E65" s="28" t="s">
        <v>543</v>
      </c>
      <c r="F65" s="87">
        <v>24500</v>
      </c>
      <c r="G65" s="29">
        <v>38.03</v>
      </c>
      <c r="H65" s="29" t="s">
        <v>307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44746</v>
      </c>
      <c r="B66" s="29" t="s">
        <v>993</v>
      </c>
      <c r="C66" s="28" t="s">
        <v>994</v>
      </c>
      <c r="D66" s="28" t="s">
        <v>995</v>
      </c>
      <c r="E66" s="28" t="s">
        <v>542</v>
      </c>
      <c r="F66" s="87">
        <v>28800</v>
      </c>
      <c r="G66" s="29">
        <v>143.71</v>
      </c>
      <c r="H66" s="29" t="s">
        <v>821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44746</v>
      </c>
      <c r="B67" s="29" t="s">
        <v>996</v>
      </c>
      <c r="C67" s="28" t="s">
        <v>997</v>
      </c>
      <c r="D67" s="28" t="s">
        <v>998</v>
      </c>
      <c r="E67" s="28" t="s">
        <v>542</v>
      </c>
      <c r="F67" s="87">
        <v>60000</v>
      </c>
      <c r="G67" s="29">
        <v>121.46</v>
      </c>
      <c r="H67" s="29" t="s">
        <v>821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44746</v>
      </c>
      <c r="B68" s="29" t="s">
        <v>996</v>
      </c>
      <c r="C68" s="28" t="s">
        <v>997</v>
      </c>
      <c r="D68" s="28" t="s">
        <v>999</v>
      </c>
      <c r="E68" s="28" t="s">
        <v>542</v>
      </c>
      <c r="F68" s="87">
        <v>52000</v>
      </c>
      <c r="G68" s="29">
        <v>110.98</v>
      </c>
      <c r="H68" s="29" t="s">
        <v>821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44746</v>
      </c>
      <c r="B69" s="29" t="s">
        <v>924</v>
      </c>
      <c r="C69" s="28" t="s">
        <v>925</v>
      </c>
      <c r="D69" s="28" t="s">
        <v>926</v>
      </c>
      <c r="E69" s="28" t="s">
        <v>542</v>
      </c>
      <c r="F69" s="87">
        <v>2804341</v>
      </c>
      <c r="G69" s="29">
        <v>3.53</v>
      </c>
      <c r="H69" s="29" t="s">
        <v>821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44746</v>
      </c>
      <c r="B70" s="29" t="s">
        <v>924</v>
      </c>
      <c r="C70" s="28" t="s">
        <v>925</v>
      </c>
      <c r="D70" s="28" t="s">
        <v>902</v>
      </c>
      <c r="E70" s="28" t="s">
        <v>542</v>
      </c>
      <c r="F70" s="87">
        <v>8400000</v>
      </c>
      <c r="G70" s="29">
        <v>3.52</v>
      </c>
      <c r="H70" s="29" t="s">
        <v>821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44746</v>
      </c>
      <c r="B71" s="29" t="s">
        <v>896</v>
      </c>
      <c r="C71" s="28" t="s">
        <v>897</v>
      </c>
      <c r="D71" s="28" t="s">
        <v>900</v>
      </c>
      <c r="E71" s="28" t="s">
        <v>542</v>
      </c>
      <c r="F71" s="87">
        <v>178302</v>
      </c>
      <c r="G71" s="29">
        <v>952</v>
      </c>
      <c r="H71" s="29" t="s">
        <v>821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44746</v>
      </c>
      <c r="B72" s="29" t="s">
        <v>896</v>
      </c>
      <c r="C72" s="28" t="s">
        <v>897</v>
      </c>
      <c r="D72" s="28" t="s">
        <v>899</v>
      </c>
      <c r="E72" s="28" t="s">
        <v>542</v>
      </c>
      <c r="F72" s="87">
        <v>130040</v>
      </c>
      <c r="G72" s="29">
        <v>950.23</v>
      </c>
      <c r="H72" s="29" t="s">
        <v>821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44746</v>
      </c>
      <c r="B73" s="29" t="s">
        <v>896</v>
      </c>
      <c r="C73" s="28" t="s">
        <v>897</v>
      </c>
      <c r="D73" s="28" t="s">
        <v>898</v>
      </c>
      <c r="E73" s="28" t="s">
        <v>542</v>
      </c>
      <c r="F73" s="87">
        <v>124136</v>
      </c>
      <c r="G73" s="29">
        <v>951.01</v>
      </c>
      <c r="H73" s="29" t="s">
        <v>821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44746</v>
      </c>
      <c r="B74" s="29" t="s">
        <v>993</v>
      </c>
      <c r="C74" s="28" t="s">
        <v>994</v>
      </c>
      <c r="D74" s="28" t="s">
        <v>1000</v>
      </c>
      <c r="E74" s="28" t="s">
        <v>543</v>
      </c>
      <c r="F74" s="87">
        <v>25600</v>
      </c>
      <c r="G74" s="29">
        <v>143.53</v>
      </c>
      <c r="H74" s="29" t="s">
        <v>821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44746</v>
      </c>
      <c r="B75" s="29" t="s">
        <v>924</v>
      </c>
      <c r="C75" s="28" t="s">
        <v>925</v>
      </c>
      <c r="D75" s="28" t="s">
        <v>926</v>
      </c>
      <c r="E75" s="28" t="s">
        <v>543</v>
      </c>
      <c r="F75" s="87">
        <v>3804341</v>
      </c>
      <c r="G75" s="29">
        <v>3.49</v>
      </c>
      <c r="H75" s="29" t="s">
        <v>821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44746</v>
      </c>
      <c r="B76" s="29" t="s">
        <v>896</v>
      </c>
      <c r="C76" s="28" t="s">
        <v>897</v>
      </c>
      <c r="D76" s="28" t="s">
        <v>898</v>
      </c>
      <c r="E76" s="28" t="s">
        <v>543</v>
      </c>
      <c r="F76" s="87">
        <v>124068</v>
      </c>
      <c r="G76" s="29">
        <v>952.46</v>
      </c>
      <c r="H76" s="29" t="s">
        <v>821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44746</v>
      </c>
      <c r="B77" s="29" t="s">
        <v>896</v>
      </c>
      <c r="C77" s="28" t="s">
        <v>897</v>
      </c>
      <c r="D77" s="28" t="s">
        <v>900</v>
      </c>
      <c r="E77" s="28" t="s">
        <v>543</v>
      </c>
      <c r="F77" s="87">
        <v>178302</v>
      </c>
      <c r="G77" s="29">
        <v>952.43</v>
      </c>
      <c r="H77" s="29" t="s">
        <v>821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44746</v>
      </c>
      <c r="B78" s="29" t="s">
        <v>896</v>
      </c>
      <c r="C78" s="28" t="s">
        <v>897</v>
      </c>
      <c r="D78" s="28" t="s">
        <v>899</v>
      </c>
      <c r="E78" s="28" t="s">
        <v>543</v>
      </c>
      <c r="F78" s="87">
        <v>130870</v>
      </c>
      <c r="G78" s="29">
        <v>951.71</v>
      </c>
      <c r="H78" s="29" t="s">
        <v>821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1"/>
  <sheetViews>
    <sheetView zoomScale="85" zoomScaleNormal="85" workbookViewId="0">
      <selection activeCell="F58" sqref="F5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1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44747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544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534</v>
      </c>
      <c r="C9" s="96"/>
      <c r="D9" s="97" t="s">
        <v>545</v>
      </c>
      <c r="E9" s="96" t="s">
        <v>546</v>
      </c>
      <c r="F9" s="96" t="s">
        <v>547</v>
      </c>
      <c r="G9" s="96" t="s">
        <v>548</v>
      </c>
      <c r="H9" s="96" t="s">
        <v>549</v>
      </c>
      <c r="I9" s="96" t="s">
        <v>550</v>
      </c>
      <c r="J9" s="95" t="s">
        <v>551</v>
      </c>
      <c r="K9" s="96" t="s">
        <v>552</v>
      </c>
      <c r="L9" s="98" t="s">
        <v>553</v>
      </c>
      <c r="M9" s="98" t="s">
        <v>554</v>
      </c>
      <c r="N9" s="96" t="s">
        <v>555</v>
      </c>
      <c r="O9" s="97" t="s">
        <v>556</v>
      </c>
      <c r="P9" s="96" t="s">
        <v>788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6"/>
      <c r="D10" s="313" t="s">
        <v>75</v>
      </c>
      <c r="E10" s="314" t="s">
        <v>559</v>
      </c>
      <c r="F10" s="251" t="s">
        <v>836</v>
      </c>
      <c r="G10" s="251">
        <v>635</v>
      </c>
      <c r="H10" s="251"/>
      <c r="I10" s="315" t="s">
        <v>835</v>
      </c>
      <c r="J10" s="327" t="s">
        <v>560</v>
      </c>
      <c r="K10" s="282"/>
      <c r="L10" s="283"/>
      <c r="M10" s="284"/>
      <c r="N10" s="282"/>
      <c r="O10" s="305"/>
      <c r="P10" s="282">
        <f>VLOOKUP(D10,'MidCap Intra'!B37:C588,2,0)</f>
        <v>681.9</v>
      </c>
      <c r="Q10" s="246"/>
      <c r="R10" s="246" t="s">
        <v>558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1">
        <v>2</v>
      </c>
      <c r="B11" s="340">
        <v>44719</v>
      </c>
      <c r="C11" s="391"/>
      <c r="D11" s="392" t="s">
        <v>122</v>
      </c>
      <c r="E11" s="393" t="s">
        <v>559</v>
      </c>
      <c r="F11" s="341">
        <v>2201</v>
      </c>
      <c r="G11" s="341">
        <v>2069</v>
      </c>
      <c r="H11" s="341">
        <v>2332</v>
      </c>
      <c r="I11" s="394" t="s">
        <v>839</v>
      </c>
      <c r="J11" s="395" t="s">
        <v>928</v>
      </c>
      <c r="K11" s="395">
        <f t="shared" ref="K11" si="0">H11-F11</f>
        <v>131</v>
      </c>
      <c r="L11" s="396">
        <f t="shared" ref="L11" si="1">(F11*-0.7)/100</f>
        <v>-15.406999999999998</v>
      </c>
      <c r="M11" s="397">
        <f t="shared" ref="M11" si="2">(K11+L11)/F11</f>
        <v>5.2518400726942298E-2</v>
      </c>
      <c r="N11" s="345" t="s">
        <v>557</v>
      </c>
      <c r="O11" s="370">
        <v>44746</v>
      </c>
      <c r="P11" s="345"/>
      <c r="Q11" s="246"/>
      <c r="R11" s="246" t="s">
        <v>558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251">
        <v>3</v>
      </c>
      <c r="B12" s="365">
        <v>44722</v>
      </c>
      <c r="C12" s="316"/>
      <c r="D12" s="313" t="s">
        <v>39</v>
      </c>
      <c r="E12" s="314" t="s">
        <v>559</v>
      </c>
      <c r="F12" s="251" t="s">
        <v>842</v>
      </c>
      <c r="G12" s="251">
        <v>670</v>
      </c>
      <c r="H12" s="251"/>
      <c r="I12" s="315" t="s">
        <v>835</v>
      </c>
      <c r="J12" s="282" t="s">
        <v>560</v>
      </c>
      <c r="K12" s="282"/>
      <c r="L12" s="283"/>
      <c r="M12" s="284"/>
      <c r="N12" s="282"/>
      <c r="O12" s="305"/>
      <c r="P12" s="282"/>
      <c r="Q12" s="246"/>
      <c r="R12" s="246" t="s">
        <v>558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78">
        <v>4</v>
      </c>
      <c r="B13" s="379">
        <v>44733</v>
      </c>
      <c r="C13" s="380"/>
      <c r="D13" s="381" t="s">
        <v>201</v>
      </c>
      <c r="E13" s="382" t="s">
        <v>559</v>
      </c>
      <c r="F13" s="378">
        <v>980</v>
      </c>
      <c r="G13" s="378">
        <v>898</v>
      </c>
      <c r="H13" s="378">
        <v>1020</v>
      </c>
      <c r="I13" s="383" t="s">
        <v>845</v>
      </c>
      <c r="J13" s="319" t="s">
        <v>854</v>
      </c>
      <c r="K13" s="319">
        <f t="shared" ref="K13" si="3">H13-F13</f>
        <v>40</v>
      </c>
      <c r="L13" s="320">
        <f t="shared" ref="L13" si="4">(F13*-0.7)/100</f>
        <v>-6.86</v>
      </c>
      <c r="M13" s="385">
        <f t="shared" ref="M13" si="5">(K13+L13)/F13</f>
        <v>3.3816326530612242E-2</v>
      </c>
      <c r="N13" s="384" t="s">
        <v>557</v>
      </c>
      <c r="O13" s="386">
        <v>44739</v>
      </c>
      <c r="P13" s="384"/>
      <c r="Q13" s="246"/>
      <c r="R13" s="246" t="s">
        <v>558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41">
        <v>5</v>
      </c>
      <c r="B14" s="340">
        <v>44735</v>
      </c>
      <c r="C14" s="391"/>
      <c r="D14" s="392" t="s">
        <v>66</v>
      </c>
      <c r="E14" s="393" t="s">
        <v>559</v>
      </c>
      <c r="F14" s="341">
        <v>2070</v>
      </c>
      <c r="G14" s="341">
        <v>1940</v>
      </c>
      <c r="H14" s="341">
        <v>2195</v>
      </c>
      <c r="I14" s="394" t="s">
        <v>847</v>
      </c>
      <c r="J14" s="395" t="s">
        <v>927</v>
      </c>
      <c r="K14" s="395">
        <f t="shared" ref="K14" si="6">H14-F14</f>
        <v>125</v>
      </c>
      <c r="L14" s="396">
        <f t="shared" ref="L14" si="7">(F14*-0.7)/100</f>
        <v>-14.49</v>
      </c>
      <c r="M14" s="397">
        <f t="shared" ref="M14" si="8">(K14+L14)/F14</f>
        <v>5.3386473429951696E-2</v>
      </c>
      <c r="N14" s="345" t="s">
        <v>557</v>
      </c>
      <c r="O14" s="370">
        <v>44746</v>
      </c>
      <c r="P14" s="345"/>
      <c r="Q14" s="246"/>
      <c r="R14" s="246" t="s">
        <v>558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353">
        <v>6</v>
      </c>
      <c r="B15" s="350">
        <v>44740</v>
      </c>
      <c r="C15" s="361"/>
      <c r="D15" s="362" t="s">
        <v>113</v>
      </c>
      <c r="E15" s="363" t="s">
        <v>559</v>
      </c>
      <c r="F15" s="353" t="s">
        <v>857</v>
      </c>
      <c r="G15" s="353">
        <v>920</v>
      </c>
      <c r="H15" s="353"/>
      <c r="I15" s="364" t="s">
        <v>858</v>
      </c>
      <c r="J15" s="282" t="s">
        <v>560</v>
      </c>
      <c r="K15" s="354"/>
      <c r="L15" s="355"/>
      <c r="M15" s="356"/>
      <c r="N15" s="354"/>
      <c r="O15" s="357"/>
      <c r="P15" s="282">
        <f>VLOOKUP(D15,'MidCap Intra'!B47:C598,2,0)</f>
        <v>984.6</v>
      </c>
      <c r="Q15" s="246"/>
      <c r="R15" s="246" t="s">
        <v>558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353">
        <v>7</v>
      </c>
      <c r="B16" s="350">
        <v>44743</v>
      </c>
      <c r="C16" s="361"/>
      <c r="D16" s="362" t="s">
        <v>154</v>
      </c>
      <c r="E16" s="363" t="s">
        <v>559</v>
      </c>
      <c r="F16" s="353" t="s">
        <v>908</v>
      </c>
      <c r="G16" s="353">
        <v>730</v>
      </c>
      <c r="H16" s="353"/>
      <c r="I16" s="364" t="s">
        <v>909</v>
      </c>
      <c r="J16" s="282" t="s">
        <v>560</v>
      </c>
      <c r="K16" s="354"/>
      <c r="L16" s="355"/>
      <c r="M16" s="356"/>
      <c r="N16" s="354"/>
      <c r="O16" s="357"/>
      <c r="P16" s="282">
        <f>VLOOKUP(D16,'MidCap Intra'!B48:C599,2,0)</f>
        <v>798.1</v>
      </c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353">
        <v>8</v>
      </c>
      <c r="B17" s="350">
        <v>44743</v>
      </c>
      <c r="C17" s="361"/>
      <c r="D17" s="362" t="s">
        <v>64</v>
      </c>
      <c r="E17" s="363" t="s">
        <v>559</v>
      </c>
      <c r="F17" s="353" t="s">
        <v>910</v>
      </c>
      <c r="G17" s="353">
        <v>10500</v>
      </c>
      <c r="H17" s="353"/>
      <c r="I17" s="364" t="s">
        <v>911</v>
      </c>
      <c r="J17" s="282" t="s">
        <v>560</v>
      </c>
      <c r="K17" s="354"/>
      <c r="L17" s="355"/>
      <c r="M17" s="356"/>
      <c r="N17" s="354"/>
      <c r="O17" s="357"/>
      <c r="P17" s="282">
        <f>VLOOKUP(D17,'MidCap Intra'!B49:C600,2,0)</f>
        <v>11388.3</v>
      </c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353"/>
      <c r="B18" s="350"/>
      <c r="C18" s="361"/>
      <c r="D18" s="362"/>
      <c r="E18" s="363"/>
      <c r="F18" s="353"/>
      <c r="G18" s="353"/>
      <c r="H18" s="353"/>
      <c r="I18" s="364"/>
      <c r="J18" s="282"/>
      <c r="K18" s="354"/>
      <c r="L18" s="355"/>
      <c r="M18" s="356"/>
      <c r="N18" s="354"/>
      <c r="O18" s="357"/>
      <c r="P18" s="35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53"/>
      <c r="B19" s="350"/>
      <c r="C19" s="361"/>
      <c r="D19" s="362"/>
      <c r="E19" s="363"/>
      <c r="F19" s="353"/>
      <c r="G19" s="353"/>
      <c r="H19" s="353"/>
      <c r="I19" s="364"/>
      <c r="J19" s="282"/>
      <c r="K19" s="354"/>
      <c r="L19" s="355"/>
      <c r="M19" s="356"/>
      <c r="N19" s="354"/>
      <c r="O19" s="357"/>
      <c r="P19" s="355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561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562</v>
      </c>
      <c r="B23" s="119"/>
      <c r="C23" s="119"/>
      <c r="D23" s="119"/>
      <c r="E23" s="41"/>
      <c r="F23" s="127" t="s">
        <v>563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564</v>
      </c>
      <c r="B24" s="119"/>
      <c r="C24" s="119"/>
      <c r="D24" s="119" t="s">
        <v>820</v>
      </c>
      <c r="E24" s="6"/>
      <c r="F24" s="127" t="s">
        <v>565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566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534</v>
      </c>
      <c r="C27" s="98"/>
      <c r="D27" s="97" t="s">
        <v>545</v>
      </c>
      <c r="E27" s="96" t="s">
        <v>546</v>
      </c>
      <c r="F27" s="96" t="s">
        <v>547</v>
      </c>
      <c r="G27" s="96" t="s">
        <v>567</v>
      </c>
      <c r="H27" s="96" t="s">
        <v>549</v>
      </c>
      <c r="I27" s="96" t="s">
        <v>550</v>
      </c>
      <c r="J27" s="96" t="s">
        <v>551</v>
      </c>
      <c r="K27" s="96" t="s">
        <v>568</v>
      </c>
      <c r="L27" s="140" t="s">
        <v>553</v>
      </c>
      <c r="M27" s="98" t="s">
        <v>554</v>
      </c>
      <c r="N27" s="95" t="s">
        <v>555</v>
      </c>
      <c r="O27" s="288" t="s">
        <v>556</v>
      </c>
      <c r="P27" s="270"/>
      <c r="Q27" s="1"/>
      <c r="R27" s="285"/>
      <c r="S27" s="285"/>
      <c r="T27" s="285"/>
      <c r="U27" s="279"/>
      <c r="V27" s="279"/>
      <c r="W27" s="279"/>
      <c r="X27" s="279"/>
      <c r="Y27" s="279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375" customFormat="1" ht="15" customHeight="1">
      <c r="A28" s="366">
        <v>1</v>
      </c>
      <c r="B28" s="419">
        <v>44732</v>
      </c>
      <c r="C28" s="420"/>
      <c r="D28" s="421" t="s">
        <v>61</v>
      </c>
      <c r="E28" s="341" t="s">
        <v>559</v>
      </c>
      <c r="F28" s="341">
        <v>633.5</v>
      </c>
      <c r="G28" s="341">
        <v>615</v>
      </c>
      <c r="H28" s="341">
        <v>650.5</v>
      </c>
      <c r="I28" s="341" t="s">
        <v>844</v>
      </c>
      <c r="J28" s="345" t="s">
        <v>936</v>
      </c>
      <c r="K28" s="345">
        <f t="shared" ref="K28" si="9">H28-F28</f>
        <v>17</v>
      </c>
      <c r="L28" s="389">
        <f>(F28*-0.7)/100</f>
        <v>-4.4344999999999999</v>
      </c>
      <c r="M28" s="390">
        <f t="shared" ref="M28" si="10">(K28+L28)/F28</f>
        <v>1.9835043409629046E-2</v>
      </c>
      <c r="N28" s="345" t="s">
        <v>557</v>
      </c>
      <c r="O28" s="370">
        <v>44746</v>
      </c>
      <c r="P28" s="286"/>
      <c r="Q28" s="286"/>
      <c r="R28" s="287" t="s">
        <v>558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372"/>
      <c r="AI28" s="373"/>
      <c r="AJ28" s="374"/>
      <c r="AK28" s="374"/>
      <c r="AL28" s="374"/>
    </row>
    <row r="29" spans="1:38" s="375" customFormat="1" ht="15" customHeight="1">
      <c r="A29" s="366">
        <v>2</v>
      </c>
      <c r="B29" s="376">
        <v>44741</v>
      </c>
      <c r="C29" s="367"/>
      <c r="D29" s="368" t="s">
        <v>125</v>
      </c>
      <c r="E29" s="369" t="s">
        <v>559</v>
      </c>
      <c r="F29" s="369">
        <v>1118</v>
      </c>
      <c r="G29" s="369">
        <v>1085</v>
      </c>
      <c r="H29" s="369">
        <v>1155</v>
      </c>
      <c r="I29" s="369" t="s">
        <v>838</v>
      </c>
      <c r="J29" s="345" t="s">
        <v>929</v>
      </c>
      <c r="K29" s="345">
        <f t="shared" ref="K29" si="11">H29-F29</f>
        <v>37</v>
      </c>
      <c r="L29" s="389">
        <f>(F29*-0.7)/100</f>
        <v>-7.8259999999999987</v>
      </c>
      <c r="M29" s="390">
        <f t="shared" ref="M29" si="12">(K29+L29)/F29</f>
        <v>2.6094812164579605E-2</v>
      </c>
      <c r="N29" s="345" t="s">
        <v>557</v>
      </c>
      <c r="O29" s="370">
        <v>44746</v>
      </c>
      <c r="P29" s="286"/>
      <c r="Q29" s="286"/>
      <c r="R29" s="287" t="s">
        <v>558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372"/>
      <c r="AI29" s="373"/>
      <c r="AJ29" s="374"/>
      <c r="AK29" s="374"/>
      <c r="AL29" s="374"/>
    </row>
    <row r="30" spans="1:38" s="375" customFormat="1" ht="15" customHeight="1">
      <c r="A30" s="366">
        <v>3</v>
      </c>
      <c r="B30" s="376">
        <v>44743</v>
      </c>
      <c r="C30" s="367"/>
      <c r="D30" s="368" t="s">
        <v>906</v>
      </c>
      <c r="E30" s="369" t="s">
        <v>559</v>
      </c>
      <c r="F30" s="369">
        <v>700</v>
      </c>
      <c r="G30" s="369">
        <v>679</v>
      </c>
      <c r="H30" s="369">
        <v>720</v>
      </c>
      <c r="I30" s="369" t="s">
        <v>907</v>
      </c>
      <c r="J30" s="345" t="s">
        <v>840</v>
      </c>
      <c r="K30" s="345">
        <f t="shared" ref="K30" si="13">H30-F30</f>
        <v>20</v>
      </c>
      <c r="L30" s="389">
        <f>(F30*-0.07)/100</f>
        <v>-0.49000000000000005</v>
      </c>
      <c r="M30" s="390">
        <f t="shared" ref="M30" si="14">(K30+L30)/F30</f>
        <v>2.7871428571428575E-2</v>
      </c>
      <c r="N30" s="345" t="s">
        <v>557</v>
      </c>
      <c r="O30" s="370">
        <v>44743</v>
      </c>
      <c r="P30" s="286"/>
      <c r="Q30" s="286"/>
      <c r="R30" s="287" t="s">
        <v>558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372"/>
      <c r="AI30" s="373"/>
      <c r="AJ30" s="374"/>
      <c r="AK30" s="374"/>
      <c r="AL30" s="374"/>
    </row>
    <row r="31" spans="1:38" s="360" customFormat="1" ht="15" customHeight="1">
      <c r="A31" s="349">
        <v>4</v>
      </c>
      <c r="B31" s="371">
        <v>44746</v>
      </c>
      <c r="C31" s="351"/>
      <c r="D31" s="352" t="s">
        <v>71</v>
      </c>
      <c r="E31" s="353" t="s">
        <v>559</v>
      </c>
      <c r="F31" s="353" t="s">
        <v>930</v>
      </c>
      <c r="G31" s="353">
        <v>224</v>
      </c>
      <c r="H31" s="353"/>
      <c r="I31" s="353" t="s">
        <v>931</v>
      </c>
      <c r="J31" s="282" t="s">
        <v>560</v>
      </c>
      <c r="K31" s="282"/>
      <c r="L31" s="283"/>
      <c r="M31" s="284"/>
      <c r="N31" s="282"/>
      <c r="O31" s="305"/>
      <c r="P31" s="286"/>
      <c r="Q31" s="286"/>
      <c r="R31" s="287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58"/>
      <c r="AJ31" s="359"/>
      <c r="AK31" s="359"/>
      <c r="AL31" s="359"/>
    </row>
    <row r="32" spans="1:38" s="360" customFormat="1" ht="15" customHeight="1">
      <c r="A32" s="349">
        <v>5</v>
      </c>
      <c r="B32" s="371">
        <v>44746</v>
      </c>
      <c r="C32" s="351"/>
      <c r="D32" s="352" t="s">
        <v>463</v>
      </c>
      <c r="E32" s="353" t="s">
        <v>559</v>
      </c>
      <c r="F32" s="353" t="s">
        <v>932</v>
      </c>
      <c r="G32" s="353">
        <v>187</v>
      </c>
      <c r="H32" s="353"/>
      <c r="I32" s="353" t="s">
        <v>933</v>
      </c>
      <c r="J32" s="282" t="s">
        <v>560</v>
      </c>
      <c r="K32" s="282"/>
      <c r="L32" s="283"/>
      <c r="M32" s="284"/>
      <c r="N32" s="282"/>
      <c r="O32" s="305"/>
      <c r="P32" s="286"/>
      <c r="Q32" s="286"/>
      <c r="R32" s="287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58"/>
      <c r="AJ32" s="359"/>
      <c r="AK32" s="359"/>
      <c r="AL32" s="359"/>
    </row>
    <row r="33" spans="1:38" s="360" customFormat="1" ht="15" customHeight="1">
      <c r="A33" s="349"/>
      <c r="B33" s="350"/>
      <c r="C33" s="351"/>
      <c r="D33" s="352"/>
      <c r="E33" s="353"/>
      <c r="F33" s="353"/>
      <c r="G33" s="353"/>
      <c r="H33" s="353"/>
      <c r="I33" s="353"/>
      <c r="J33" s="282"/>
      <c r="K33" s="282"/>
      <c r="L33" s="283"/>
      <c r="M33" s="284"/>
      <c r="N33" s="282"/>
      <c r="O33" s="305"/>
      <c r="P33" s="286"/>
      <c r="Q33" s="286"/>
      <c r="R33" s="287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58"/>
      <c r="AJ33" s="359"/>
      <c r="AK33" s="359"/>
      <c r="AL33" s="359"/>
    </row>
    <row r="34" spans="1:38" ht="15" customHeight="1">
      <c r="A34" s="289"/>
      <c r="B34" s="290"/>
      <c r="C34" s="291"/>
      <c r="D34" s="292"/>
      <c r="E34" s="293"/>
      <c r="F34" s="293"/>
      <c r="G34" s="293"/>
      <c r="H34" s="293"/>
      <c r="I34" s="293"/>
      <c r="J34" s="294"/>
      <c r="K34" s="294"/>
      <c r="L34" s="295"/>
      <c r="M34" s="296"/>
      <c r="N34" s="294"/>
      <c r="O34" s="297"/>
      <c r="P34" s="286"/>
      <c r="Q34" s="286"/>
      <c r="R34" s="287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1"/>
      <c r="AI34" s="1"/>
      <c r="AJ34" s="1"/>
      <c r="AK34" s="1"/>
      <c r="AL34" s="1"/>
    </row>
    <row r="35" spans="1:38" ht="44.25" customHeight="1">
      <c r="A35" s="119" t="s">
        <v>561</v>
      </c>
      <c r="B35" s="142"/>
      <c r="C35" s="142"/>
      <c r="D35" s="1"/>
      <c r="E35" s="6"/>
      <c r="F35" s="6"/>
      <c r="G35" s="6"/>
      <c r="H35" s="6" t="s">
        <v>573</v>
      </c>
      <c r="I35" s="6"/>
      <c r="J35" s="6"/>
      <c r="K35" s="115"/>
      <c r="L35" s="144"/>
      <c r="M35" s="115"/>
      <c r="N35" s="116"/>
      <c r="O35" s="115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281"/>
      <c r="AD35" s="281"/>
      <c r="AE35" s="281"/>
      <c r="AF35" s="281"/>
      <c r="AG35" s="281"/>
      <c r="AH35" s="281"/>
    </row>
    <row r="36" spans="1:38" ht="12.75" customHeight="1">
      <c r="A36" s="126" t="s">
        <v>562</v>
      </c>
      <c r="B36" s="119"/>
      <c r="C36" s="119"/>
      <c r="D36" s="119"/>
      <c r="E36" s="41"/>
      <c r="F36" s="127" t="s">
        <v>563</v>
      </c>
      <c r="G36" s="56"/>
      <c r="H36" s="41"/>
      <c r="I36" s="56"/>
      <c r="J36" s="6"/>
      <c r="K36" s="145"/>
      <c r="L36" s="146"/>
      <c r="M36" s="6"/>
      <c r="N36" s="109"/>
      <c r="O36" s="147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4.25" customHeight="1">
      <c r="A37" s="126"/>
      <c r="B37" s="119"/>
      <c r="C37" s="119"/>
      <c r="D37" s="119"/>
      <c r="E37" s="6"/>
      <c r="F37" s="127" t="s">
        <v>565</v>
      </c>
      <c r="G37" s="56"/>
      <c r="H37" s="41"/>
      <c r="I37" s="56"/>
      <c r="J37" s="6"/>
      <c r="K37" s="145"/>
      <c r="L37" s="146"/>
      <c r="M37" s="6"/>
      <c r="N37" s="109"/>
      <c r="O37" s="147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19"/>
      <c r="B38" s="119"/>
      <c r="C38" s="119"/>
      <c r="D38" s="119"/>
      <c r="E38" s="6"/>
      <c r="F38" s="6"/>
      <c r="G38" s="6"/>
      <c r="H38" s="6"/>
      <c r="I38" s="6"/>
      <c r="J38" s="132"/>
      <c r="K38" s="129"/>
      <c r="L38" s="130"/>
      <c r="M38" s="6"/>
      <c r="N38" s="133"/>
      <c r="O38" s="1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48" t="s">
        <v>574</v>
      </c>
      <c r="B39" s="148"/>
      <c r="C39" s="148"/>
      <c r="D39" s="148"/>
      <c r="E39" s="6"/>
      <c r="F39" s="6"/>
      <c r="G39" s="6"/>
      <c r="H39" s="6"/>
      <c r="I39" s="6"/>
      <c r="J39" s="6"/>
      <c r="K39" s="6"/>
      <c r="L39" s="6"/>
      <c r="M39" s="6"/>
      <c r="N39" s="6"/>
      <c r="O39" s="2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38.25" customHeight="1">
      <c r="A40" s="96" t="s">
        <v>16</v>
      </c>
      <c r="B40" s="96" t="s">
        <v>534</v>
      </c>
      <c r="C40" s="96"/>
      <c r="D40" s="97" t="s">
        <v>545</v>
      </c>
      <c r="E40" s="96" t="s">
        <v>546</v>
      </c>
      <c r="F40" s="96" t="s">
        <v>547</v>
      </c>
      <c r="G40" s="96" t="s">
        <v>567</v>
      </c>
      <c r="H40" s="96" t="s">
        <v>549</v>
      </c>
      <c r="I40" s="96" t="s">
        <v>550</v>
      </c>
      <c r="J40" s="95" t="s">
        <v>551</v>
      </c>
      <c r="K40" s="149" t="s">
        <v>575</v>
      </c>
      <c r="L40" s="98" t="s">
        <v>553</v>
      </c>
      <c r="M40" s="149" t="s">
        <v>576</v>
      </c>
      <c r="N40" s="96" t="s">
        <v>577</v>
      </c>
      <c r="O40" s="95" t="s">
        <v>555</v>
      </c>
      <c r="P40" s="97" t="s">
        <v>556</v>
      </c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s="247" customFormat="1" ht="13.15" customHeight="1">
      <c r="A41" s="341">
        <v>1</v>
      </c>
      <c r="B41" s="340">
        <v>44739</v>
      </c>
      <c r="C41" s="342"/>
      <c r="D41" s="343" t="s">
        <v>852</v>
      </c>
      <c r="E41" s="341" t="s">
        <v>559</v>
      </c>
      <c r="F41" s="341">
        <v>2140</v>
      </c>
      <c r="G41" s="341">
        <v>2090</v>
      </c>
      <c r="H41" s="344">
        <v>2170</v>
      </c>
      <c r="I41" s="344" t="s">
        <v>853</v>
      </c>
      <c r="J41" s="345" t="s">
        <v>572</v>
      </c>
      <c r="K41" s="344">
        <f t="shared" ref="K41" si="15">H41-F41</f>
        <v>30</v>
      </c>
      <c r="L41" s="346">
        <f t="shared" ref="L41" si="16">(H41*N41)*0.07%</f>
        <v>379.75000000000006</v>
      </c>
      <c r="M41" s="347">
        <f t="shared" ref="M41" si="17">(K41*N41)-L41</f>
        <v>7120.25</v>
      </c>
      <c r="N41" s="344">
        <v>250</v>
      </c>
      <c r="O41" s="345" t="s">
        <v>557</v>
      </c>
      <c r="P41" s="340">
        <v>44743</v>
      </c>
      <c r="Q41" s="249"/>
      <c r="R41" s="253" t="s">
        <v>558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93"/>
      <c r="AG41" s="290"/>
      <c r="AH41" s="249"/>
      <c r="AI41" s="249"/>
      <c r="AJ41" s="293"/>
      <c r="AK41" s="293"/>
      <c r="AL41" s="293"/>
    </row>
    <row r="42" spans="1:38" s="247" customFormat="1" ht="13.15" customHeight="1">
      <c r="A42" s="341">
        <v>2</v>
      </c>
      <c r="B42" s="340">
        <v>44742</v>
      </c>
      <c r="C42" s="343"/>
      <c r="D42" s="343" t="s">
        <v>903</v>
      </c>
      <c r="E42" s="341" t="s">
        <v>559</v>
      </c>
      <c r="F42" s="341">
        <v>3720</v>
      </c>
      <c r="G42" s="341">
        <v>3620</v>
      </c>
      <c r="H42" s="344">
        <v>3780</v>
      </c>
      <c r="I42" s="344" t="s">
        <v>904</v>
      </c>
      <c r="J42" s="345" t="s">
        <v>766</v>
      </c>
      <c r="K42" s="344">
        <f t="shared" ref="K42" si="18">H42-F42</f>
        <v>60</v>
      </c>
      <c r="L42" s="346">
        <f t="shared" ref="L42" si="19">(H42*N42)*0.07%</f>
        <v>463.05000000000007</v>
      </c>
      <c r="M42" s="347">
        <f t="shared" ref="M42" si="20">(K42*N42)-L42</f>
        <v>10036.950000000001</v>
      </c>
      <c r="N42" s="344">
        <v>175</v>
      </c>
      <c r="O42" s="345" t="s">
        <v>557</v>
      </c>
      <c r="P42" s="340">
        <v>44746</v>
      </c>
      <c r="Q42" s="249"/>
      <c r="R42" s="253" t="s">
        <v>833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93"/>
      <c r="AG42" s="290"/>
      <c r="AH42" s="249"/>
      <c r="AI42" s="249"/>
      <c r="AJ42" s="293"/>
      <c r="AK42" s="293"/>
      <c r="AL42" s="293"/>
    </row>
    <row r="43" spans="1:38" s="247" customFormat="1" ht="13.15" customHeight="1">
      <c r="A43" s="341">
        <v>3</v>
      </c>
      <c r="B43" s="340">
        <v>44742</v>
      </c>
      <c r="C43" s="343"/>
      <c r="D43" s="343" t="s">
        <v>846</v>
      </c>
      <c r="E43" s="341" t="s">
        <v>559</v>
      </c>
      <c r="F43" s="341">
        <v>1488</v>
      </c>
      <c r="G43" s="341">
        <v>1450</v>
      </c>
      <c r="H43" s="344">
        <v>1512</v>
      </c>
      <c r="I43" s="344" t="s">
        <v>905</v>
      </c>
      <c r="J43" s="345" t="s">
        <v>916</v>
      </c>
      <c r="K43" s="344">
        <f t="shared" ref="K43:K44" si="21">H43-F43</f>
        <v>24</v>
      </c>
      <c r="L43" s="346">
        <f t="shared" ref="L43:L44" si="22">(H43*N43)*0.07%</f>
        <v>370.44000000000005</v>
      </c>
      <c r="M43" s="347">
        <f t="shared" ref="M43:M44" si="23">(K43*N43)-L43</f>
        <v>8029.5599999999995</v>
      </c>
      <c r="N43" s="344">
        <v>350</v>
      </c>
      <c r="O43" s="345" t="s">
        <v>557</v>
      </c>
      <c r="P43" s="340">
        <v>44743</v>
      </c>
      <c r="Q43" s="249"/>
      <c r="R43" s="253" t="s">
        <v>558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93"/>
      <c r="AG43" s="290"/>
      <c r="AH43" s="249"/>
      <c r="AI43" s="249"/>
      <c r="AJ43" s="293"/>
      <c r="AK43" s="293"/>
      <c r="AL43" s="293"/>
    </row>
    <row r="44" spans="1:38" s="247" customFormat="1" ht="13.15" customHeight="1">
      <c r="A44" s="341">
        <v>4</v>
      </c>
      <c r="B44" s="340">
        <v>44743</v>
      </c>
      <c r="C44" s="343"/>
      <c r="D44" s="343" t="s">
        <v>1001</v>
      </c>
      <c r="E44" s="341" t="s">
        <v>559</v>
      </c>
      <c r="F44" s="341">
        <v>2397.5</v>
      </c>
      <c r="G44" s="341">
        <v>2355</v>
      </c>
      <c r="H44" s="344">
        <v>2437.5</v>
      </c>
      <c r="I44" s="344" t="s">
        <v>912</v>
      </c>
      <c r="J44" s="345" t="s">
        <v>601</v>
      </c>
      <c r="K44" s="344">
        <f t="shared" si="21"/>
        <v>40</v>
      </c>
      <c r="L44" s="346">
        <f t="shared" si="22"/>
        <v>469.21875000000006</v>
      </c>
      <c r="M44" s="347">
        <f t="shared" si="23"/>
        <v>10530.78125</v>
      </c>
      <c r="N44" s="344">
        <v>275</v>
      </c>
      <c r="O44" s="345" t="s">
        <v>557</v>
      </c>
      <c r="P44" s="340">
        <v>44746</v>
      </c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93"/>
      <c r="AG44" s="290"/>
      <c r="AH44" s="249"/>
      <c r="AI44" s="249"/>
      <c r="AJ44" s="293"/>
      <c r="AK44" s="293"/>
      <c r="AL44" s="293"/>
    </row>
    <row r="45" spans="1:38" s="247" customFormat="1" ht="13.15" customHeight="1">
      <c r="A45" s="251"/>
      <c r="B45" s="248"/>
      <c r="C45" s="306"/>
      <c r="D45" s="306"/>
      <c r="E45" s="251"/>
      <c r="F45" s="251"/>
      <c r="G45" s="251"/>
      <c r="H45" s="252"/>
      <c r="I45" s="252"/>
      <c r="J45" s="282"/>
      <c r="K45" s="306"/>
      <c r="L45" s="251"/>
      <c r="M45" s="251"/>
      <c r="N45" s="251"/>
      <c r="O45" s="252"/>
      <c r="P45" s="252"/>
      <c r="Q45" s="249"/>
      <c r="R45" s="253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93"/>
      <c r="AG45" s="290"/>
      <c r="AH45" s="249"/>
      <c r="AI45" s="249"/>
      <c r="AJ45" s="293"/>
      <c r="AK45" s="293"/>
      <c r="AL45" s="293"/>
    </row>
    <row r="46" spans="1:38" s="247" customFormat="1" ht="13.15" customHeight="1">
      <c r="A46" s="251"/>
      <c r="B46" s="248"/>
      <c r="C46" s="306"/>
      <c r="D46" s="306"/>
      <c r="E46" s="251"/>
      <c r="F46" s="251"/>
      <c r="G46" s="251"/>
      <c r="H46" s="252"/>
      <c r="I46" s="252"/>
      <c r="J46" s="282"/>
      <c r="K46" s="306"/>
      <c r="L46" s="251"/>
      <c r="M46" s="251"/>
      <c r="N46" s="251"/>
      <c r="O46" s="252"/>
      <c r="P46" s="252"/>
      <c r="Q46" s="249"/>
      <c r="R46" s="253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93"/>
      <c r="AG46" s="290"/>
      <c r="AH46" s="249"/>
      <c r="AI46" s="249"/>
      <c r="AJ46" s="293"/>
      <c r="AK46" s="293"/>
      <c r="AL46" s="293"/>
    </row>
    <row r="47" spans="1:38" s="247" customFormat="1" ht="13.15" customHeight="1">
      <c r="A47" s="251"/>
      <c r="B47" s="248"/>
      <c r="C47" s="306"/>
      <c r="D47" s="306"/>
      <c r="E47" s="251"/>
      <c r="F47" s="251"/>
      <c r="G47" s="251"/>
      <c r="H47" s="252"/>
      <c r="I47" s="252"/>
      <c r="J47" s="282"/>
      <c r="K47" s="306"/>
      <c r="L47" s="251"/>
      <c r="M47" s="251"/>
      <c r="N47" s="251"/>
      <c r="O47" s="252"/>
      <c r="P47" s="252"/>
      <c r="Q47" s="249"/>
      <c r="R47" s="253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93"/>
      <c r="AG47" s="290"/>
      <c r="AH47" s="249"/>
      <c r="AI47" s="249"/>
      <c r="AJ47" s="293"/>
      <c r="AK47" s="293"/>
      <c r="AL47" s="293"/>
    </row>
    <row r="48" spans="1:38" ht="13.5" customHeight="1">
      <c r="A48" s="293"/>
      <c r="B48" s="290"/>
      <c r="C48" s="249"/>
      <c r="D48" s="249"/>
      <c r="E48" s="293"/>
      <c r="F48" s="293"/>
      <c r="G48" s="293"/>
      <c r="H48" s="294"/>
      <c r="I48" s="294"/>
      <c r="J48" s="333"/>
      <c r="K48" s="294"/>
      <c r="L48" s="295"/>
      <c r="M48" s="334"/>
      <c r="N48" s="294"/>
      <c r="O48" s="335"/>
      <c r="P48" s="297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>
      <c r="A49" s="107"/>
      <c r="B49" s="108"/>
      <c r="C49" s="142"/>
      <c r="D49" s="150"/>
      <c r="E49" s="151"/>
      <c r="F49" s="107"/>
      <c r="G49" s="107"/>
      <c r="H49" s="107"/>
      <c r="I49" s="143"/>
      <c r="J49" s="143"/>
      <c r="K49" s="143"/>
      <c r="L49" s="143"/>
      <c r="M49" s="143"/>
      <c r="N49" s="143"/>
      <c r="O49" s="143"/>
      <c r="P49" s="143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52"/>
      <c r="B50" s="108"/>
      <c r="C50" s="109"/>
      <c r="D50" s="153"/>
      <c r="E50" s="112"/>
      <c r="F50" s="112"/>
      <c r="G50" s="112"/>
      <c r="H50" s="112"/>
      <c r="I50" s="112"/>
      <c r="J50" s="6"/>
      <c r="K50" s="112"/>
      <c r="L50" s="112"/>
      <c r="M50" s="6"/>
      <c r="N50" s="1"/>
      <c r="O50" s="109"/>
      <c r="P50" s="41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154" t="s">
        <v>579</v>
      </c>
      <c r="B51" s="154"/>
      <c r="C51" s="154"/>
      <c r="D51" s="154"/>
      <c r="E51" s="155"/>
      <c r="F51" s="112"/>
      <c r="G51" s="112"/>
      <c r="H51" s="112"/>
      <c r="I51" s="112"/>
      <c r="J51" s="1"/>
      <c r="K51" s="6"/>
      <c r="L51" s="6"/>
      <c r="M51" s="6"/>
      <c r="N51" s="1"/>
      <c r="O51" s="1"/>
      <c r="P51" s="41"/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ht="14.25" customHeight="1">
      <c r="A52" s="96" t="s">
        <v>16</v>
      </c>
      <c r="B52" s="96" t="s">
        <v>534</v>
      </c>
      <c r="C52" s="96"/>
      <c r="D52" s="97" t="s">
        <v>545</v>
      </c>
      <c r="E52" s="96" t="s">
        <v>546</v>
      </c>
      <c r="F52" s="96" t="s">
        <v>547</v>
      </c>
      <c r="G52" s="96" t="s">
        <v>567</v>
      </c>
      <c r="H52" s="96" t="s">
        <v>549</v>
      </c>
      <c r="I52" s="96" t="s">
        <v>550</v>
      </c>
      <c r="J52" s="95" t="s">
        <v>551</v>
      </c>
      <c r="K52" s="95" t="s">
        <v>580</v>
      </c>
      <c r="L52" s="98" t="s">
        <v>553</v>
      </c>
      <c r="M52" s="149" t="s">
        <v>576</v>
      </c>
      <c r="N52" s="96" t="s">
        <v>577</v>
      </c>
      <c r="O52" s="96" t="s">
        <v>555</v>
      </c>
      <c r="P52" s="97" t="s">
        <v>556</v>
      </c>
      <c r="Q52" s="4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1"/>
      <c r="AG52" s="41"/>
      <c r="AH52" s="41"/>
      <c r="AI52" s="41"/>
      <c r="AJ52" s="41"/>
      <c r="AK52" s="41"/>
      <c r="AL52" s="41"/>
    </row>
    <row r="53" spans="1:38" s="247" customFormat="1" ht="12.75" customHeight="1">
      <c r="A53" s="377">
        <v>1</v>
      </c>
      <c r="B53" s="365">
        <v>44743</v>
      </c>
      <c r="C53" s="387"/>
      <c r="D53" s="387" t="s">
        <v>913</v>
      </c>
      <c r="E53" s="377" t="s">
        <v>559</v>
      </c>
      <c r="F53" s="377" t="s">
        <v>914</v>
      </c>
      <c r="G53" s="377">
        <v>30</v>
      </c>
      <c r="H53" s="377"/>
      <c r="I53" s="377" t="s">
        <v>915</v>
      </c>
      <c r="J53" s="282" t="s">
        <v>560</v>
      </c>
      <c r="K53" s="252"/>
      <c r="L53" s="271"/>
      <c r="M53" s="272"/>
      <c r="N53" s="252"/>
      <c r="O53" s="388"/>
      <c r="P53" s="248"/>
      <c r="Q53" s="249"/>
      <c r="R53" s="25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246"/>
      <c r="AI53" s="246"/>
      <c r="AJ53" s="246"/>
      <c r="AK53" s="246"/>
      <c r="AL53" s="246"/>
    </row>
    <row r="54" spans="1:38" ht="14.25" customHeight="1">
      <c r="A54" s="328"/>
      <c r="B54" s="248"/>
      <c r="C54" s="329"/>
      <c r="D54" s="330"/>
      <c r="E54" s="328"/>
      <c r="F54" s="328"/>
      <c r="G54" s="328"/>
      <c r="H54" s="331"/>
      <c r="I54" s="332"/>
      <c r="J54" s="282"/>
      <c r="K54" s="252"/>
      <c r="L54" s="271"/>
      <c r="M54" s="272"/>
      <c r="N54" s="252"/>
      <c r="O54" s="282"/>
      <c r="P54" s="248"/>
      <c r="Q54" s="1"/>
      <c r="R54" s="250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>
      <c r="A55" s="151"/>
      <c r="B55" s="156"/>
      <c r="C55" s="156"/>
      <c r="D55" s="157"/>
      <c r="E55" s="151"/>
      <c r="F55" s="158"/>
      <c r="G55" s="151"/>
      <c r="H55" s="151"/>
      <c r="I55" s="151"/>
      <c r="J55" s="156"/>
      <c r="K55" s="159"/>
      <c r="L55" s="151"/>
      <c r="M55" s="151"/>
      <c r="N55" s="151"/>
      <c r="O55" s="160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</row>
    <row r="56" spans="1:38" ht="38.25" customHeight="1">
      <c r="A56" s="94" t="s">
        <v>581</v>
      </c>
      <c r="B56" s="161"/>
      <c r="C56" s="161"/>
      <c r="D56" s="162"/>
      <c r="E56" s="135"/>
      <c r="F56" s="6"/>
      <c r="G56" s="6"/>
      <c r="H56" s="136"/>
      <c r="I56" s="163"/>
      <c r="J56" s="1"/>
      <c r="K56" s="6"/>
      <c r="L56" s="6"/>
      <c r="M56" s="6"/>
      <c r="N56" s="1"/>
      <c r="O56" s="1"/>
      <c r="Q56" s="1"/>
      <c r="R56" s="6"/>
      <c r="S56" s="1"/>
      <c r="T56" s="1"/>
      <c r="U56" s="1"/>
      <c r="V56" s="1"/>
      <c r="W56" s="1"/>
      <c r="X56" s="1"/>
      <c r="Y56" s="1"/>
      <c r="Z56" s="1"/>
    </row>
    <row r="57" spans="1:38" s="247" customFormat="1" ht="14.25" customHeight="1">
      <c r="A57" s="95" t="s">
        <v>16</v>
      </c>
      <c r="B57" s="96" t="s">
        <v>534</v>
      </c>
      <c r="C57" s="96"/>
      <c r="D57" s="97" t="s">
        <v>545</v>
      </c>
      <c r="E57" s="96" t="s">
        <v>546</v>
      </c>
      <c r="F57" s="96" t="s">
        <v>547</v>
      </c>
      <c r="G57" s="96" t="s">
        <v>548</v>
      </c>
      <c r="H57" s="96" t="s">
        <v>549</v>
      </c>
      <c r="I57" s="96" t="s">
        <v>550</v>
      </c>
      <c r="J57" s="95" t="s">
        <v>551</v>
      </c>
      <c r="K57" s="139" t="s">
        <v>568</v>
      </c>
      <c r="L57" s="140" t="s">
        <v>553</v>
      </c>
      <c r="M57" s="98" t="s">
        <v>554</v>
      </c>
      <c r="N57" s="96" t="s">
        <v>555</v>
      </c>
      <c r="O57" s="97" t="s">
        <v>556</v>
      </c>
      <c r="P57" s="96" t="s">
        <v>788</v>
      </c>
      <c r="Q57" s="246"/>
      <c r="R57" s="6"/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46"/>
      <c r="AG57" s="246"/>
      <c r="AH57" s="246"/>
      <c r="AI57" s="246"/>
      <c r="AJ57" s="246"/>
      <c r="AK57" s="246"/>
      <c r="AL57" s="246"/>
    </row>
    <row r="58" spans="1:38" s="247" customFormat="1" ht="12.75" customHeight="1">
      <c r="A58" s="398">
        <v>1</v>
      </c>
      <c r="B58" s="399">
        <v>44488</v>
      </c>
      <c r="C58" s="399"/>
      <c r="D58" s="400" t="s">
        <v>837</v>
      </c>
      <c r="E58" s="401" t="s">
        <v>831</v>
      </c>
      <c r="F58" s="401">
        <v>235.25</v>
      </c>
      <c r="G58" s="401">
        <v>198</v>
      </c>
      <c r="H58" s="401">
        <v>287.5</v>
      </c>
      <c r="I58" s="401" t="s">
        <v>793</v>
      </c>
      <c r="J58" s="395" t="s">
        <v>934</v>
      </c>
      <c r="K58" s="395">
        <f t="shared" ref="K58" si="24">H58-F58</f>
        <v>52.25</v>
      </c>
      <c r="L58" s="396">
        <f t="shared" ref="L58" si="25">(F58*-0.7)/100</f>
        <v>-1.6467499999999999</v>
      </c>
      <c r="M58" s="402">
        <f t="shared" ref="M58" si="26">(K58+L58)/F58</f>
        <v>0.21510414452709883</v>
      </c>
      <c r="N58" s="395" t="s">
        <v>557</v>
      </c>
      <c r="O58" s="403">
        <v>44746</v>
      </c>
      <c r="P58" s="395"/>
      <c r="Q58" s="246"/>
      <c r="R58" s="1" t="s">
        <v>558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46"/>
      <c r="AG58" s="246"/>
      <c r="AH58" s="246"/>
      <c r="AI58" s="246"/>
      <c r="AJ58" s="246"/>
      <c r="AK58" s="246"/>
      <c r="AL58" s="246"/>
    </row>
    <row r="59" spans="1:38" ht="14.25" customHeight="1">
      <c r="A59" s="336">
        <v>4</v>
      </c>
      <c r="B59" s="323">
        <v>44736</v>
      </c>
      <c r="C59" s="323"/>
      <c r="D59" s="324" t="s">
        <v>848</v>
      </c>
      <c r="E59" s="325" t="s">
        <v>559</v>
      </c>
      <c r="F59" s="325">
        <v>1450</v>
      </c>
      <c r="G59" s="325">
        <v>1300</v>
      </c>
      <c r="H59" s="325">
        <v>1625</v>
      </c>
      <c r="I59" s="325" t="s">
        <v>849</v>
      </c>
      <c r="J59" s="319" t="s">
        <v>850</v>
      </c>
      <c r="K59" s="319">
        <f t="shared" ref="K59" si="27">H59-F59</f>
        <v>175</v>
      </c>
      <c r="L59" s="320">
        <f>(F59*-0.07)/100</f>
        <v>-1.0150000000000001</v>
      </c>
      <c r="M59" s="321">
        <f t="shared" ref="M59" si="28">(K59+L59)/F59</f>
        <v>0.11998965517241381</v>
      </c>
      <c r="N59" s="319" t="s">
        <v>557</v>
      </c>
      <c r="O59" s="322">
        <v>44736</v>
      </c>
      <c r="P59" s="319"/>
      <c r="R59" s="246" t="s">
        <v>558</v>
      </c>
      <c r="S59" s="41"/>
      <c r="T59" s="1"/>
      <c r="U59" s="1"/>
      <c r="V59" s="1"/>
      <c r="W59" s="1"/>
      <c r="X59" s="1"/>
      <c r="Y59" s="1"/>
      <c r="Z59" s="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64"/>
      <c r="B60" s="141"/>
      <c r="C60" s="165"/>
      <c r="D60" s="100"/>
      <c r="E60" s="166"/>
      <c r="F60" s="166"/>
      <c r="G60" s="166"/>
      <c r="H60" s="166"/>
      <c r="I60" s="166"/>
      <c r="J60" s="166"/>
      <c r="K60" s="167"/>
      <c r="L60" s="168"/>
      <c r="M60" s="166"/>
      <c r="N60" s="169"/>
      <c r="O60" s="170"/>
      <c r="P60" s="170"/>
      <c r="R60" s="6"/>
      <c r="S60" s="1"/>
      <c r="T60" s="1"/>
      <c r="U60" s="1"/>
      <c r="V60" s="1"/>
      <c r="W60" s="1"/>
      <c r="X60" s="1"/>
      <c r="Y60" s="1"/>
    </row>
    <row r="61" spans="1:38" ht="12.75" customHeight="1">
      <c r="A61" s="119" t="s">
        <v>561</v>
      </c>
      <c r="B61" s="119"/>
      <c r="C61" s="119"/>
      <c r="D61" s="119"/>
      <c r="E61" s="41"/>
      <c r="F61" s="127" t="s">
        <v>563</v>
      </c>
      <c r="G61" s="56"/>
      <c r="H61" s="56"/>
      <c r="I61" s="56"/>
      <c r="J61" s="6"/>
      <c r="K61" s="145"/>
      <c r="L61" s="146"/>
      <c r="M61" s="6"/>
      <c r="N61" s="109"/>
      <c r="O61" s="171"/>
      <c r="P61" s="1"/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2.75" customHeight="1">
      <c r="A62" s="126" t="s">
        <v>562</v>
      </c>
      <c r="B62" s="119"/>
      <c r="C62" s="119"/>
      <c r="D62" s="119"/>
      <c r="E62" s="6"/>
      <c r="F62" s="127" t="s">
        <v>565</v>
      </c>
      <c r="G62" s="6"/>
      <c r="H62" s="6" t="s">
        <v>784</v>
      </c>
      <c r="I62" s="6"/>
      <c r="J62" s="1"/>
      <c r="K62" s="6"/>
      <c r="L62" s="6"/>
      <c r="M62" s="6"/>
      <c r="N62" s="1"/>
      <c r="O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26"/>
      <c r="B63" s="119"/>
      <c r="C63" s="119"/>
      <c r="D63" s="119"/>
      <c r="E63" s="6"/>
      <c r="F63" s="127"/>
      <c r="G63" s="6"/>
      <c r="H63" s="6"/>
      <c r="I63" s="6"/>
      <c r="J63" s="1"/>
      <c r="K63" s="6"/>
      <c r="L63" s="6"/>
      <c r="M63" s="6"/>
      <c r="N63" s="1"/>
      <c r="O63" s="1"/>
      <c r="Q63" s="1"/>
      <c r="R63" s="56"/>
      <c r="S63" s="1"/>
      <c r="T63" s="1"/>
      <c r="U63" s="1"/>
      <c r="V63" s="1"/>
      <c r="W63" s="1"/>
      <c r="X63" s="1"/>
      <c r="Y63" s="1"/>
      <c r="Z63" s="1"/>
    </row>
    <row r="64" spans="1:38" ht="38.25" customHeight="1">
      <c r="A64" s="1"/>
      <c r="B64" s="134" t="s">
        <v>582</v>
      </c>
      <c r="C64" s="134"/>
      <c r="D64" s="134"/>
      <c r="E64" s="134"/>
      <c r="F64" s="135"/>
      <c r="G64" s="6"/>
      <c r="H64" s="6"/>
      <c r="I64" s="136"/>
      <c r="J64" s="137"/>
      <c r="K64" s="138"/>
      <c r="L64" s="137"/>
      <c r="M64" s="6"/>
      <c r="N64" s="1"/>
      <c r="O64" s="1"/>
      <c r="Q64" s="1"/>
      <c r="R64" s="56"/>
      <c r="S64" s="1"/>
      <c r="T64" s="1"/>
      <c r="U64" s="1"/>
      <c r="V64" s="1"/>
      <c r="W64" s="1"/>
      <c r="X64" s="1"/>
      <c r="Y64" s="1"/>
      <c r="Z64" s="1"/>
    </row>
    <row r="65" spans="1:38" ht="14.25" customHeight="1">
      <c r="A65" s="95" t="s">
        <v>16</v>
      </c>
      <c r="B65" s="96" t="s">
        <v>534</v>
      </c>
      <c r="C65" s="96"/>
      <c r="D65" s="97" t="s">
        <v>545</v>
      </c>
      <c r="E65" s="96" t="s">
        <v>546</v>
      </c>
      <c r="F65" s="96" t="s">
        <v>547</v>
      </c>
      <c r="G65" s="96" t="s">
        <v>567</v>
      </c>
      <c r="H65" s="96" t="s">
        <v>549</v>
      </c>
      <c r="I65" s="96" t="s">
        <v>550</v>
      </c>
      <c r="J65" s="172" t="s">
        <v>551</v>
      </c>
      <c r="K65" s="139" t="s">
        <v>568</v>
      </c>
      <c r="L65" s="149" t="s">
        <v>576</v>
      </c>
      <c r="M65" s="96" t="s">
        <v>577</v>
      </c>
      <c r="N65" s="140" t="s">
        <v>553</v>
      </c>
      <c r="O65" s="98" t="s">
        <v>554</v>
      </c>
      <c r="P65" s="96" t="s">
        <v>555</v>
      </c>
      <c r="Q65" s="97" t="s">
        <v>556</v>
      </c>
      <c r="R65" s="56"/>
      <c r="S65" s="113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38" ht="14.25" customHeight="1">
      <c r="A66" s="101"/>
      <c r="B66" s="102"/>
      <c r="C66" s="173"/>
      <c r="D66" s="103"/>
      <c r="E66" s="104"/>
      <c r="F66" s="174"/>
      <c r="G66" s="101"/>
      <c r="H66" s="104"/>
      <c r="I66" s="105"/>
      <c r="J66" s="175"/>
      <c r="K66" s="175"/>
      <c r="L66" s="176"/>
      <c r="M66" s="99"/>
      <c r="N66" s="176"/>
      <c r="O66" s="177"/>
      <c r="P66" s="178"/>
      <c r="Q66" s="179"/>
      <c r="R66" s="144"/>
      <c r="S66" s="113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38" ht="14.25" customHeight="1">
      <c r="A67" s="101"/>
      <c r="B67" s="102"/>
      <c r="C67" s="173"/>
      <c r="D67" s="103"/>
      <c r="E67" s="104"/>
      <c r="F67" s="174"/>
      <c r="G67" s="101"/>
      <c r="H67" s="104"/>
      <c r="I67" s="105"/>
      <c r="J67" s="175"/>
      <c r="K67" s="175"/>
      <c r="L67" s="176"/>
      <c r="M67" s="99"/>
      <c r="N67" s="176"/>
      <c r="O67" s="177"/>
      <c r="P67" s="178"/>
      <c r="Q67" s="179"/>
      <c r="R67" s="144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4.25" customHeight="1">
      <c r="A68" s="101"/>
      <c r="B68" s="102"/>
      <c r="C68" s="173"/>
      <c r="D68" s="103"/>
      <c r="E68" s="104"/>
      <c r="F68" s="174"/>
      <c r="G68" s="101"/>
      <c r="H68" s="104"/>
      <c r="I68" s="105"/>
      <c r="J68" s="175"/>
      <c r="K68" s="175"/>
      <c r="L68" s="176"/>
      <c r="M68" s="99"/>
      <c r="N68" s="176"/>
      <c r="O68" s="177"/>
      <c r="P68" s="178"/>
      <c r="Q68" s="179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01"/>
      <c r="B69" s="102"/>
      <c r="C69" s="173"/>
      <c r="D69" s="103"/>
      <c r="E69" s="104"/>
      <c r="F69" s="175"/>
      <c r="G69" s="101"/>
      <c r="H69" s="104"/>
      <c r="I69" s="105"/>
      <c r="J69" s="175"/>
      <c r="K69" s="175"/>
      <c r="L69" s="176"/>
      <c r="M69" s="99"/>
      <c r="N69" s="176"/>
      <c r="O69" s="177"/>
      <c r="P69" s="178"/>
      <c r="Q69" s="179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01"/>
      <c r="B70" s="102"/>
      <c r="C70" s="173"/>
      <c r="D70" s="103"/>
      <c r="E70" s="104"/>
      <c r="F70" s="175"/>
      <c r="G70" s="101"/>
      <c r="H70" s="104"/>
      <c r="I70" s="105"/>
      <c r="J70" s="175"/>
      <c r="K70" s="175"/>
      <c r="L70" s="176"/>
      <c r="M70" s="99"/>
      <c r="N70" s="176"/>
      <c r="O70" s="177"/>
      <c r="P70" s="178"/>
      <c r="Q70" s="179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01"/>
      <c r="B71" s="102"/>
      <c r="C71" s="173"/>
      <c r="D71" s="103"/>
      <c r="E71" s="104"/>
      <c r="F71" s="174"/>
      <c r="G71" s="101"/>
      <c r="H71" s="104"/>
      <c r="I71" s="105"/>
      <c r="J71" s="175"/>
      <c r="K71" s="175"/>
      <c r="L71" s="176"/>
      <c r="M71" s="99"/>
      <c r="N71" s="176"/>
      <c r="O71" s="177"/>
      <c r="P71" s="178"/>
      <c r="Q71" s="179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4.25" customHeight="1">
      <c r="A72" s="101"/>
      <c r="B72" s="102"/>
      <c r="C72" s="173"/>
      <c r="D72" s="103"/>
      <c r="E72" s="104"/>
      <c r="F72" s="174"/>
      <c r="G72" s="101"/>
      <c r="H72" s="104"/>
      <c r="I72" s="105"/>
      <c r="J72" s="175"/>
      <c r="K72" s="175"/>
      <c r="L72" s="175"/>
      <c r="M72" s="175"/>
      <c r="N72" s="176"/>
      <c r="O72" s="180"/>
      <c r="P72" s="178"/>
      <c r="Q72" s="179"/>
      <c r="R72" s="6"/>
      <c r="S72" s="113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4.25" customHeight="1">
      <c r="A73" s="101"/>
      <c r="B73" s="102"/>
      <c r="C73" s="173"/>
      <c r="D73" s="103"/>
      <c r="E73" s="104"/>
      <c r="F73" s="175"/>
      <c r="G73" s="101"/>
      <c r="H73" s="104"/>
      <c r="I73" s="105"/>
      <c r="J73" s="175"/>
      <c r="K73" s="175"/>
      <c r="L73" s="176"/>
      <c r="M73" s="99"/>
      <c r="N73" s="176"/>
      <c r="O73" s="177"/>
      <c r="P73" s="178"/>
      <c r="Q73" s="179"/>
      <c r="R73" s="144"/>
      <c r="S73" s="113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>
      <c r="A74" s="101"/>
      <c r="B74" s="102"/>
      <c r="C74" s="173"/>
      <c r="D74" s="103"/>
      <c r="E74" s="104"/>
      <c r="F74" s="174"/>
      <c r="G74" s="101"/>
      <c r="H74" s="104"/>
      <c r="I74" s="105"/>
      <c r="J74" s="181"/>
      <c r="K74" s="181"/>
      <c r="L74" s="181"/>
      <c r="M74" s="181"/>
      <c r="N74" s="182"/>
      <c r="O74" s="177"/>
      <c r="P74" s="106"/>
      <c r="Q74" s="179"/>
      <c r="R74" s="144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26"/>
      <c r="B75" s="119"/>
      <c r="C75" s="119"/>
      <c r="D75" s="119"/>
      <c r="E75" s="6"/>
      <c r="F75" s="127"/>
      <c r="G75" s="6"/>
      <c r="H75" s="6"/>
      <c r="I75" s="6"/>
      <c r="J75" s="1"/>
      <c r="K75" s="6"/>
      <c r="L75" s="6"/>
      <c r="M75" s="6"/>
      <c r="N75" s="1"/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26"/>
      <c r="B76" s="119"/>
      <c r="C76" s="119"/>
      <c r="D76" s="119"/>
      <c r="E76" s="6"/>
      <c r="F76" s="127"/>
      <c r="G76" s="56"/>
      <c r="H76" s="41"/>
      <c r="I76" s="56"/>
      <c r="J76" s="6"/>
      <c r="K76" s="145"/>
      <c r="L76" s="146"/>
      <c r="M76" s="6"/>
      <c r="N76" s="109"/>
      <c r="O76" s="147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56"/>
      <c r="B77" s="108"/>
      <c r="C77" s="108"/>
      <c r="D77" s="41"/>
      <c r="E77" s="56"/>
      <c r="F77" s="56"/>
      <c r="G77" s="56"/>
      <c r="H77" s="41"/>
      <c r="I77" s="56"/>
      <c r="J77" s="6"/>
      <c r="K77" s="145"/>
      <c r="L77" s="146"/>
      <c r="M77" s="6"/>
      <c r="N77" s="109"/>
      <c r="O77" s="147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38.25" customHeight="1">
      <c r="A78" s="41"/>
      <c r="B78" s="183" t="s">
        <v>583</v>
      </c>
      <c r="C78" s="183"/>
      <c r="D78" s="183"/>
      <c r="E78" s="183"/>
      <c r="F78" s="6"/>
      <c r="G78" s="6"/>
      <c r="H78" s="137"/>
      <c r="I78" s="6"/>
      <c r="J78" s="137"/>
      <c r="K78" s="138"/>
      <c r="L78" s="6"/>
      <c r="M78" s="6"/>
      <c r="N78" s="1"/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95" t="s">
        <v>16</v>
      </c>
      <c r="B79" s="96" t="s">
        <v>534</v>
      </c>
      <c r="C79" s="96"/>
      <c r="D79" s="97" t="s">
        <v>545</v>
      </c>
      <c r="E79" s="96" t="s">
        <v>546</v>
      </c>
      <c r="F79" s="96" t="s">
        <v>547</v>
      </c>
      <c r="G79" s="96" t="s">
        <v>584</v>
      </c>
      <c r="H79" s="96" t="s">
        <v>585</v>
      </c>
      <c r="I79" s="96" t="s">
        <v>550</v>
      </c>
      <c r="J79" s="184" t="s">
        <v>551</v>
      </c>
      <c r="K79" s="96" t="s">
        <v>552</v>
      </c>
      <c r="L79" s="96" t="s">
        <v>586</v>
      </c>
      <c r="M79" s="96" t="s">
        <v>555</v>
      </c>
      <c r="N79" s="97" t="s">
        <v>556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1</v>
      </c>
      <c r="B80" s="186">
        <v>41579</v>
      </c>
      <c r="C80" s="186"/>
      <c r="D80" s="187" t="s">
        <v>587</v>
      </c>
      <c r="E80" s="188" t="s">
        <v>588</v>
      </c>
      <c r="F80" s="189">
        <v>82</v>
      </c>
      <c r="G80" s="188" t="s">
        <v>589</v>
      </c>
      <c r="H80" s="188">
        <v>100</v>
      </c>
      <c r="I80" s="190">
        <v>100</v>
      </c>
      <c r="J80" s="191" t="s">
        <v>590</v>
      </c>
      <c r="K80" s="192">
        <f t="shared" ref="K80:K132" si="29">H80-F80</f>
        <v>18</v>
      </c>
      <c r="L80" s="193">
        <f t="shared" ref="L80:L132" si="30">K80/F80</f>
        <v>0.21951219512195122</v>
      </c>
      <c r="M80" s="188" t="s">
        <v>557</v>
      </c>
      <c r="N80" s="194">
        <v>42657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2</v>
      </c>
      <c r="B81" s="186">
        <v>41794</v>
      </c>
      <c r="C81" s="186"/>
      <c r="D81" s="187" t="s">
        <v>591</v>
      </c>
      <c r="E81" s="188" t="s">
        <v>559</v>
      </c>
      <c r="F81" s="189">
        <v>257</v>
      </c>
      <c r="G81" s="188" t="s">
        <v>589</v>
      </c>
      <c r="H81" s="188">
        <v>300</v>
      </c>
      <c r="I81" s="190">
        <v>300</v>
      </c>
      <c r="J81" s="191" t="s">
        <v>590</v>
      </c>
      <c r="K81" s="192">
        <f t="shared" si="29"/>
        <v>43</v>
      </c>
      <c r="L81" s="193">
        <f t="shared" si="30"/>
        <v>0.16731517509727625</v>
      </c>
      <c r="M81" s="188" t="s">
        <v>557</v>
      </c>
      <c r="N81" s="194">
        <v>41822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3</v>
      </c>
      <c r="B82" s="186">
        <v>41828</v>
      </c>
      <c r="C82" s="186"/>
      <c r="D82" s="187" t="s">
        <v>592</v>
      </c>
      <c r="E82" s="188" t="s">
        <v>559</v>
      </c>
      <c r="F82" s="189">
        <v>393</v>
      </c>
      <c r="G82" s="188" t="s">
        <v>589</v>
      </c>
      <c r="H82" s="188">
        <v>468</v>
      </c>
      <c r="I82" s="190">
        <v>468</v>
      </c>
      <c r="J82" s="191" t="s">
        <v>590</v>
      </c>
      <c r="K82" s="192">
        <f t="shared" si="29"/>
        <v>75</v>
      </c>
      <c r="L82" s="193">
        <f t="shared" si="30"/>
        <v>0.19083969465648856</v>
      </c>
      <c r="M82" s="188" t="s">
        <v>557</v>
      </c>
      <c r="N82" s="194">
        <v>41863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4</v>
      </c>
      <c r="B83" s="186">
        <v>41857</v>
      </c>
      <c r="C83" s="186"/>
      <c r="D83" s="187" t="s">
        <v>593</v>
      </c>
      <c r="E83" s="188" t="s">
        <v>559</v>
      </c>
      <c r="F83" s="189">
        <v>205</v>
      </c>
      <c r="G83" s="188" t="s">
        <v>589</v>
      </c>
      <c r="H83" s="188">
        <v>275</v>
      </c>
      <c r="I83" s="190">
        <v>250</v>
      </c>
      <c r="J83" s="191" t="s">
        <v>590</v>
      </c>
      <c r="K83" s="192">
        <f t="shared" si="29"/>
        <v>70</v>
      </c>
      <c r="L83" s="193">
        <f t="shared" si="30"/>
        <v>0.34146341463414637</v>
      </c>
      <c r="M83" s="188" t="s">
        <v>557</v>
      </c>
      <c r="N83" s="194">
        <v>41962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5</v>
      </c>
      <c r="B84" s="186">
        <v>41886</v>
      </c>
      <c r="C84" s="186"/>
      <c r="D84" s="187" t="s">
        <v>594</v>
      </c>
      <c r="E84" s="188" t="s">
        <v>559</v>
      </c>
      <c r="F84" s="189">
        <v>162</v>
      </c>
      <c r="G84" s="188" t="s">
        <v>589</v>
      </c>
      <c r="H84" s="188">
        <v>190</v>
      </c>
      <c r="I84" s="190">
        <v>190</v>
      </c>
      <c r="J84" s="191" t="s">
        <v>590</v>
      </c>
      <c r="K84" s="192">
        <f t="shared" si="29"/>
        <v>28</v>
      </c>
      <c r="L84" s="193">
        <f t="shared" si="30"/>
        <v>0.1728395061728395</v>
      </c>
      <c r="M84" s="188" t="s">
        <v>557</v>
      </c>
      <c r="N84" s="194">
        <v>42006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6</v>
      </c>
      <c r="B85" s="186">
        <v>41886</v>
      </c>
      <c r="C85" s="186"/>
      <c r="D85" s="187" t="s">
        <v>595</v>
      </c>
      <c r="E85" s="188" t="s">
        <v>559</v>
      </c>
      <c r="F85" s="189">
        <v>75</v>
      </c>
      <c r="G85" s="188" t="s">
        <v>589</v>
      </c>
      <c r="H85" s="188">
        <v>91.5</v>
      </c>
      <c r="I85" s="190" t="s">
        <v>596</v>
      </c>
      <c r="J85" s="191" t="s">
        <v>597</v>
      </c>
      <c r="K85" s="192">
        <f t="shared" si="29"/>
        <v>16.5</v>
      </c>
      <c r="L85" s="193">
        <f t="shared" si="30"/>
        <v>0.22</v>
      </c>
      <c r="M85" s="188" t="s">
        <v>557</v>
      </c>
      <c r="N85" s="194">
        <v>41954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7</v>
      </c>
      <c r="B86" s="186">
        <v>41913</v>
      </c>
      <c r="C86" s="186"/>
      <c r="D86" s="187" t="s">
        <v>598</v>
      </c>
      <c r="E86" s="188" t="s">
        <v>559</v>
      </c>
      <c r="F86" s="189">
        <v>850</v>
      </c>
      <c r="G86" s="188" t="s">
        <v>589</v>
      </c>
      <c r="H86" s="188">
        <v>982.5</v>
      </c>
      <c r="I86" s="190">
        <v>1050</v>
      </c>
      <c r="J86" s="191" t="s">
        <v>599</v>
      </c>
      <c r="K86" s="192">
        <f t="shared" si="29"/>
        <v>132.5</v>
      </c>
      <c r="L86" s="193">
        <f t="shared" si="30"/>
        <v>0.15588235294117647</v>
      </c>
      <c r="M86" s="188" t="s">
        <v>557</v>
      </c>
      <c r="N86" s="194">
        <v>42039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8</v>
      </c>
      <c r="B87" s="186">
        <v>41913</v>
      </c>
      <c r="C87" s="186"/>
      <c r="D87" s="187" t="s">
        <v>600</v>
      </c>
      <c r="E87" s="188" t="s">
        <v>559</v>
      </c>
      <c r="F87" s="189">
        <v>475</v>
      </c>
      <c r="G87" s="188" t="s">
        <v>589</v>
      </c>
      <c r="H87" s="188">
        <v>515</v>
      </c>
      <c r="I87" s="190">
        <v>600</v>
      </c>
      <c r="J87" s="191" t="s">
        <v>601</v>
      </c>
      <c r="K87" s="192">
        <f t="shared" si="29"/>
        <v>40</v>
      </c>
      <c r="L87" s="193">
        <f t="shared" si="30"/>
        <v>8.4210526315789472E-2</v>
      </c>
      <c r="M87" s="188" t="s">
        <v>557</v>
      </c>
      <c r="N87" s="194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9</v>
      </c>
      <c r="B88" s="186">
        <v>41913</v>
      </c>
      <c r="C88" s="186"/>
      <c r="D88" s="187" t="s">
        <v>602</v>
      </c>
      <c r="E88" s="188" t="s">
        <v>559</v>
      </c>
      <c r="F88" s="189">
        <v>86</v>
      </c>
      <c r="G88" s="188" t="s">
        <v>589</v>
      </c>
      <c r="H88" s="188">
        <v>99</v>
      </c>
      <c r="I88" s="190">
        <v>140</v>
      </c>
      <c r="J88" s="191" t="s">
        <v>603</v>
      </c>
      <c r="K88" s="192">
        <f t="shared" si="29"/>
        <v>13</v>
      </c>
      <c r="L88" s="193">
        <f t="shared" si="30"/>
        <v>0.15116279069767441</v>
      </c>
      <c r="M88" s="188" t="s">
        <v>557</v>
      </c>
      <c r="N88" s="194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10</v>
      </c>
      <c r="B89" s="186">
        <v>41926</v>
      </c>
      <c r="C89" s="186"/>
      <c r="D89" s="187" t="s">
        <v>604</v>
      </c>
      <c r="E89" s="188" t="s">
        <v>559</v>
      </c>
      <c r="F89" s="189">
        <v>496.6</v>
      </c>
      <c r="G89" s="188" t="s">
        <v>589</v>
      </c>
      <c r="H89" s="188">
        <v>621</v>
      </c>
      <c r="I89" s="190">
        <v>580</v>
      </c>
      <c r="J89" s="191" t="s">
        <v>590</v>
      </c>
      <c r="K89" s="192">
        <f t="shared" si="29"/>
        <v>124.39999999999998</v>
      </c>
      <c r="L89" s="193">
        <f t="shared" si="30"/>
        <v>0.25050342327829234</v>
      </c>
      <c r="M89" s="188" t="s">
        <v>557</v>
      </c>
      <c r="N89" s="194">
        <v>42605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11</v>
      </c>
      <c r="B90" s="186">
        <v>41926</v>
      </c>
      <c r="C90" s="186"/>
      <c r="D90" s="187" t="s">
        <v>605</v>
      </c>
      <c r="E90" s="188" t="s">
        <v>559</v>
      </c>
      <c r="F90" s="189">
        <v>2481.9</v>
      </c>
      <c r="G90" s="188" t="s">
        <v>589</v>
      </c>
      <c r="H90" s="188">
        <v>2840</v>
      </c>
      <c r="I90" s="190">
        <v>2870</v>
      </c>
      <c r="J90" s="191" t="s">
        <v>606</v>
      </c>
      <c r="K90" s="192">
        <f t="shared" si="29"/>
        <v>358.09999999999991</v>
      </c>
      <c r="L90" s="193">
        <f t="shared" si="30"/>
        <v>0.14428462065353154</v>
      </c>
      <c r="M90" s="188" t="s">
        <v>557</v>
      </c>
      <c r="N90" s="194">
        <v>42017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12</v>
      </c>
      <c r="B91" s="186">
        <v>41928</v>
      </c>
      <c r="C91" s="186"/>
      <c r="D91" s="187" t="s">
        <v>607</v>
      </c>
      <c r="E91" s="188" t="s">
        <v>559</v>
      </c>
      <c r="F91" s="189">
        <v>84.5</v>
      </c>
      <c r="G91" s="188" t="s">
        <v>589</v>
      </c>
      <c r="H91" s="188">
        <v>93</v>
      </c>
      <c r="I91" s="190">
        <v>110</v>
      </c>
      <c r="J91" s="191" t="s">
        <v>608</v>
      </c>
      <c r="K91" s="192">
        <f t="shared" si="29"/>
        <v>8.5</v>
      </c>
      <c r="L91" s="193">
        <f t="shared" si="30"/>
        <v>0.10059171597633136</v>
      </c>
      <c r="M91" s="188" t="s">
        <v>557</v>
      </c>
      <c r="N91" s="194">
        <v>41939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13</v>
      </c>
      <c r="B92" s="186">
        <v>41928</v>
      </c>
      <c r="C92" s="186"/>
      <c r="D92" s="187" t="s">
        <v>609</v>
      </c>
      <c r="E92" s="188" t="s">
        <v>559</v>
      </c>
      <c r="F92" s="189">
        <v>401</v>
      </c>
      <c r="G92" s="188" t="s">
        <v>589</v>
      </c>
      <c r="H92" s="188">
        <v>428</v>
      </c>
      <c r="I92" s="190">
        <v>450</v>
      </c>
      <c r="J92" s="191" t="s">
        <v>610</v>
      </c>
      <c r="K92" s="192">
        <f t="shared" si="29"/>
        <v>27</v>
      </c>
      <c r="L92" s="193">
        <f t="shared" si="30"/>
        <v>6.7331670822942641E-2</v>
      </c>
      <c r="M92" s="188" t="s">
        <v>557</v>
      </c>
      <c r="N92" s="194">
        <v>42020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14</v>
      </c>
      <c r="B93" s="186">
        <v>41928</v>
      </c>
      <c r="C93" s="186"/>
      <c r="D93" s="187" t="s">
        <v>611</v>
      </c>
      <c r="E93" s="188" t="s">
        <v>559</v>
      </c>
      <c r="F93" s="189">
        <v>101</v>
      </c>
      <c r="G93" s="188" t="s">
        <v>589</v>
      </c>
      <c r="H93" s="188">
        <v>112</v>
      </c>
      <c r="I93" s="190">
        <v>120</v>
      </c>
      <c r="J93" s="191" t="s">
        <v>612</v>
      </c>
      <c r="K93" s="192">
        <f t="shared" si="29"/>
        <v>11</v>
      </c>
      <c r="L93" s="193">
        <f t="shared" si="30"/>
        <v>0.10891089108910891</v>
      </c>
      <c r="M93" s="188" t="s">
        <v>557</v>
      </c>
      <c r="N93" s="194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15</v>
      </c>
      <c r="B94" s="186">
        <v>41954</v>
      </c>
      <c r="C94" s="186"/>
      <c r="D94" s="187" t="s">
        <v>613</v>
      </c>
      <c r="E94" s="188" t="s">
        <v>559</v>
      </c>
      <c r="F94" s="189">
        <v>59</v>
      </c>
      <c r="G94" s="188" t="s">
        <v>589</v>
      </c>
      <c r="H94" s="188">
        <v>76</v>
      </c>
      <c r="I94" s="190">
        <v>76</v>
      </c>
      <c r="J94" s="191" t="s">
        <v>590</v>
      </c>
      <c r="K94" s="192">
        <f t="shared" si="29"/>
        <v>17</v>
      </c>
      <c r="L94" s="193">
        <f t="shared" si="30"/>
        <v>0.28813559322033899</v>
      </c>
      <c r="M94" s="188" t="s">
        <v>557</v>
      </c>
      <c r="N94" s="194">
        <v>43032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16</v>
      </c>
      <c r="B95" s="186">
        <v>41954</v>
      </c>
      <c r="C95" s="186"/>
      <c r="D95" s="187" t="s">
        <v>602</v>
      </c>
      <c r="E95" s="188" t="s">
        <v>559</v>
      </c>
      <c r="F95" s="189">
        <v>99</v>
      </c>
      <c r="G95" s="188" t="s">
        <v>589</v>
      </c>
      <c r="H95" s="188">
        <v>120</v>
      </c>
      <c r="I95" s="190">
        <v>120</v>
      </c>
      <c r="J95" s="191" t="s">
        <v>570</v>
      </c>
      <c r="K95" s="192">
        <f t="shared" si="29"/>
        <v>21</v>
      </c>
      <c r="L95" s="193">
        <f t="shared" si="30"/>
        <v>0.21212121212121213</v>
      </c>
      <c r="M95" s="188" t="s">
        <v>557</v>
      </c>
      <c r="N95" s="194">
        <v>41960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17</v>
      </c>
      <c r="B96" s="186">
        <v>41956</v>
      </c>
      <c r="C96" s="186"/>
      <c r="D96" s="187" t="s">
        <v>614</v>
      </c>
      <c r="E96" s="188" t="s">
        <v>559</v>
      </c>
      <c r="F96" s="189">
        <v>22</v>
      </c>
      <c r="G96" s="188" t="s">
        <v>589</v>
      </c>
      <c r="H96" s="188">
        <v>33.549999999999997</v>
      </c>
      <c r="I96" s="190">
        <v>32</v>
      </c>
      <c r="J96" s="191" t="s">
        <v>615</v>
      </c>
      <c r="K96" s="192">
        <f t="shared" si="29"/>
        <v>11.549999999999997</v>
      </c>
      <c r="L96" s="193">
        <f t="shared" si="30"/>
        <v>0.52499999999999991</v>
      </c>
      <c r="M96" s="188" t="s">
        <v>557</v>
      </c>
      <c r="N96" s="194">
        <v>42188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18</v>
      </c>
      <c r="B97" s="186">
        <v>41976</v>
      </c>
      <c r="C97" s="186"/>
      <c r="D97" s="187" t="s">
        <v>616</v>
      </c>
      <c r="E97" s="188" t="s">
        <v>559</v>
      </c>
      <c r="F97" s="189">
        <v>440</v>
      </c>
      <c r="G97" s="188" t="s">
        <v>589</v>
      </c>
      <c r="H97" s="188">
        <v>520</v>
      </c>
      <c r="I97" s="190">
        <v>520</v>
      </c>
      <c r="J97" s="191" t="s">
        <v>617</v>
      </c>
      <c r="K97" s="192">
        <f t="shared" si="29"/>
        <v>80</v>
      </c>
      <c r="L97" s="193">
        <f t="shared" si="30"/>
        <v>0.18181818181818182</v>
      </c>
      <c r="M97" s="188" t="s">
        <v>557</v>
      </c>
      <c r="N97" s="194">
        <v>42208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19</v>
      </c>
      <c r="B98" s="186">
        <v>41976</v>
      </c>
      <c r="C98" s="186"/>
      <c r="D98" s="187" t="s">
        <v>618</v>
      </c>
      <c r="E98" s="188" t="s">
        <v>559</v>
      </c>
      <c r="F98" s="189">
        <v>360</v>
      </c>
      <c r="G98" s="188" t="s">
        <v>589</v>
      </c>
      <c r="H98" s="188">
        <v>427</v>
      </c>
      <c r="I98" s="190">
        <v>425</v>
      </c>
      <c r="J98" s="191" t="s">
        <v>619</v>
      </c>
      <c r="K98" s="192">
        <f t="shared" si="29"/>
        <v>67</v>
      </c>
      <c r="L98" s="193">
        <f t="shared" si="30"/>
        <v>0.18611111111111112</v>
      </c>
      <c r="M98" s="188" t="s">
        <v>557</v>
      </c>
      <c r="N98" s="194">
        <v>42058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20</v>
      </c>
      <c r="B99" s="186">
        <v>42012</v>
      </c>
      <c r="C99" s="186"/>
      <c r="D99" s="187" t="s">
        <v>620</v>
      </c>
      <c r="E99" s="188" t="s">
        <v>559</v>
      </c>
      <c r="F99" s="189">
        <v>360</v>
      </c>
      <c r="G99" s="188" t="s">
        <v>589</v>
      </c>
      <c r="H99" s="188">
        <v>455</v>
      </c>
      <c r="I99" s="190">
        <v>420</v>
      </c>
      <c r="J99" s="191" t="s">
        <v>621</v>
      </c>
      <c r="K99" s="192">
        <f t="shared" si="29"/>
        <v>95</v>
      </c>
      <c r="L99" s="193">
        <f t="shared" si="30"/>
        <v>0.2638888888888889</v>
      </c>
      <c r="M99" s="188" t="s">
        <v>557</v>
      </c>
      <c r="N99" s="194">
        <v>42024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5">
        <v>21</v>
      </c>
      <c r="B100" s="186">
        <v>42012</v>
      </c>
      <c r="C100" s="186"/>
      <c r="D100" s="187" t="s">
        <v>622</v>
      </c>
      <c r="E100" s="188" t="s">
        <v>559</v>
      </c>
      <c r="F100" s="189">
        <v>130</v>
      </c>
      <c r="G100" s="188"/>
      <c r="H100" s="188">
        <v>175.5</v>
      </c>
      <c r="I100" s="190">
        <v>165</v>
      </c>
      <c r="J100" s="191" t="s">
        <v>623</v>
      </c>
      <c r="K100" s="192">
        <f t="shared" si="29"/>
        <v>45.5</v>
      </c>
      <c r="L100" s="193">
        <f t="shared" si="30"/>
        <v>0.35</v>
      </c>
      <c r="M100" s="188" t="s">
        <v>557</v>
      </c>
      <c r="N100" s="194">
        <v>43088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22</v>
      </c>
      <c r="B101" s="186">
        <v>42040</v>
      </c>
      <c r="C101" s="186"/>
      <c r="D101" s="187" t="s">
        <v>372</v>
      </c>
      <c r="E101" s="188" t="s">
        <v>588</v>
      </c>
      <c r="F101" s="189">
        <v>98</v>
      </c>
      <c r="G101" s="188"/>
      <c r="H101" s="188">
        <v>120</v>
      </c>
      <c r="I101" s="190">
        <v>120</v>
      </c>
      <c r="J101" s="191" t="s">
        <v>590</v>
      </c>
      <c r="K101" s="192">
        <f t="shared" si="29"/>
        <v>22</v>
      </c>
      <c r="L101" s="193">
        <f t="shared" si="30"/>
        <v>0.22448979591836735</v>
      </c>
      <c r="M101" s="188" t="s">
        <v>557</v>
      </c>
      <c r="N101" s="194">
        <v>42753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5">
        <v>23</v>
      </c>
      <c r="B102" s="186">
        <v>42040</v>
      </c>
      <c r="C102" s="186"/>
      <c r="D102" s="187" t="s">
        <v>624</v>
      </c>
      <c r="E102" s="188" t="s">
        <v>588</v>
      </c>
      <c r="F102" s="189">
        <v>196</v>
      </c>
      <c r="G102" s="188"/>
      <c r="H102" s="188">
        <v>262</v>
      </c>
      <c r="I102" s="190">
        <v>255</v>
      </c>
      <c r="J102" s="191" t="s">
        <v>590</v>
      </c>
      <c r="K102" s="192">
        <f t="shared" si="29"/>
        <v>66</v>
      </c>
      <c r="L102" s="193">
        <f t="shared" si="30"/>
        <v>0.33673469387755101</v>
      </c>
      <c r="M102" s="188" t="s">
        <v>557</v>
      </c>
      <c r="N102" s="194">
        <v>42599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95">
        <v>24</v>
      </c>
      <c r="B103" s="196">
        <v>42067</v>
      </c>
      <c r="C103" s="196"/>
      <c r="D103" s="197" t="s">
        <v>371</v>
      </c>
      <c r="E103" s="198" t="s">
        <v>588</v>
      </c>
      <c r="F103" s="199">
        <v>235</v>
      </c>
      <c r="G103" s="199"/>
      <c r="H103" s="200">
        <v>77</v>
      </c>
      <c r="I103" s="200" t="s">
        <v>625</v>
      </c>
      <c r="J103" s="201" t="s">
        <v>626</v>
      </c>
      <c r="K103" s="202">
        <f t="shared" si="29"/>
        <v>-158</v>
      </c>
      <c r="L103" s="203">
        <f t="shared" si="30"/>
        <v>-0.67234042553191486</v>
      </c>
      <c r="M103" s="199" t="s">
        <v>569</v>
      </c>
      <c r="N103" s="196">
        <v>43522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25</v>
      </c>
      <c r="B104" s="186">
        <v>42067</v>
      </c>
      <c r="C104" s="186"/>
      <c r="D104" s="187" t="s">
        <v>627</v>
      </c>
      <c r="E104" s="188" t="s">
        <v>588</v>
      </c>
      <c r="F104" s="189">
        <v>185</v>
      </c>
      <c r="G104" s="188"/>
      <c r="H104" s="188">
        <v>224</v>
      </c>
      <c r="I104" s="190" t="s">
        <v>628</v>
      </c>
      <c r="J104" s="191" t="s">
        <v>590</v>
      </c>
      <c r="K104" s="192">
        <f t="shared" si="29"/>
        <v>39</v>
      </c>
      <c r="L104" s="193">
        <f t="shared" si="30"/>
        <v>0.21081081081081082</v>
      </c>
      <c r="M104" s="188" t="s">
        <v>557</v>
      </c>
      <c r="N104" s="194">
        <v>42647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95">
        <v>26</v>
      </c>
      <c r="B105" s="196">
        <v>42090</v>
      </c>
      <c r="C105" s="196"/>
      <c r="D105" s="204" t="s">
        <v>629</v>
      </c>
      <c r="E105" s="199" t="s">
        <v>588</v>
      </c>
      <c r="F105" s="199">
        <v>49.5</v>
      </c>
      <c r="G105" s="200"/>
      <c r="H105" s="200">
        <v>15.85</v>
      </c>
      <c r="I105" s="200">
        <v>67</v>
      </c>
      <c r="J105" s="201" t="s">
        <v>630</v>
      </c>
      <c r="K105" s="200">
        <f t="shared" si="29"/>
        <v>-33.65</v>
      </c>
      <c r="L105" s="205">
        <f t="shared" si="30"/>
        <v>-0.67979797979797973</v>
      </c>
      <c r="M105" s="199" t="s">
        <v>569</v>
      </c>
      <c r="N105" s="206">
        <v>43627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27</v>
      </c>
      <c r="B106" s="186">
        <v>42093</v>
      </c>
      <c r="C106" s="186"/>
      <c r="D106" s="187" t="s">
        <v>631</v>
      </c>
      <c r="E106" s="188" t="s">
        <v>588</v>
      </c>
      <c r="F106" s="189">
        <v>183.5</v>
      </c>
      <c r="G106" s="188"/>
      <c r="H106" s="188">
        <v>219</v>
      </c>
      <c r="I106" s="190">
        <v>218</v>
      </c>
      <c r="J106" s="191" t="s">
        <v>632</v>
      </c>
      <c r="K106" s="192">
        <f t="shared" si="29"/>
        <v>35.5</v>
      </c>
      <c r="L106" s="193">
        <f t="shared" si="30"/>
        <v>0.19346049046321526</v>
      </c>
      <c r="M106" s="188" t="s">
        <v>557</v>
      </c>
      <c r="N106" s="194">
        <v>42103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28</v>
      </c>
      <c r="B107" s="186">
        <v>42114</v>
      </c>
      <c r="C107" s="186"/>
      <c r="D107" s="187" t="s">
        <v>633</v>
      </c>
      <c r="E107" s="188" t="s">
        <v>588</v>
      </c>
      <c r="F107" s="189">
        <f>(227+237)/2</f>
        <v>232</v>
      </c>
      <c r="G107" s="188"/>
      <c r="H107" s="188">
        <v>298</v>
      </c>
      <c r="I107" s="190">
        <v>298</v>
      </c>
      <c r="J107" s="191" t="s">
        <v>590</v>
      </c>
      <c r="K107" s="192">
        <f t="shared" si="29"/>
        <v>66</v>
      </c>
      <c r="L107" s="193">
        <f t="shared" si="30"/>
        <v>0.28448275862068967</v>
      </c>
      <c r="M107" s="188" t="s">
        <v>557</v>
      </c>
      <c r="N107" s="194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29</v>
      </c>
      <c r="B108" s="186">
        <v>42128</v>
      </c>
      <c r="C108" s="186"/>
      <c r="D108" s="187" t="s">
        <v>634</v>
      </c>
      <c r="E108" s="188" t="s">
        <v>559</v>
      </c>
      <c r="F108" s="189">
        <v>385</v>
      </c>
      <c r="G108" s="188"/>
      <c r="H108" s="188">
        <f>212.5+331</f>
        <v>543.5</v>
      </c>
      <c r="I108" s="190">
        <v>510</v>
      </c>
      <c r="J108" s="191" t="s">
        <v>635</v>
      </c>
      <c r="K108" s="192">
        <f t="shared" si="29"/>
        <v>158.5</v>
      </c>
      <c r="L108" s="193">
        <f t="shared" si="30"/>
        <v>0.41168831168831171</v>
      </c>
      <c r="M108" s="188" t="s">
        <v>557</v>
      </c>
      <c r="N108" s="194">
        <v>42235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30</v>
      </c>
      <c r="B109" s="186">
        <v>42128</v>
      </c>
      <c r="C109" s="186"/>
      <c r="D109" s="187" t="s">
        <v>636</v>
      </c>
      <c r="E109" s="188" t="s">
        <v>559</v>
      </c>
      <c r="F109" s="189">
        <v>115.5</v>
      </c>
      <c r="G109" s="188"/>
      <c r="H109" s="188">
        <v>146</v>
      </c>
      <c r="I109" s="190">
        <v>142</v>
      </c>
      <c r="J109" s="191" t="s">
        <v>637</v>
      </c>
      <c r="K109" s="192">
        <f t="shared" si="29"/>
        <v>30.5</v>
      </c>
      <c r="L109" s="193">
        <f t="shared" si="30"/>
        <v>0.26406926406926406</v>
      </c>
      <c r="M109" s="188" t="s">
        <v>557</v>
      </c>
      <c r="N109" s="194">
        <v>42202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85">
        <v>31</v>
      </c>
      <c r="B110" s="186">
        <v>42151</v>
      </c>
      <c r="C110" s="186"/>
      <c r="D110" s="187" t="s">
        <v>638</v>
      </c>
      <c r="E110" s="188" t="s">
        <v>559</v>
      </c>
      <c r="F110" s="189">
        <v>237.5</v>
      </c>
      <c r="G110" s="188"/>
      <c r="H110" s="188">
        <v>279.5</v>
      </c>
      <c r="I110" s="190">
        <v>278</v>
      </c>
      <c r="J110" s="191" t="s">
        <v>590</v>
      </c>
      <c r="K110" s="192">
        <f t="shared" si="29"/>
        <v>42</v>
      </c>
      <c r="L110" s="193">
        <f t="shared" si="30"/>
        <v>0.17684210526315788</v>
      </c>
      <c r="M110" s="188" t="s">
        <v>557</v>
      </c>
      <c r="N110" s="194">
        <v>42222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32</v>
      </c>
      <c r="B111" s="186">
        <v>42174</v>
      </c>
      <c r="C111" s="186"/>
      <c r="D111" s="187" t="s">
        <v>609</v>
      </c>
      <c r="E111" s="188" t="s">
        <v>588</v>
      </c>
      <c r="F111" s="189">
        <v>340</v>
      </c>
      <c r="G111" s="188"/>
      <c r="H111" s="188">
        <v>448</v>
      </c>
      <c r="I111" s="190">
        <v>448</v>
      </c>
      <c r="J111" s="191" t="s">
        <v>590</v>
      </c>
      <c r="K111" s="192">
        <f t="shared" si="29"/>
        <v>108</v>
      </c>
      <c r="L111" s="193">
        <f t="shared" si="30"/>
        <v>0.31764705882352939</v>
      </c>
      <c r="M111" s="188" t="s">
        <v>557</v>
      </c>
      <c r="N111" s="194">
        <v>43018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33</v>
      </c>
      <c r="B112" s="186">
        <v>42191</v>
      </c>
      <c r="C112" s="186"/>
      <c r="D112" s="187" t="s">
        <v>639</v>
      </c>
      <c r="E112" s="188" t="s">
        <v>588</v>
      </c>
      <c r="F112" s="189">
        <v>390</v>
      </c>
      <c r="G112" s="188"/>
      <c r="H112" s="188">
        <v>460</v>
      </c>
      <c r="I112" s="190">
        <v>460</v>
      </c>
      <c r="J112" s="191" t="s">
        <v>590</v>
      </c>
      <c r="K112" s="192">
        <f t="shared" si="29"/>
        <v>70</v>
      </c>
      <c r="L112" s="193">
        <f t="shared" si="30"/>
        <v>0.17948717948717949</v>
      </c>
      <c r="M112" s="188" t="s">
        <v>557</v>
      </c>
      <c r="N112" s="194">
        <v>42478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95">
        <v>34</v>
      </c>
      <c r="B113" s="196">
        <v>42195</v>
      </c>
      <c r="C113" s="196"/>
      <c r="D113" s="197" t="s">
        <v>640</v>
      </c>
      <c r="E113" s="198" t="s">
        <v>588</v>
      </c>
      <c r="F113" s="199">
        <v>122.5</v>
      </c>
      <c r="G113" s="199"/>
      <c r="H113" s="200">
        <v>61</v>
      </c>
      <c r="I113" s="200">
        <v>172</v>
      </c>
      <c r="J113" s="201" t="s">
        <v>641</v>
      </c>
      <c r="K113" s="202">
        <f t="shared" si="29"/>
        <v>-61.5</v>
      </c>
      <c r="L113" s="203">
        <f t="shared" si="30"/>
        <v>-0.50204081632653064</v>
      </c>
      <c r="M113" s="199" t="s">
        <v>569</v>
      </c>
      <c r="N113" s="196">
        <v>43333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35</v>
      </c>
      <c r="B114" s="186">
        <v>42219</v>
      </c>
      <c r="C114" s="186"/>
      <c r="D114" s="187" t="s">
        <v>642</v>
      </c>
      <c r="E114" s="188" t="s">
        <v>588</v>
      </c>
      <c r="F114" s="189">
        <v>297.5</v>
      </c>
      <c r="G114" s="188"/>
      <c r="H114" s="188">
        <v>350</v>
      </c>
      <c r="I114" s="190">
        <v>360</v>
      </c>
      <c r="J114" s="191" t="s">
        <v>643</v>
      </c>
      <c r="K114" s="192">
        <f t="shared" si="29"/>
        <v>52.5</v>
      </c>
      <c r="L114" s="193">
        <f t="shared" si="30"/>
        <v>0.17647058823529413</v>
      </c>
      <c r="M114" s="188" t="s">
        <v>557</v>
      </c>
      <c r="N114" s="194">
        <v>42232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36</v>
      </c>
      <c r="B115" s="186">
        <v>42219</v>
      </c>
      <c r="C115" s="186"/>
      <c r="D115" s="187" t="s">
        <v>644</v>
      </c>
      <c r="E115" s="188" t="s">
        <v>588</v>
      </c>
      <c r="F115" s="189">
        <v>115.5</v>
      </c>
      <c r="G115" s="188"/>
      <c r="H115" s="188">
        <v>149</v>
      </c>
      <c r="I115" s="190">
        <v>140</v>
      </c>
      <c r="J115" s="191" t="s">
        <v>645</v>
      </c>
      <c r="K115" s="192">
        <f t="shared" si="29"/>
        <v>33.5</v>
      </c>
      <c r="L115" s="193">
        <f t="shared" si="30"/>
        <v>0.29004329004329005</v>
      </c>
      <c r="M115" s="188" t="s">
        <v>557</v>
      </c>
      <c r="N115" s="194">
        <v>42740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37</v>
      </c>
      <c r="B116" s="186">
        <v>42251</v>
      </c>
      <c r="C116" s="186"/>
      <c r="D116" s="187" t="s">
        <v>638</v>
      </c>
      <c r="E116" s="188" t="s">
        <v>588</v>
      </c>
      <c r="F116" s="189">
        <v>226</v>
      </c>
      <c r="G116" s="188"/>
      <c r="H116" s="188">
        <v>292</v>
      </c>
      <c r="I116" s="190">
        <v>292</v>
      </c>
      <c r="J116" s="191" t="s">
        <v>646</v>
      </c>
      <c r="K116" s="192">
        <f t="shared" si="29"/>
        <v>66</v>
      </c>
      <c r="L116" s="193">
        <f t="shared" si="30"/>
        <v>0.29203539823008851</v>
      </c>
      <c r="M116" s="188" t="s">
        <v>557</v>
      </c>
      <c r="N116" s="194">
        <v>42286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38</v>
      </c>
      <c r="B117" s="186">
        <v>42254</v>
      </c>
      <c r="C117" s="186"/>
      <c r="D117" s="187" t="s">
        <v>633</v>
      </c>
      <c r="E117" s="188" t="s">
        <v>588</v>
      </c>
      <c r="F117" s="189">
        <v>232.5</v>
      </c>
      <c r="G117" s="188"/>
      <c r="H117" s="188">
        <v>312.5</v>
      </c>
      <c r="I117" s="190">
        <v>310</v>
      </c>
      <c r="J117" s="191" t="s">
        <v>590</v>
      </c>
      <c r="K117" s="192">
        <f t="shared" si="29"/>
        <v>80</v>
      </c>
      <c r="L117" s="193">
        <f t="shared" si="30"/>
        <v>0.34408602150537637</v>
      </c>
      <c r="M117" s="188" t="s">
        <v>557</v>
      </c>
      <c r="N117" s="194">
        <v>42823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39</v>
      </c>
      <c r="B118" s="186">
        <v>42268</v>
      </c>
      <c r="C118" s="186"/>
      <c r="D118" s="187" t="s">
        <v>647</v>
      </c>
      <c r="E118" s="188" t="s">
        <v>588</v>
      </c>
      <c r="F118" s="189">
        <v>196.5</v>
      </c>
      <c r="G118" s="188"/>
      <c r="H118" s="188">
        <v>238</v>
      </c>
      <c r="I118" s="190">
        <v>238</v>
      </c>
      <c r="J118" s="191" t="s">
        <v>646</v>
      </c>
      <c r="K118" s="192">
        <f t="shared" si="29"/>
        <v>41.5</v>
      </c>
      <c r="L118" s="193">
        <f t="shared" si="30"/>
        <v>0.21119592875318066</v>
      </c>
      <c r="M118" s="188" t="s">
        <v>557</v>
      </c>
      <c r="N118" s="194">
        <v>42291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40</v>
      </c>
      <c r="B119" s="186">
        <v>42271</v>
      </c>
      <c r="C119" s="186"/>
      <c r="D119" s="187" t="s">
        <v>587</v>
      </c>
      <c r="E119" s="188" t="s">
        <v>588</v>
      </c>
      <c r="F119" s="189">
        <v>65</v>
      </c>
      <c r="G119" s="188"/>
      <c r="H119" s="188">
        <v>82</v>
      </c>
      <c r="I119" s="190">
        <v>82</v>
      </c>
      <c r="J119" s="191" t="s">
        <v>646</v>
      </c>
      <c r="K119" s="192">
        <f t="shared" si="29"/>
        <v>17</v>
      </c>
      <c r="L119" s="193">
        <f t="shared" si="30"/>
        <v>0.26153846153846155</v>
      </c>
      <c r="M119" s="188" t="s">
        <v>557</v>
      </c>
      <c r="N119" s="194">
        <v>42578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41</v>
      </c>
      <c r="B120" s="186">
        <v>42291</v>
      </c>
      <c r="C120" s="186"/>
      <c r="D120" s="187" t="s">
        <v>648</v>
      </c>
      <c r="E120" s="188" t="s">
        <v>588</v>
      </c>
      <c r="F120" s="189">
        <v>144</v>
      </c>
      <c r="G120" s="188"/>
      <c r="H120" s="188">
        <v>182.5</v>
      </c>
      <c r="I120" s="190">
        <v>181</v>
      </c>
      <c r="J120" s="191" t="s">
        <v>646</v>
      </c>
      <c r="K120" s="192">
        <f t="shared" si="29"/>
        <v>38.5</v>
      </c>
      <c r="L120" s="193">
        <f t="shared" si="30"/>
        <v>0.2673611111111111</v>
      </c>
      <c r="M120" s="188" t="s">
        <v>557</v>
      </c>
      <c r="N120" s="194">
        <v>42817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42</v>
      </c>
      <c r="B121" s="186">
        <v>42291</v>
      </c>
      <c r="C121" s="186"/>
      <c r="D121" s="187" t="s">
        <v>649</v>
      </c>
      <c r="E121" s="188" t="s">
        <v>588</v>
      </c>
      <c r="F121" s="189">
        <v>264</v>
      </c>
      <c r="G121" s="188"/>
      <c r="H121" s="188">
        <v>311</v>
      </c>
      <c r="I121" s="190">
        <v>311</v>
      </c>
      <c r="J121" s="191" t="s">
        <v>646</v>
      </c>
      <c r="K121" s="192">
        <f t="shared" si="29"/>
        <v>47</v>
      </c>
      <c r="L121" s="193">
        <f t="shared" si="30"/>
        <v>0.17803030303030304</v>
      </c>
      <c r="M121" s="188" t="s">
        <v>557</v>
      </c>
      <c r="N121" s="194">
        <v>42604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43</v>
      </c>
      <c r="B122" s="186">
        <v>42318</v>
      </c>
      <c r="C122" s="186"/>
      <c r="D122" s="187" t="s">
        <v>650</v>
      </c>
      <c r="E122" s="188" t="s">
        <v>559</v>
      </c>
      <c r="F122" s="189">
        <v>549.5</v>
      </c>
      <c r="G122" s="188"/>
      <c r="H122" s="188">
        <v>630</v>
      </c>
      <c r="I122" s="190">
        <v>630</v>
      </c>
      <c r="J122" s="191" t="s">
        <v>646</v>
      </c>
      <c r="K122" s="192">
        <f t="shared" si="29"/>
        <v>80.5</v>
      </c>
      <c r="L122" s="193">
        <f t="shared" si="30"/>
        <v>0.1464968152866242</v>
      </c>
      <c r="M122" s="188" t="s">
        <v>557</v>
      </c>
      <c r="N122" s="194">
        <v>42419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44</v>
      </c>
      <c r="B123" s="186">
        <v>42342</v>
      </c>
      <c r="C123" s="186"/>
      <c r="D123" s="187" t="s">
        <v>651</v>
      </c>
      <c r="E123" s="188" t="s">
        <v>588</v>
      </c>
      <c r="F123" s="189">
        <v>1027.5</v>
      </c>
      <c r="G123" s="188"/>
      <c r="H123" s="188">
        <v>1315</v>
      </c>
      <c r="I123" s="190">
        <v>1250</v>
      </c>
      <c r="J123" s="191" t="s">
        <v>646</v>
      </c>
      <c r="K123" s="192">
        <f t="shared" si="29"/>
        <v>287.5</v>
      </c>
      <c r="L123" s="193">
        <f t="shared" si="30"/>
        <v>0.27980535279805352</v>
      </c>
      <c r="M123" s="188" t="s">
        <v>557</v>
      </c>
      <c r="N123" s="194">
        <v>43244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45</v>
      </c>
      <c r="B124" s="186">
        <v>42367</v>
      </c>
      <c r="C124" s="186"/>
      <c r="D124" s="187" t="s">
        <v>652</v>
      </c>
      <c r="E124" s="188" t="s">
        <v>588</v>
      </c>
      <c r="F124" s="189">
        <v>465</v>
      </c>
      <c r="G124" s="188"/>
      <c r="H124" s="188">
        <v>540</v>
      </c>
      <c r="I124" s="190">
        <v>540</v>
      </c>
      <c r="J124" s="191" t="s">
        <v>646</v>
      </c>
      <c r="K124" s="192">
        <f t="shared" si="29"/>
        <v>75</v>
      </c>
      <c r="L124" s="193">
        <f t="shared" si="30"/>
        <v>0.16129032258064516</v>
      </c>
      <c r="M124" s="188" t="s">
        <v>557</v>
      </c>
      <c r="N124" s="194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46</v>
      </c>
      <c r="B125" s="186">
        <v>42380</v>
      </c>
      <c r="C125" s="186"/>
      <c r="D125" s="187" t="s">
        <v>372</v>
      </c>
      <c r="E125" s="188" t="s">
        <v>559</v>
      </c>
      <c r="F125" s="189">
        <v>81</v>
      </c>
      <c r="G125" s="188"/>
      <c r="H125" s="188">
        <v>110</v>
      </c>
      <c r="I125" s="190">
        <v>110</v>
      </c>
      <c r="J125" s="191" t="s">
        <v>646</v>
      </c>
      <c r="K125" s="192">
        <f t="shared" si="29"/>
        <v>29</v>
      </c>
      <c r="L125" s="193">
        <f t="shared" si="30"/>
        <v>0.35802469135802467</v>
      </c>
      <c r="M125" s="188" t="s">
        <v>557</v>
      </c>
      <c r="N125" s="194">
        <v>42745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47</v>
      </c>
      <c r="B126" s="186">
        <v>42382</v>
      </c>
      <c r="C126" s="186"/>
      <c r="D126" s="187" t="s">
        <v>653</v>
      </c>
      <c r="E126" s="188" t="s">
        <v>559</v>
      </c>
      <c r="F126" s="189">
        <v>417.5</v>
      </c>
      <c r="G126" s="188"/>
      <c r="H126" s="188">
        <v>547</v>
      </c>
      <c r="I126" s="190">
        <v>535</v>
      </c>
      <c r="J126" s="191" t="s">
        <v>646</v>
      </c>
      <c r="K126" s="192">
        <f t="shared" si="29"/>
        <v>129.5</v>
      </c>
      <c r="L126" s="193">
        <f t="shared" si="30"/>
        <v>0.31017964071856285</v>
      </c>
      <c r="M126" s="188" t="s">
        <v>557</v>
      </c>
      <c r="N126" s="194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5">
        <v>48</v>
      </c>
      <c r="B127" s="186">
        <v>42408</v>
      </c>
      <c r="C127" s="186"/>
      <c r="D127" s="187" t="s">
        <v>654</v>
      </c>
      <c r="E127" s="188" t="s">
        <v>588</v>
      </c>
      <c r="F127" s="189">
        <v>650</v>
      </c>
      <c r="G127" s="188"/>
      <c r="H127" s="188">
        <v>800</v>
      </c>
      <c r="I127" s="190">
        <v>800</v>
      </c>
      <c r="J127" s="191" t="s">
        <v>646</v>
      </c>
      <c r="K127" s="192">
        <f t="shared" si="29"/>
        <v>150</v>
      </c>
      <c r="L127" s="193">
        <f t="shared" si="30"/>
        <v>0.23076923076923078</v>
      </c>
      <c r="M127" s="188" t="s">
        <v>557</v>
      </c>
      <c r="N127" s="194">
        <v>43154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49</v>
      </c>
      <c r="B128" s="186">
        <v>42433</v>
      </c>
      <c r="C128" s="186"/>
      <c r="D128" s="187" t="s">
        <v>209</v>
      </c>
      <c r="E128" s="188" t="s">
        <v>588</v>
      </c>
      <c r="F128" s="189">
        <v>437.5</v>
      </c>
      <c r="G128" s="188"/>
      <c r="H128" s="188">
        <v>504.5</v>
      </c>
      <c r="I128" s="190">
        <v>522</v>
      </c>
      <c r="J128" s="191" t="s">
        <v>655</v>
      </c>
      <c r="K128" s="192">
        <f t="shared" si="29"/>
        <v>67</v>
      </c>
      <c r="L128" s="193">
        <f t="shared" si="30"/>
        <v>0.15314285714285714</v>
      </c>
      <c r="M128" s="188" t="s">
        <v>557</v>
      </c>
      <c r="N128" s="194">
        <v>42480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50</v>
      </c>
      <c r="B129" s="186">
        <v>42438</v>
      </c>
      <c r="C129" s="186"/>
      <c r="D129" s="187" t="s">
        <v>656</v>
      </c>
      <c r="E129" s="188" t="s">
        <v>588</v>
      </c>
      <c r="F129" s="189">
        <v>189.5</v>
      </c>
      <c r="G129" s="188"/>
      <c r="H129" s="188">
        <v>218</v>
      </c>
      <c r="I129" s="190">
        <v>218</v>
      </c>
      <c r="J129" s="191" t="s">
        <v>646</v>
      </c>
      <c r="K129" s="192">
        <f t="shared" si="29"/>
        <v>28.5</v>
      </c>
      <c r="L129" s="193">
        <f t="shared" si="30"/>
        <v>0.15039577836411611</v>
      </c>
      <c r="M129" s="188" t="s">
        <v>557</v>
      </c>
      <c r="N129" s="194">
        <v>43034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5">
        <v>51</v>
      </c>
      <c r="B130" s="196">
        <v>42471</v>
      </c>
      <c r="C130" s="196"/>
      <c r="D130" s="204" t="s">
        <v>657</v>
      </c>
      <c r="E130" s="199" t="s">
        <v>588</v>
      </c>
      <c r="F130" s="199">
        <v>36.5</v>
      </c>
      <c r="G130" s="200"/>
      <c r="H130" s="200">
        <v>15.85</v>
      </c>
      <c r="I130" s="200">
        <v>60</v>
      </c>
      <c r="J130" s="201" t="s">
        <v>658</v>
      </c>
      <c r="K130" s="202">
        <f t="shared" si="29"/>
        <v>-20.65</v>
      </c>
      <c r="L130" s="203">
        <f t="shared" si="30"/>
        <v>-0.5657534246575342</v>
      </c>
      <c r="M130" s="199" t="s">
        <v>569</v>
      </c>
      <c r="N130" s="207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52</v>
      </c>
      <c r="B131" s="186">
        <v>42472</v>
      </c>
      <c r="C131" s="186"/>
      <c r="D131" s="187" t="s">
        <v>659</v>
      </c>
      <c r="E131" s="188" t="s">
        <v>588</v>
      </c>
      <c r="F131" s="189">
        <v>93</v>
      </c>
      <c r="G131" s="188"/>
      <c r="H131" s="188">
        <v>149</v>
      </c>
      <c r="I131" s="190">
        <v>140</v>
      </c>
      <c r="J131" s="191" t="s">
        <v>660</v>
      </c>
      <c r="K131" s="192">
        <f t="shared" si="29"/>
        <v>56</v>
      </c>
      <c r="L131" s="193">
        <f t="shared" si="30"/>
        <v>0.60215053763440862</v>
      </c>
      <c r="M131" s="188" t="s">
        <v>557</v>
      </c>
      <c r="N131" s="194">
        <v>42740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53</v>
      </c>
      <c r="B132" s="186">
        <v>42472</v>
      </c>
      <c r="C132" s="186"/>
      <c r="D132" s="187" t="s">
        <v>661</v>
      </c>
      <c r="E132" s="188" t="s">
        <v>588</v>
      </c>
      <c r="F132" s="189">
        <v>130</v>
      </c>
      <c r="G132" s="188"/>
      <c r="H132" s="188">
        <v>150</v>
      </c>
      <c r="I132" s="190" t="s">
        <v>662</v>
      </c>
      <c r="J132" s="191" t="s">
        <v>646</v>
      </c>
      <c r="K132" s="192">
        <f t="shared" si="29"/>
        <v>20</v>
      </c>
      <c r="L132" s="193">
        <f t="shared" si="30"/>
        <v>0.15384615384615385</v>
      </c>
      <c r="M132" s="188" t="s">
        <v>557</v>
      </c>
      <c r="N132" s="194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54</v>
      </c>
      <c r="B133" s="186">
        <v>42473</v>
      </c>
      <c r="C133" s="186"/>
      <c r="D133" s="187" t="s">
        <v>663</v>
      </c>
      <c r="E133" s="188" t="s">
        <v>588</v>
      </c>
      <c r="F133" s="189">
        <v>196</v>
      </c>
      <c r="G133" s="188"/>
      <c r="H133" s="188">
        <v>299</v>
      </c>
      <c r="I133" s="190">
        <v>299</v>
      </c>
      <c r="J133" s="191" t="s">
        <v>646</v>
      </c>
      <c r="K133" s="192">
        <v>103</v>
      </c>
      <c r="L133" s="193">
        <v>0.52551020408163296</v>
      </c>
      <c r="M133" s="188" t="s">
        <v>557</v>
      </c>
      <c r="N133" s="194">
        <v>42620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55</v>
      </c>
      <c r="B134" s="186">
        <v>42473</v>
      </c>
      <c r="C134" s="186"/>
      <c r="D134" s="187" t="s">
        <v>664</v>
      </c>
      <c r="E134" s="188" t="s">
        <v>588</v>
      </c>
      <c r="F134" s="189">
        <v>88</v>
      </c>
      <c r="G134" s="188"/>
      <c r="H134" s="188">
        <v>103</v>
      </c>
      <c r="I134" s="190">
        <v>103</v>
      </c>
      <c r="J134" s="191" t="s">
        <v>646</v>
      </c>
      <c r="K134" s="192">
        <v>15</v>
      </c>
      <c r="L134" s="193">
        <v>0.170454545454545</v>
      </c>
      <c r="M134" s="188" t="s">
        <v>557</v>
      </c>
      <c r="N134" s="194">
        <v>42530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56</v>
      </c>
      <c r="B135" s="186">
        <v>42492</v>
      </c>
      <c r="C135" s="186"/>
      <c r="D135" s="187" t="s">
        <v>665</v>
      </c>
      <c r="E135" s="188" t="s">
        <v>588</v>
      </c>
      <c r="F135" s="189">
        <v>127.5</v>
      </c>
      <c r="G135" s="188"/>
      <c r="H135" s="188">
        <v>148</v>
      </c>
      <c r="I135" s="190" t="s">
        <v>666</v>
      </c>
      <c r="J135" s="191" t="s">
        <v>646</v>
      </c>
      <c r="K135" s="192">
        <f>H135-F135</f>
        <v>20.5</v>
      </c>
      <c r="L135" s="193">
        <f>K135/F135</f>
        <v>0.16078431372549021</v>
      </c>
      <c r="M135" s="188" t="s">
        <v>557</v>
      </c>
      <c r="N135" s="194">
        <v>42564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57</v>
      </c>
      <c r="B136" s="186">
        <v>42493</v>
      </c>
      <c r="C136" s="186"/>
      <c r="D136" s="187" t="s">
        <v>667</v>
      </c>
      <c r="E136" s="188" t="s">
        <v>588</v>
      </c>
      <c r="F136" s="189">
        <v>675</v>
      </c>
      <c r="G136" s="188"/>
      <c r="H136" s="188">
        <v>815</v>
      </c>
      <c r="I136" s="190" t="s">
        <v>668</v>
      </c>
      <c r="J136" s="191" t="s">
        <v>646</v>
      </c>
      <c r="K136" s="192">
        <f>H136-F136</f>
        <v>140</v>
      </c>
      <c r="L136" s="193">
        <f>K136/F136</f>
        <v>0.2074074074074074</v>
      </c>
      <c r="M136" s="188" t="s">
        <v>557</v>
      </c>
      <c r="N136" s="19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5">
        <v>58</v>
      </c>
      <c r="B137" s="196">
        <v>42522</v>
      </c>
      <c r="C137" s="196"/>
      <c r="D137" s="197" t="s">
        <v>669</v>
      </c>
      <c r="E137" s="198" t="s">
        <v>588</v>
      </c>
      <c r="F137" s="199">
        <v>500</v>
      </c>
      <c r="G137" s="199"/>
      <c r="H137" s="200">
        <v>232.5</v>
      </c>
      <c r="I137" s="200" t="s">
        <v>670</v>
      </c>
      <c r="J137" s="201" t="s">
        <v>671</v>
      </c>
      <c r="K137" s="202">
        <f>H137-F137</f>
        <v>-267.5</v>
      </c>
      <c r="L137" s="203">
        <f>K137/F137</f>
        <v>-0.53500000000000003</v>
      </c>
      <c r="M137" s="199" t="s">
        <v>569</v>
      </c>
      <c r="N137" s="196">
        <v>43735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59</v>
      </c>
      <c r="B138" s="186">
        <v>42527</v>
      </c>
      <c r="C138" s="186"/>
      <c r="D138" s="187" t="s">
        <v>512</v>
      </c>
      <c r="E138" s="188" t="s">
        <v>588</v>
      </c>
      <c r="F138" s="189">
        <v>110</v>
      </c>
      <c r="G138" s="188"/>
      <c r="H138" s="188">
        <v>126.5</v>
      </c>
      <c r="I138" s="190">
        <v>125</v>
      </c>
      <c r="J138" s="191" t="s">
        <v>597</v>
      </c>
      <c r="K138" s="192">
        <f>H138-F138</f>
        <v>16.5</v>
      </c>
      <c r="L138" s="193">
        <f>K138/F138</f>
        <v>0.15</v>
      </c>
      <c r="M138" s="188" t="s">
        <v>557</v>
      </c>
      <c r="N138" s="194">
        <v>42552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60</v>
      </c>
      <c r="B139" s="186">
        <v>42538</v>
      </c>
      <c r="C139" s="186"/>
      <c r="D139" s="187" t="s">
        <v>672</v>
      </c>
      <c r="E139" s="188" t="s">
        <v>588</v>
      </c>
      <c r="F139" s="189">
        <v>44</v>
      </c>
      <c r="G139" s="188"/>
      <c r="H139" s="188">
        <v>69.5</v>
      </c>
      <c r="I139" s="190">
        <v>69.5</v>
      </c>
      <c r="J139" s="191" t="s">
        <v>673</v>
      </c>
      <c r="K139" s="192">
        <f>H139-F139</f>
        <v>25.5</v>
      </c>
      <c r="L139" s="193">
        <f>K139/F139</f>
        <v>0.57954545454545459</v>
      </c>
      <c r="M139" s="188" t="s">
        <v>557</v>
      </c>
      <c r="N139" s="194">
        <v>42977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61</v>
      </c>
      <c r="B140" s="186">
        <v>42549</v>
      </c>
      <c r="C140" s="186"/>
      <c r="D140" s="187" t="s">
        <v>674</v>
      </c>
      <c r="E140" s="188" t="s">
        <v>588</v>
      </c>
      <c r="F140" s="189">
        <v>262.5</v>
      </c>
      <c r="G140" s="188"/>
      <c r="H140" s="188">
        <v>340</v>
      </c>
      <c r="I140" s="190">
        <v>333</v>
      </c>
      <c r="J140" s="191" t="s">
        <v>675</v>
      </c>
      <c r="K140" s="192">
        <v>77.5</v>
      </c>
      <c r="L140" s="193">
        <v>0.29523809523809502</v>
      </c>
      <c r="M140" s="188" t="s">
        <v>557</v>
      </c>
      <c r="N140" s="194">
        <v>43017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62</v>
      </c>
      <c r="B141" s="186">
        <v>42549</v>
      </c>
      <c r="C141" s="186"/>
      <c r="D141" s="187" t="s">
        <v>676</v>
      </c>
      <c r="E141" s="188" t="s">
        <v>588</v>
      </c>
      <c r="F141" s="189">
        <v>840</v>
      </c>
      <c r="G141" s="188"/>
      <c r="H141" s="188">
        <v>1230</v>
      </c>
      <c r="I141" s="190">
        <v>1230</v>
      </c>
      <c r="J141" s="191" t="s">
        <v>646</v>
      </c>
      <c r="K141" s="192">
        <v>390</v>
      </c>
      <c r="L141" s="193">
        <v>0.46428571428571402</v>
      </c>
      <c r="M141" s="188" t="s">
        <v>557</v>
      </c>
      <c r="N141" s="194">
        <v>42649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8">
        <v>63</v>
      </c>
      <c r="B142" s="209">
        <v>42556</v>
      </c>
      <c r="C142" s="209"/>
      <c r="D142" s="210" t="s">
        <v>677</v>
      </c>
      <c r="E142" s="211" t="s">
        <v>588</v>
      </c>
      <c r="F142" s="211">
        <v>395</v>
      </c>
      <c r="G142" s="212"/>
      <c r="H142" s="212">
        <f>(468.5+342.5)/2</f>
        <v>405.5</v>
      </c>
      <c r="I142" s="212">
        <v>510</v>
      </c>
      <c r="J142" s="213" t="s">
        <v>678</v>
      </c>
      <c r="K142" s="214">
        <f t="shared" ref="K142:K148" si="31">H142-F142</f>
        <v>10.5</v>
      </c>
      <c r="L142" s="215">
        <f t="shared" ref="L142:L148" si="32">K142/F142</f>
        <v>2.6582278481012658E-2</v>
      </c>
      <c r="M142" s="211" t="s">
        <v>679</v>
      </c>
      <c r="N142" s="209">
        <v>43606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64</v>
      </c>
      <c r="B143" s="196">
        <v>42584</v>
      </c>
      <c r="C143" s="196"/>
      <c r="D143" s="197" t="s">
        <v>680</v>
      </c>
      <c r="E143" s="198" t="s">
        <v>559</v>
      </c>
      <c r="F143" s="199">
        <f>169.5-12.8</f>
        <v>156.69999999999999</v>
      </c>
      <c r="G143" s="199"/>
      <c r="H143" s="200">
        <v>77</v>
      </c>
      <c r="I143" s="200" t="s">
        <v>681</v>
      </c>
      <c r="J143" s="201" t="s">
        <v>682</v>
      </c>
      <c r="K143" s="202">
        <f t="shared" si="31"/>
        <v>-79.699999999999989</v>
      </c>
      <c r="L143" s="203">
        <f t="shared" si="32"/>
        <v>-0.50861518825781749</v>
      </c>
      <c r="M143" s="199" t="s">
        <v>569</v>
      </c>
      <c r="N143" s="196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5">
        <v>65</v>
      </c>
      <c r="B144" s="196">
        <v>42586</v>
      </c>
      <c r="C144" s="196"/>
      <c r="D144" s="197" t="s">
        <v>683</v>
      </c>
      <c r="E144" s="198" t="s">
        <v>588</v>
      </c>
      <c r="F144" s="199">
        <v>400</v>
      </c>
      <c r="G144" s="199"/>
      <c r="H144" s="200">
        <v>305</v>
      </c>
      <c r="I144" s="200">
        <v>475</v>
      </c>
      <c r="J144" s="201" t="s">
        <v>684</v>
      </c>
      <c r="K144" s="202">
        <f t="shared" si="31"/>
        <v>-95</v>
      </c>
      <c r="L144" s="203">
        <f t="shared" si="32"/>
        <v>-0.23749999999999999</v>
      </c>
      <c r="M144" s="199" t="s">
        <v>569</v>
      </c>
      <c r="N144" s="196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66</v>
      </c>
      <c r="B145" s="186">
        <v>42593</v>
      </c>
      <c r="C145" s="186"/>
      <c r="D145" s="187" t="s">
        <v>685</v>
      </c>
      <c r="E145" s="188" t="s">
        <v>588</v>
      </c>
      <c r="F145" s="189">
        <v>86.5</v>
      </c>
      <c r="G145" s="188"/>
      <c r="H145" s="188">
        <v>130</v>
      </c>
      <c r="I145" s="190">
        <v>130</v>
      </c>
      <c r="J145" s="191" t="s">
        <v>686</v>
      </c>
      <c r="K145" s="192">
        <f t="shared" si="31"/>
        <v>43.5</v>
      </c>
      <c r="L145" s="193">
        <f t="shared" si="32"/>
        <v>0.50289017341040465</v>
      </c>
      <c r="M145" s="188" t="s">
        <v>557</v>
      </c>
      <c r="N145" s="194">
        <v>43091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5">
        <v>67</v>
      </c>
      <c r="B146" s="196">
        <v>42600</v>
      </c>
      <c r="C146" s="196"/>
      <c r="D146" s="197" t="s">
        <v>109</v>
      </c>
      <c r="E146" s="198" t="s">
        <v>588</v>
      </c>
      <c r="F146" s="199">
        <v>133.5</v>
      </c>
      <c r="G146" s="199"/>
      <c r="H146" s="200">
        <v>126.5</v>
      </c>
      <c r="I146" s="200">
        <v>178</v>
      </c>
      <c r="J146" s="201" t="s">
        <v>687</v>
      </c>
      <c r="K146" s="202">
        <f t="shared" si="31"/>
        <v>-7</v>
      </c>
      <c r="L146" s="203">
        <f t="shared" si="32"/>
        <v>-5.2434456928838954E-2</v>
      </c>
      <c r="M146" s="199" t="s">
        <v>569</v>
      </c>
      <c r="N146" s="196">
        <v>42615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68</v>
      </c>
      <c r="B147" s="186">
        <v>42613</v>
      </c>
      <c r="C147" s="186"/>
      <c r="D147" s="187" t="s">
        <v>688</v>
      </c>
      <c r="E147" s="188" t="s">
        <v>588</v>
      </c>
      <c r="F147" s="189">
        <v>560</v>
      </c>
      <c r="G147" s="188"/>
      <c r="H147" s="188">
        <v>725</v>
      </c>
      <c r="I147" s="190">
        <v>725</v>
      </c>
      <c r="J147" s="191" t="s">
        <v>590</v>
      </c>
      <c r="K147" s="192">
        <f t="shared" si="31"/>
        <v>165</v>
      </c>
      <c r="L147" s="193">
        <f t="shared" si="32"/>
        <v>0.29464285714285715</v>
      </c>
      <c r="M147" s="188" t="s">
        <v>557</v>
      </c>
      <c r="N147" s="194">
        <v>42456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69</v>
      </c>
      <c r="B148" s="186">
        <v>42614</v>
      </c>
      <c r="C148" s="186"/>
      <c r="D148" s="187" t="s">
        <v>689</v>
      </c>
      <c r="E148" s="188" t="s">
        <v>588</v>
      </c>
      <c r="F148" s="189">
        <v>160.5</v>
      </c>
      <c r="G148" s="188"/>
      <c r="H148" s="188">
        <v>210</v>
      </c>
      <c r="I148" s="190">
        <v>210</v>
      </c>
      <c r="J148" s="191" t="s">
        <v>590</v>
      </c>
      <c r="K148" s="192">
        <f t="shared" si="31"/>
        <v>49.5</v>
      </c>
      <c r="L148" s="193">
        <f t="shared" si="32"/>
        <v>0.30841121495327101</v>
      </c>
      <c r="M148" s="188" t="s">
        <v>557</v>
      </c>
      <c r="N148" s="194">
        <v>42871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70</v>
      </c>
      <c r="B149" s="186">
        <v>42646</v>
      </c>
      <c r="C149" s="186"/>
      <c r="D149" s="187" t="s">
        <v>386</v>
      </c>
      <c r="E149" s="188" t="s">
        <v>588</v>
      </c>
      <c r="F149" s="189">
        <v>430</v>
      </c>
      <c r="G149" s="188"/>
      <c r="H149" s="188">
        <v>596</v>
      </c>
      <c r="I149" s="190">
        <v>575</v>
      </c>
      <c r="J149" s="191" t="s">
        <v>690</v>
      </c>
      <c r="K149" s="192">
        <v>166</v>
      </c>
      <c r="L149" s="193">
        <v>0.38604651162790699</v>
      </c>
      <c r="M149" s="188" t="s">
        <v>557</v>
      </c>
      <c r="N149" s="194">
        <v>42769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71</v>
      </c>
      <c r="B150" s="186">
        <v>42657</v>
      </c>
      <c r="C150" s="186"/>
      <c r="D150" s="187" t="s">
        <v>691</v>
      </c>
      <c r="E150" s="188" t="s">
        <v>588</v>
      </c>
      <c r="F150" s="189">
        <v>280</v>
      </c>
      <c r="G150" s="188"/>
      <c r="H150" s="188">
        <v>345</v>
      </c>
      <c r="I150" s="190">
        <v>345</v>
      </c>
      <c r="J150" s="191" t="s">
        <v>590</v>
      </c>
      <c r="K150" s="192">
        <f t="shared" ref="K150:K155" si="33">H150-F150</f>
        <v>65</v>
      </c>
      <c r="L150" s="193">
        <f>K150/F150</f>
        <v>0.23214285714285715</v>
      </c>
      <c r="M150" s="188" t="s">
        <v>557</v>
      </c>
      <c r="N150" s="194">
        <v>42814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72</v>
      </c>
      <c r="B151" s="186">
        <v>42657</v>
      </c>
      <c r="C151" s="186"/>
      <c r="D151" s="187" t="s">
        <v>692</v>
      </c>
      <c r="E151" s="188" t="s">
        <v>588</v>
      </c>
      <c r="F151" s="189">
        <v>245</v>
      </c>
      <c r="G151" s="188"/>
      <c r="H151" s="188">
        <v>325.5</v>
      </c>
      <c r="I151" s="190">
        <v>330</v>
      </c>
      <c r="J151" s="191" t="s">
        <v>693</v>
      </c>
      <c r="K151" s="192">
        <f t="shared" si="33"/>
        <v>80.5</v>
      </c>
      <c r="L151" s="193">
        <f>K151/F151</f>
        <v>0.32857142857142857</v>
      </c>
      <c r="M151" s="188" t="s">
        <v>557</v>
      </c>
      <c r="N151" s="194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73</v>
      </c>
      <c r="B152" s="186">
        <v>42660</v>
      </c>
      <c r="C152" s="186"/>
      <c r="D152" s="187" t="s">
        <v>339</v>
      </c>
      <c r="E152" s="188" t="s">
        <v>588</v>
      </c>
      <c r="F152" s="189">
        <v>125</v>
      </c>
      <c r="G152" s="188"/>
      <c r="H152" s="188">
        <v>160</v>
      </c>
      <c r="I152" s="190">
        <v>160</v>
      </c>
      <c r="J152" s="191" t="s">
        <v>646</v>
      </c>
      <c r="K152" s="192">
        <f t="shared" si="33"/>
        <v>35</v>
      </c>
      <c r="L152" s="193">
        <v>0.28000000000000003</v>
      </c>
      <c r="M152" s="188" t="s">
        <v>557</v>
      </c>
      <c r="N152" s="194">
        <v>42803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74</v>
      </c>
      <c r="B153" s="186">
        <v>42660</v>
      </c>
      <c r="C153" s="186"/>
      <c r="D153" s="187" t="s">
        <v>446</v>
      </c>
      <c r="E153" s="188" t="s">
        <v>588</v>
      </c>
      <c r="F153" s="189">
        <v>114</v>
      </c>
      <c r="G153" s="188"/>
      <c r="H153" s="188">
        <v>145</v>
      </c>
      <c r="I153" s="190">
        <v>145</v>
      </c>
      <c r="J153" s="191" t="s">
        <v>646</v>
      </c>
      <c r="K153" s="192">
        <f t="shared" si="33"/>
        <v>31</v>
      </c>
      <c r="L153" s="193">
        <f>K153/F153</f>
        <v>0.27192982456140352</v>
      </c>
      <c r="M153" s="188" t="s">
        <v>557</v>
      </c>
      <c r="N153" s="194">
        <v>42859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75</v>
      </c>
      <c r="B154" s="186">
        <v>42660</v>
      </c>
      <c r="C154" s="186"/>
      <c r="D154" s="187" t="s">
        <v>694</v>
      </c>
      <c r="E154" s="188" t="s">
        <v>588</v>
      </c>
      <c r="F154" s="189">
        <v>212</v>
      </c>
      <c r="G154" s="188"/>
      <c r="H154" s="188">
        <v>280</v>
      </c>
      <c r="I154" s="190">
        <v>276</v>
      </c>
      <c r="J154" s="191" t="s">
        <v>695</v>
      </c>
      <c r="K154" s="192">
        <f t="shared" si="33"/>
        <v>68</v>
      </c>
      <c r="L154" s="193">
        <f>K154/F154</f>
        <v>0.32075471698113206</v>
      </c>
      <c r="M154" s="188" t="s">
        <v>557</v>
      </c>
      <c r="N154" s="194">
        <v>42858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76</v>
      </c>
      <c r="B155" s="186">
        <v>42678</v>
      </c>
      <c r="C155" s="186"/>
      <c r="D155" s="187" t="s">
        <v>436</v>
      </c>
      <c r="E155" s="188" t="s">
        <v>588</v>
      </c>
      <c r="F155" s="189">
        <v>155</v>
      </c>
      <c r="G155" s="188"/>
      <c r="H155" s="188">
        <v>210</v>
      </c>
      <c r="I155" s="190">
        <v>210</v>
      </c>
      <c r="J155" s="191" t="s">
        <v>696</v>
      </c>
      <c r="K155" s="192">
        <f t="shared" si="33"/>
        <v>55</v>
      </c>
      <c r="L155" s="193">
        <f>K155/F155</f>
        <v>0.35483870967741937</v>
      </c>
      <c r="M155" s="188" t="s">
        <v>557</v>
      </c>
      <c r="N155" s="194">
        <v>42944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5">
        <v>77</v>
      </c>
      <c r="B156" s="196">
        <v>42710</v>
      </c>
      <c r="C156" s="196"/>
      <c r="D156" s="197" t="s">
        <v>697</v>
      </c>
      <c r="E156" s="198" t="s">
        <v>588</v>
      </c>
      <c r="F156" s="199">
        <v>150.5</v>
      </c>
      <c r="G156" s="199"/>
      <c r="H156" s="200">
        <v>72.5</v>
      </c>
      <c r="I156" s="200">
        <v>174</v>
      </c>
      <c r="J156" s="201" t="s">
        <v>698</v>
      </c>
      <c r="K156" s="202">
        <v>-78</v>
      </c>
      <c r="L156" s="203">
        <v>-0.51827242524916906</v>
      </c>
      <c r="M156" s="199" t="s">
        <v>569</v>
      </c>
      <c r="N156" s="196">
        <v>43333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78</v>
      </c>
      <c r="B157" s="186">
        <v>42712</v>
      </c>
      <c r="C157" s="186"/>
      <c r="D157" s="187" t="s">
        <v>699</v>
      </c>
      <c r="E157" s="188" t="s">
        <v>588</v>
      </c>
      <c r="F157" s="189">
        <v>380</v>
      </c>
      <c r="G157" s="188"/>
      <c r="H157" s="188">
        <v>478</v>
      </c>
      <c r="I157" s="190">
        <v>468</v>
      </c>
      <c r="J157" s="191" t="s">
        <v>646</v>
      </c>
      <c r="K157" s="192">
        <f>H157-F157</f>
        <v>98</v>
      </c>
      <c r="L157" s="193">
        <f>K157/F157</f>
        <v>0.25789473684210529</v>
      </c>
      <c r="M157" s="188" t="s">
        <v>557</v>
      </c>
      <c r="N157" s="194">
        <v>43025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79</v>
      </c>
      <c r="B158" s="186">
        <v>42734</v>
      </c>
      <c r="C158" s="186"/>
      <c r="D158" s="187" t="s">
        <v>108</v>
      </c>
      <c r="E158" s="188" t="s">
        <v>588</v>
      </c>
      <c r="F158" s="189">
        <v>305</v>
      </c>
      <c r="G158" s="188"/>
      <c r="H158" s="188">
        <v>375</v>
      </c>
      <c r="I158" s="190">
        <v>375</v>
      </c>
      <c r="J158" s="191" t="s">
        <v>646</v>
      </c>
      <c r="K158" s="192">
        <f>H158-F158</f>
        <v>70</v>
      </c>
      <c r="L158" s="193">
        <f>K158/F158</f>
        <v>0.22950819672131148</v>
      </c>
      <c r="M158" s="188" t="s">
        <v>557</v>
      </c>
      <c r="N158" s="194">
        <v>42768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80</v>
      </c>
      <c r="B159" s="186">
        <v>42739</v>
      </c>
      <c r="C159" s="186"/>
      <c r="D159" s="187" t="s">
        <v>94</v>
      </c>
      <c r="E159" s="188" t="s">
        <v>588</v>
      </c>
      <c r="F159" s="189">
        <v>99.5</v>
      </c>
      <c r="G159" s="188"/>
      <c r="H159" s="188">
        <v>158</v>
      </c>
      <c r="I159" s="190">
        <v>158</v>
      </c>
      <c r="J159" s="191" t="s">
        <v>646</v>
      </c>
      <c r="K159" s="192">
        <f>H159-F159</f>
        <v>58.5</v>
      </c>
      <c r="L159" s="193">
        <f>K159/F159</f>
        <v>0.5879396984924623</v>
      </c>
      <c r="M159" s="188" t="s">
        <v>557</v>
      </c>
      <c r="N159" s="194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81</v>
      </c>
      <c r="B160" s="186">
        <v>42739</v>
      </c>
      <c r="C160" s="186"/>
      <c r="D160" s="187" t="s">
        <v>94</v>
      </c>
      <c r="E160" s="188" t="s">
        <v>588</v>
      </c>
      <c r="F160" s="189">
        <v>99.5</v>
      </c>
      <c r="G160" s="188"/>
      <c r="H160" s="188">
        <v>158</v>
      </c>
      <c r="I160" s="190">
        <v>158</v>
      </c>
      <c r="J160" s="191" t="s">
        <v>646</v>
      </c>
      <c r="K160" s="192">
        <v>58.5</v>
      </c>
      <c r="L160" s="193">
        <v>0.58793969849246197</v>
      </c>
      <c r="M160" s="188" t="s">
        <v>557</v>
      </c>
      <c r="N160" s="194">
        <v>42898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82</v>
      </c>
      <c r="B161" s="186">
        <v>42786</v>
      </c>
      <c r="C161" s="186"/>
      <c r="D161" s="187" t="s">
        <v>184</v>
      </c>
      <c r="E161" s="188" t="s">
        <v>588</v>
      </c>
      <c r="F161" s="189">
        <v>140.5</v>
      </c>
      <c r="G161" s="188"/>
      <c r="H161" s="188">
        <v>220</v>
      </c>
      <c r="I161" s="190">
        <v>220</v>
      </c>
      <c r="J161" s="191" t="s">
        <v>646</v>
      </c>
      <c r="K161" s="192">
        <f>H161-F161</f>
        <v>79.5</v>
      </c>
      <c r="L161" s="193">
        <f>K161/F161</f>
        <v>0.5658362989323843</v>
      </c>
      <c r="M161" s="188" t="s">
        <v>557</v>
      </c>
      <c r="N161" s="194">
        <v>42864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83</v>
      </c>
      <c r="B162" s="186">
        <v>42786</v>
      </c>
      <c r="C162" s="186"/>
      <c r="D162" s="187" t="s">
        <v>700</v>
      </c>
      <c r="E162" s="188" t="s">
        <v>588</v>
      </c>
      <c r="F162" s="189">
        <v>202.5</v>
      </c>
      <c r="G162" s="188"/>
      <c r="H162" s="188">
        <v>234</v>
      </c>
      <c r="I162" s="190">
        <v>234</v>
      </c>
      <c r="J162" s="191" t="s">
        <v>646</v>
      </c>
      <c r="K162" s="192">
        <v>31.5</v>
      </c>
      <c r="L162" s="193">
        <v>0.155555555555556</v>
      </c>
      <c r="M162" s="188" t="s">
        <v>557</v>
      </c>
      <c r="N162" s="194">
        <v>42836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84</v>
      </c>
      <c r="B163" s="186">
        <v>42818</v>
      </c>
      <c r="C163" s="186"/>
      <c r="D163" s="187" t="s">
        <v>701</v>
      </c>
      <c r="E163" s="188" t="s">
        <v>588</v>
      </c>
      <c r="F163" s="189">
        <v>300.5</v>
      </c>
      <c r="G163" s="188"/>
      <c r="H163" s="188">
        <v>417.5</v>
      </c>
      <c r="I163" s="190">
        <v>420</v>
      </c>
      <c r="J163" s="191" t="s">
        <v>702</v>
      </c>
      <c r="K163" s="192">
        <f>H163-F163</f>
        <v>117</v>
      </c>
      <c r="L163" s="193">
        <f>K163/F163</f>
        <v>0.38935108153078202</v>
      </c>
      <c r="M163" s="188" t="s">
        <v>557</v>
      </c>
      <c r="N163" s="194">
        <v>43070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85</v>
      </c>
      <c r="B164" s="186">
        <v>42818</v>
      </c>
      <c r="C164" s="186"/>
      <c r="D164" s="187" t="s">
        <v>676</v>
      </c>
      <c r="E164" s="188" t="s">
        <v>588</v>
      </c>
      <c r="F164" s="189">
        <v>850</v>
      </c>
      <c r="G164" s="188"/>
      <c r="H164" s="188">
        <v>1042.5</v>
      </c>
      <c r="I164" s="190">
        <v>1023</v>
      </c>
      <c r="J164" s="191" t="s">
        <v>703</v>
      </c>
      <c r="K164" s="192">
        <v>192.5</v>
      </c>
      <c r="L164" s="193">
        <v>0.22647058823529401</v>
      </c>
      <c r="M164" s="188" t="s">
        <v>557</v>
      </c>
      <c r="N164" s="194">
        <v>42830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86</v>
      </c>
      <c r="B165" s="186">
        <v>42830</v>
      </c>
      <c r="C165" s="186"/>
      <c r="D165" s="187" t="s">
        <v>465</v>
      </c>
      <c r="E165" s="188" t="s">
        <v>588</v>
      </c>
      <c r="F165" s="189">
        <v>785</v>
      </c>
      <c r="G165" s="188"/>
      <c r="H165" s="188">
        <v>930</v>
      </c>
      <c r="I165" s="190">
        <v>920</v>
      </c>
      <c r="J165" s="191" t="s">
        <v>704</v>
      </c>
      <c r="K165" s="192">
        <f>H165-F165</f>
        <v>145</v>
      </c>
      <c r="L165" s="193">
        <f>K165/F165</f>
        <v>0.18471337579617833</v>
      </c>
      <c r="M165" s="188" t="s">
        <v>557</v>
      </c>
      <c r="N165" s="194">
        <v>42976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5">
        <v>87</v>
      </c>
      <c r="B166" s="196">
        <v>42831</v>
      </c>
      <c r="C166" s="196"/>
      <c r="D166" s="197" t="s">
        <v>705</v>
      </c>
      <c r="E166" s="198" t="s">
        <v>588</v>
      </c>
      <c r="F166" s="199">
        <v>40</v>
      </c>
      <c r="G166" s="199"/>
      <c r="H166" s="200">
        <v>13.1</v>
      </c>
      <c r="I166" s="200">
        <v>60</v>
      </c>
      <c r="J166" s="201" t="s">
        <v>706</v>
      </c>
      <c r="K166" s="202">
        <v>-26.9</v>
      </c>
      <c r="L166" s="203">
        <v>-0.67249999999999999</v>
      </c>
      <c r="M166" s="199" t="s">
        <v>569</v>
      </c>
      <c r="N166" s="196">
        <v>43138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88</v>
      </c>
      <c r="B167" s="186">
        <v>42837</v>
      </c>
      <c r="C167" s="186"/>
      <c r="D167" s="187" t="s">
        <v>93</v>
      </c>
      <c r="E167" s="188" t="s">
        <v>588</v>
      </c>
      <c r="F167" s="189">
        <v>289.5</v>
      </c>
      <c r="G167" s="188"/>
      <c r="H167" s="188">
        <v>354</v>
      </c>
      <c r="I167" s="190">
        <v>360</v>
      </c>
      <c r="J167" s="191" t="s">
        <v>707</v>
      </c>
      <c r="K167" s="192">
        <f t="shared" ref="K167:K175" si="34">H167-F167</f>
        <v>64.5</v>
      </c>
      <c r="L167" s="193">
        <f t="shared" ref="L167:L175" si="35">K167/F167</f>
        <v>0.22279792746113988</v>
      </c>
      <c r="M167" s="188" t="s">
        <v>557</v>
      </c>
      <c r="N167" s="194">
        <v>43040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89</v>
      </c>
      <c r="B168" s="186">
        <v>42845</v>
      </c>
      <c r="C168" s="186"/>
      <c r="D168" s="187" t="s">
        <v>411</v>
      </c>
      <c r="E168" s="188" t="s">
        <v>588</v>
      </c>
      <c r="F168" s="189">
        <v>700</v>
      </c>
      <c r="G168" s="188"/>
      <c r="H168" s="188">
        <v>840</v>
      </c>
      <c r="I168" s="190">
        <v>840</v>
      </c>
      <c r="J168" s="191" t="s">
        <v>708</v>
      </c>
      <c r="K168" s="192">
        <f t="shared" si="34"/>
        <v>140</v>
      </c>
      <c r="L168" s="193">
        <f t="shared" si="35"/>
        <v>0.2</v>
      </c>
      <c r="M168" s="188" t="s">
        <v>557</v>
      </c>
      <c r="N168" s="194">
        <v>42893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90</v>
      </c>
      <c r="B169" s="186">
        <v>42887</v>
      </c>
      <c r="C169" s="186"/>
      <c r="D169" s="187" t="s">
        <v>709</v>
      </c>
      <c r="E169" s="188" t="s">
        <v>588</v>
      </c>
      <c r="F169" s="189">
        <v>130</v>
      </c>
      <c r="G169" s="188"/>
      <c r="H169" s="188">
        <v>144.25</v>
      </c>
      <c r="I169" s="190">
        <v>170</v>
      </c>
      <c r="J169" s="191" t="s">
        <v>710</v>
      </c>
      <c r="K169" s="192">
        <f t="shared" si="34"/>
        <v>14.25</v>
      </c>
      <c r="L169" s="193">
        <f t="shared" si="35"/>
        <v>0.10961538461538461</v>
      </c>
      <c r="M169" s="188" t="s">
        <v>557</v>
      </c>
      <c r="N169" s="194">
        <v>43675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91</v>
      </c>
      <c r="B170" s="186">
        <v>42901</v>
      </c>
      <c r="C170" s="186"/>
      <c r="D170" s="187" t="s">
        <v>711</v>
      </c>
      <c r="E170" s="188" t="s">
        <v>588</v>
      </c>
      <c r="F170" s="189">
        <v>214.5</v>
      </c>
      <c r="G170" s="188"/>
      <c r="H170" s="188">
        <v>262</v>
      </c>
      <c r="I170" s="190">
        <v>262</v>
      </c>
      <c r="J170" s="191" t="s">
        <v>712</v>
      </c>
      <c r="K170" s="192">
        <f t="shared" si="34"/>
        <v>47.5</v>
      </c>
      <c r="L170" s="193">
        <f t="shared" si="35"/>
        <v>0.22144522144522144</v>
      </c>
      <c r="M170" s="188" t="s">
        <v>557</v>
      </c>
      <c r="N170" s="194">
        <v>42977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6">
        <v>92</v>
      </c>
      <c r="B171" s="217">
        <v>42933</v>
      </c>
      <c r="C171" s="217"/>
      <c r="D171" s="218" t="s">
        <v>713</v>
      </c>
      <c r="E171" s="219" t="s">
        <v>588</v>
      </c>
      <c r="F171" s="220">
        <v>370</v>
      </c>
      <c r="G171" s="219"/>
      <c r="H171" s="219">
        <v>447.5</v>
      </c>
      <c r="I171" s="221">
        <v>450</v>
      </c>
      <c r="J171" s="222" t="s">
        <v>646</v>
      </c>
      <c r="K171" s="192">
        <f t="shared" si="34"/>
        <v>77.5</v>
      </c>
      <c r="L171" s="223">
        <f t="shared" si="35"/>
        <v>0.20945945945945946</v>
      </c>
      <c r="M171" s="219" t="s">
        <v>557</v>
      </c>
      <c r="N171" s="224">
        <v>43035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6">
        <v>93</v>
      </c>
      <c r="B172" s="217">
        <v>42943</v>
      </c>
      <c r="C172" s="217"/>
      <c r="D172" s="218" t="s">
        <v>182</v>
      </c>
      <c r="E172" s="219" t="s">
        <v>588</v>
      </c>
      <c r="F172" s="220">
        <v>657.5</v>
      </c>
      <c r="G172" s="219"/>
      <c r="H172" s="219">
        <v>825</v>
      </c>
      <c r="I172" s="221">
        <v>820</v>
      </c>
      <c r="J172" s="222" t="s">
        <v>646</v>
      </c>
      <c r="K172" s="192">
        <f t="shared" si="34"/>
        <v>167.5</v>
      </c>
      <c r="L172" s="223">
        <f t="shared" si="35"/>
        <v>0.25475285171102663</v>
      </c>
      <c r="M172" s="219" t="s">
        <v>557</v>
      </c>
      <c r="N172" s="224">
        <v>43090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94</v>
      </c>
      <c r="B173" s="186">
        <v>42964</v>
      </c>
      <c r="C173" s="186"/>
      <c r="D173" s="187" t="s">
        <v>354</v>
      </c>
      <c r="E173" s="188" t="s">
        <v>588</v>
      </c>
      <c r="F173" s="189">
        <v>605</v>
      </c>
      <c r="G173" s="188"/>
      <c r="H173" s="188">
        <v>750</v>
      </c>
      <c r="I173" s="190">
        <v>750</v>
      </c>
      <c r="J173" s="191" t="s">
        <v>704</v>
      </c>
      <c r="K173" s="192">
        <f t="shared" si="34"/>
        <v>145</v>
      </c>
      <c r="L173" s="193">
        <f t="shared" si="35"/>
        <v>0.23966942148760331</v>
      </c>
      <c r="M173" s="188" t="s">
        <v>557</v>
      </c>
      <c r="N173" s="194">
        <v>43027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95</v>
      </c>
      <c r="B174" s="196">
        <v>42979</v>
      </c>
      <c r="C174" s="196"/>
      <c r="D174" s="204" t="s">
        <v>714</v>
      </c>
      <c r="E174" s="199" t="s">
        <v>588</v>
      </c>
      <c r="F174" s="199">
        <v>255</v>
      </c>
      <c r="G174" s="200"/>
      <c r="H174" s="200">
        <v>217.25</v>
      </c>
      <c r="I174" s="200">
        <v>320</v>
      </c>
      <c r="J174" s="201" t="s">
        <v>715</v>
      </c>
      <c r="K174" s="202">
        <f t="shared" si="34"/>
        <v>-37.75</v>
      </c>
      <c r="L174" s="205">
        <f t="shared" si="35"/>
        <v>-0.14803921568627451</v>
      </c>
      <c r="M174" s="199" t="s">
        <v>569</v>
      </c>
      <c r="N174" s="196">
        <v>43661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96</v>
      </c>
      <c r="B175" s="186">
        <v>42997</v>
      </c>
      <c r="C175" s="186"/>
      <c r="D175" s="187" t="s">
        <v>716</v>
      </c>
      <c r="E175" s="188" t="s">
        <v>588</v>
      </c>
      <c r="F175" s="189">
        <v>215</v>
      </c>
      <c r="G175" s="188"/>
      <c r="H175" s="188">
        <v>258</v>
      </c>
      <c r="I175" s="190">
        <v>258</v>
      </c>
      <c r="J175" s="191" t="s">
        <v>646</v>
      </c>
      <c r="K175" s="192">
        <f t="shared" si="34"/>
        <v>43</v>
      </c>
      <c r="L175" s="193">
        <f t="shared" si="35"/>
        <v>0.2</v>
      </c>
      <c r="M175" s="188" t="s">
        <v>557</v>
      </c>
      <c r="N175" s="194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97</v>
      </c>
      <c r="B176" s="186">
        <v>42997</v>
      </c>
      <c r="C176" s="186"/>
      <c r="D176" s="187" t="s">
        <v>716</v>
      </c>
      <c r="E176" s="188" t="s">
        <v>588</v>
      </c>
      <c r="F176" s="189">
        <v>215</v>
      </c>
      <c r="G176" s="188"/>
      <c r="H176" s="188">
        <v>258</v>
      </c>
      <c r="I176" s="190">
        <v>258</v>
      </c>
      <c r="J176" s="222" t="s">
        <v>646</v>
      </c>
      <c r="K176" s="192">
        <v>43</v>
      </c>
      <c r="L176" s="193">
        <v>0.2</v>
      </c>
      <c r="M176" s="188" t="s">
        <v>557</v>
      </c>
      <c r="N176" s="19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98</v>
      </c>
      <c r="B177" s="217">
        <v>42998</v>
      </c>
      <c r="C177" s="217"/>
      <c r="D177" s="218" t="s">
        <v>717</v>
      </c>
      <c r="E177" s="219" t="s">
        <v>588</v>
      </c>
      <c r="F177" s="189">
        <v>75</v>
      </c>
      <c r="G177" s="219"/>
      <c r="H177" s="219">
        <v>90</v>
      </c>
      <c r="I177" s="221">
        <v>90</v>
      </c>
      <c r="J177" s="191" t="s">
        <v>718</v>
      </c>
      <c r="K177" s="192">
        <f t="shared" ref="K177:K182" si="36">H177-F177</f>
        <v>15</v>
      </c>
      <c r="L177" s="193">
        <f t="shared" ref="L177:L182" si="37">K177/F177</f>
        <v>0.2</v>
      </c>
      <c r="M177" s="188" t="s">
        <v>557</v>
      </c>
      <c r="N177" s="194">
        <v>43019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99</v>
      </c>
      <c r="B178" s="217">
        <v>43011</v>
      </c>
      <c r="C178" s="217"/>
      <c r="D178" s="218" t="s">
        <v>571</v>
      </c>
      <c r="E178" s="219" t="s">
        <v>588</v>
      </c>
      <c r="F178" s="220">
        <v>315</v>
      </c>
      <c r="G178" s="219"/>
      <c r="H178" s="219">
        <v>392</v>
      </c>
      <c r="I178" s="221">
        <v>384</v>
      </c>
      <c r="J178" s="222" t="s">
        <v>719</v>
      </c>
      <c r="K178" s="192">
        <f t="shared" si="36"/>
        <v>77</v>
      </c>
      <c r="L178" s="223">
        <f t="shared" si="37"/>
        <v>0.24444444444444444</v>
      </c>
      <c r="M178" s="219" t="s">
        <v>557</v>
      </c>
      <c r="N178" s="224">
        <v>43017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100</v>
      </c>
      <c r="B179" s="217">
        <v>43013</v>
      </c>
      <c r="C179" s="217"/>
      <c r="D179" s="218" t="s">
        <v>441</v>
      </c>
      <c r="E179" s="219" t="s">
        <v>588</v>
      </c>
      <c r="F179" s="220">
        <v>145</v>
      </c>
      <c r="G179" s="219"/>
      <c r="H179" s="219">
        <v>179</v>
      </c>
      <c r="I179" s="221">
        <v>180</v>
      </c>
      <c r="J179" s="222" t="s">
        <v>720</v>
      </c>
      <c r="K179" s="192">
        <f t="shared" si="36"/>
        <v>34</v>
      </c>
      <c r="L179" s="223">
        <f t="shared" si="37"/>
        <v>0.23448275862068965</v>
      </c>
      <c r="M179" s="219" t="s">
        <v>557</v>
      </c>
      <c r="N179" s="224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101</v>
      </c>
      <c r="B180" s="217">
        <v>43014</v>
      </c>
      <c r="C180" s="217"/>
      <c r="D180" s="218" t="s">
        <v>329</v>
      </c>
      <c r="E180" s="219" t="s">
        <v>588</v>
      </c>
      <c r="F180" s="220">
        <v>256</v>
      </c>
      <c r="G180" s="219"/>
      <c r="H180" s="219">
        <v>323</v>
      </c>
      <c r="I180" s="221">
        <v>320</v>
      </c>
      <c r="J180" s="222" t="s">
        <v>646</v>
      </c>
      <c r="K180" s="192">
        <f t="shared" si="36"/>
        <v>67</v>
      </c>
      <c r="L180" s="223">
        <f t="shared" si="37"/>
        <v>0.26171875</v>
      </c>
      <c r="M180" s="219" t="s">
        <v>557</v>
      </c>
      <c r="N180" s="224">
        <v>43067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102</v>
      </c>
      <c r="B181" s="217">
        <v>43017</v>
      </c>
      <c r="C181" s="217"/>
      <c r="D181" s="218" t="s">
        <v>344</v>
      </c>
      <c r="E181" s="219" t="s">
        <v>588</v>
      </c>
      <c r="F181" s="220">
        <v>137.5</v>
      </c>
      <c r="G181" s="219"/>
      <c r="H181" s="219">
        <v>184</v>
      </c>
      <c r="I181" s="221">
        <v>183</v>
      </c>
      <c r="J181" s="222" t="s">
        <v>721</v>
      </c>
      <c r="K181" s="192">
        <f t="shared" si="36"/>
        <v>46.5</v>
      </c>
      <c r="L181" s="223">
        <f t="shared" si="37"/>
        <v>0.33818181818181819</v>
      </c>
      <c r="M181" s="219" t="s">
        <v>557</v>
      </c>
      <c r="N181" s="224">
        <v>43108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103</v>
      </c>
      <c r="B182" s="217">
        <v>43018</v>
      </c>
      <c r="C182" s="217"/>
      <c r="D182" s="218" t="s">
        <v>722</v>
      </c>
      <c r="E182" s="219" t="s">
        <v>588</v>
      </c>
      <c r="F182" s="220">
        <v>125.5</v>
      </c>
      <c r="G182" s="219"/>
      <c r="H182" s="219">
        <v>158</v>
      </c>
      <c r="I182" s="221">
        <v>155</v>
      </c>
      <c r="J182" s="222" t="s">
        <v>723</v>
      </c>
      <c r="K182" s="192">
        <f t="shared" si="36"/>
        <v>32.5</v>
      </c>
      <c r="L182" s="223">
        <f t="shared" si="37"/>
        <v>0.25896414342629481</v>
      </c>
      <c r="M182" s="219" t="s">
        <v>557</v>
      </c>
      <c r="N182" s="224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6">
        <v>104</v>
      </c>
      <c r="B183" s="217">
        <v>43018</v>
      </c>
      <c r="C183" s="217"/>
      <c r="D183" s="218" t="s">
        <v>724</v>
      </c>
      <c r="E183" s="219" t="s">
        <v>588</v>
      </c>
      <c r="F183" s="220">
        <v>895</v>
      </c>
      <c r="G183" s="219"/>
      <c r="H183" s="219">
        <v>1122.5</v>
      </c>
      <c r="I183" s="221">
        <v>1078</v>
      </c>
      <c r="J183" s="222" t="s">
        <v>725</v>
      </c>
      <c r="K183" s="192">
        <v>227.5</v>
      </c>
      <c r="L183" s="223">
        <v>0.25418994413407803</v>
      </c>
      <c r="M183" s="219" t="s">
        <v>557</v>
      </c>
      <c r="N183" s="224">
        <v>43117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6">
        <v>105</v>
      </c>
      <c r="B184" s="217">
        <v>43020</v>
      </c>
      <c r="C184" s="217"/>
      <c r="D184" s="218" t="s">
        <v>338</v>
      </c>
      <c r="E184" s="219" t="s">
        <v>588</v>
      </c>
      <c r="F184" s="220">
        <v>525</v>
      </c>
      <c r="G184" s="219"/>
      <c r="H184" s="219">
        <v>629</v>
      </c>
      <c r="I184" s="221">
        <v>629</v>
      </c>
      <c r="J184" s="222" t="s">
        <v>646</v>
      </c>
      <c r="K184" s="192">
        <v>104</v>
      </c>
      <c r="L184" s="223">
        <v>0.19809523809523799</v>
      </c>
      <c r="M184" s="219" t="s">
        <v>557</v>
      </c>
      <c r="N184" s="224">
        <v>43119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6">
        <v>106</v>
      </c>
      <c r="B185" s="217">
        <v>43046</v>
      </c>
      <c r="C185" s="217"/>
      <c r="D185" s="218" t="s">
        <v>377</v>
      </c>
      <c r="E185" s="219" t="s">
        <v>588</v>
      </c>
      <c r="F185" s="220">
        <v>740</v>
      </c>
      <c r="G185" s="219"/>
      <c r="H185" s="219">
        <v>892.5</v>
      </c>
      <c r="I185" s="221">
        <v>900</v>
      </c>
      <c r="J185" s="222" t="s">
        <v>726</v>
      </c>
      <c r="K185" s="192">
        <f>H185-F185</f>
        <v>152.5</v>
      </c>
      <c r="L185" s="223">
        <f>K185/F185</f>
        <v>0.20608108108108109</v>
      </c>
      <c r="M185" s="219" t="s">
        <v>557</v>
      </c>
      <c r="N185" s="224">
        <v>43052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107</v>
      </c>
      <c r="B186" s="186">
        <v>43073</v>
      </c>
      <c r="C186" s="186"/>
      <c r="D186" s="187" t="s">
        <v>727</v>
      </c>
      <c r="E186" s="188" t="s">
        <v>588</v>
      </c>
      <c r="F186" s="189">
        <v>118.5</v>
      </c>
      <c r="G186" s="188"/>
      <c r="H186" s="188">
        <v>143.5</v>
      </c>
      <c r="I186" s="190">
        <v>145</v>
      </c>
      <c r="J186" s="191" t="s">
        <v>578</v>
      </c>
      <c r="K186" s="192">
        <f>H186-F186</f>
        <v>25</v>
      </c>
      <c r="L186" s="193">
        <f>K186/F186</f>
        <v>0.2109704641350211</v>
      </c>
      <c r="M186" s="188" t="s">
        <v>557</v>
      </c>
      <c r="N186" s="194">
        <v>43097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5">
        <v>108</v>
      </c>
      <c r="B187" s="196">
        <v>43090</v>
      </c>
      <c r="C187" s="196"/>
      <c r="D187" s="197" t="s">
        <v>416</v>
      </c>
      <c r="E187" s="198" t="s">
        <v>588</v>
      </c>
      <c r="F187" s="199">
        <v>715</v>
      </c>
      <c r="G187" s="199"/>
      <c r="H187" s="200">
        <v>500</v>
      </c>
      <c r="I187" s="200">
        <v>872</v>
      </c>
      <c r="J187" s="201" t="s">
        <v>728</v>
      </c>
      <c r="K187" s="202">
        <f>H187-F187</f>
        <v>-215</v>
      </c>
      <c r="L187" s="203">
        <f>K187/F187</f>
        <v>-0.30069930069930068</v>
      </c>
      <c r="M187" s="199" t="s">
        <v>569</v>
      </c>
      <c r="N187" s="196">
        <v>43670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109</v>
      </c>
      <c r="B188" s="186">
        <v>43098</v>
      </c>
      <c r="C188" s="186"/>
      <c r="D188" s="187" t="s">
        <v>571</v>
      </c>
      <c r="E188" s="188" t="s">
        <v>588</v>
      </c>
      <c r="F188" s="189">
        <v>435</v>
      </c>
      <c r="G188" s="188"/>
      <c r="H188" s="188">
        <v>542.5</v>
      </c>
      <c r="I188" s="190">
        <v>539</v>
      </c>
      <c r="J188" s="191" t="s">
        <v>646</v>
      </c>
      <c r="K188" s="192">
        <v>107.5</v>
      </c>
      <c r="L188" s="193">
        <v>0.247126436781609</v>
      </c>
      <c r="M188" s="188" t="s">
        <v>557</v>
      </c>
      <c r="N188" s="194">
        <v>43206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110</v>
      </c>
      <c r="B189" s="186">
        <v>43098</v>
      </c>
      <c r="C189" s="186"/>
      <c r="D189" s="187" t="s">
        <v>529</v>
      </c>
      <c r="E189" s="188" t="s">
        <v>588</v>
      </c>
      <c r="F189" s="189">
        <v>885</v>
      </c>
      <c r="G189" s="188"/>
      <c r="H189" s="188">
        <v>1090</v>
      </c>
      <c r="I189" s="190">
        <v>1084</v>
      </c>
      <c r="J189" s="191" t="s">
        <v>646</v>
      </c>
      <c r="K189" s="192">
        <v>205</v>
      </c>
      <c r="L189" s="193">
        <v>0.23163841807909599</v>
      </c>
      <c r="M189" s="188" t="s">
        <v>557</v>
      </c>
      <c r="N189" s="194">
        <v>43213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5">
        <v>111</v>
      </c>
      <c r="B190" s="226">
        <v>43192</v>
      </c>
      <c r="C190" s="226"/>
      <c r="D190" s="204" t="s">
        <v>729</v>
      </c>
      <c r="E190" s="199" t="s">
        <v>588</v>
      </c>
      <c r="F190" s="227">
        <v>478.5</v>
      </c>
      <c r="G190" s="199"/>
      <c r="H190" s="199">
        <v>442</v>
      </c>
      <c r="I190" s="200">
        <v>613</v>
      </c>
      <c r="J190" s="201" t="s">
        <v>730</v>
      </c>
      <c r="K190" s="202">
        <f>H190-F190</f>
        <v>-36.5</v>
      </c>
      <c r="L190" s="203">
        <f>K190/F190</f>
        <v>-7.6280041797283177E-2</v>
      </c>
      <c r="M190" s="199" t="s">
        <v>569</v>
      </c>
      <c r="N190" s="196">
        <v>43762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112</v>
      </c>
      <c r="B191" s="196">
        <v>43194</v>
      </c>
      <c r="C191" s="196"/>
      <c r="D191" s="197" t="s">
        <v>731</v>
      </c>
      <c r="E191" s="198" t="s">
        <v>588</v>
      </c>
      <c r="F191" s="199">
        <f>141.5-7.3</f>
        <v>134.19999999999999</v>
      </c>
      <c r="G191" s="199"/>
      <c r="H191" s="200">
        <v>77</v>
      </c>
      <c r="I191" s="200">
        <v>180</v>
      </c>
      <c r="J191" s="201" t="s">
        <v>732</v>
      </c>
      <c r="K191" s="202">
        <f>H191-F191</f>
        <v>-57.199999999999989</v>
      </c>
      <c r="L191" s="203">
        <f>K191/F191</f>
        <v>-0.42622950819672129</v>
      </c>
      <c r="M191" s="199" t="s">
        <v>569</v>
      </c>
      <c r="N191" s="196">
        <v>43522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5">
        <v>113</v>
      </c>
      <c r="B192" s="196">
        <v>43209</v>
      </c>
      <c r="C192" s="196"/>
      <c r="D192" s="197" t="s">
        <v>733</v>
      </c>
      <c r="E192" s="198" t="s">
        <v>588</v>
      </c>
      <c r="F192" s="199">
        <v>430</v>
      </c>
      <c r="G192" s="199"/>
      <c r="H192" s="200">
        <v>220</v>
      </c>
      <c r="I192" s="200">
        <v>537</v>
      </c>
      <c r="J192" s="201" t="s">
        <v>734</v>
      </c>
      <c r="K192" s="202">
        <f>H192-F192</f>
        <v>-210</v>
      </c>
      <c r="L192" s="203">
        <f>K192/F192</f>
        <v>-0.48837209302325579</v>
      </c>
      <c r="M192" s="199" t="s">
        <v>569</v>
      </c>
      <c r="N192" s="196">
        <v>43252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16">
        <v>114</v>
      </c>
      <c r="B193" s="217">
        <v>43220</v>
      </c>
      <c r="C193" s="217"/>
      <c r="D193" s="218" t="s">
        <v>378</v>
      </c>
      <c r="E193" s="219" t="s">
        <v>588</v>
      </c>
      <c r="F193" s="219">
        <v>153.5</v>
      </c>
      <c r="G193" s="219"/>
      <c r="H193" s="219">
        <v>196</v>
      </c>
      <c r="I193" s="221">
        <v>196</v>
      </c>
      <c r="J193" s="191" t="s">
        <v>735</v>
      </c>
      <c r="K193" s="192">
        <f>H193-F193</f>
        <v>42.5</v>
      </c>
      <c r="L193" s="193">
        <f>K193/F193</f>
        <v>0.27687296416938112</v>
      </c>
      <c r="M193" s="188" t="s">
        <v>557</v>
      </c>
      <c r="N193" s="194">
        <v>43605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5">
        <v>115</v>
      </c>
      <c r="B194" s="196">
        <v>43306</v>
      </c>
      <c r="C194" s="196"/>
      <c r="D194" s="197" t="s">
        <v>705</v>
      </c>
      <c r="E194" s="198" t="s">
        <v>588</v>
      </c>
      <c r="F194" s="199">
        <v>27.5</v>
      </c>
      <c r="G194" s="199"/>
      <c r="H194" s="200">
        <v>13.1</v>
      </c>
      <c r="I194" s="200">
        <v>60</v>
      </c>
      <c r="J194" s="201" t="s">
        <v>736</v>
      </c>
      <c r="K194" s="202">
        <v>-14.4</v>
      </c>
      <c r="L194" s="203">
        <v>-0.52363636363636401</v>
      </c>
      <c r="M194" s="199" t="s">
        <v>569</v>
      </c>
      <c r="N194" s="196">
        <v>43138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5">
        <v>116</v>
      </c>
      <c r="B195" s="226">
        <v>43318</v>
      </c>
      <c r="C195" s="226"/>
      <c r="D195" s="204" t="s">
        <v>737</v>
      </c>
      <c r="E195" s="199" t="s">
        <v>588</v>
      </c>
      <c r="F195" s="199">
        <v>148.5</v>
      </c>
      <c r="G195" s="199"/>
      <c r="H195" s="199">
        <v>102</v>
      </c>
      <c r="I195" s="200">
        <v>182</v>
      </c>
      <c r="J195" s="201" t="s">
        <v>738</v>
      </c>
      <c r="K195" s="202">
        <f>H195-F195</f>
        <v>-46.5</v>
      </c>
      <c r="L195" s="203">
        <f>K195/F195</f>
        <v>-0.31313131313131315</v>
      </c>
      <c r="M195" s="199" t="s">
        <v>569</v>
      </c>
      <c r="N195" s="196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117</v>
      </c>
      <c r="B196" s="186">
        <v>43335</v>
      </c>
      <c r="C196" s="186"/>
      <c r="D196" s="187" t="s">
        <v>739</v>
      </c>
      <c r="E196" s="188" t="s">
        <v>588</v>
      </c>
      <c r="F196" s="219">
        <v>285</v>
      </c>
      <c r="G196" s="188"/>
      <c r="H196" s="188">
        <v>355</v>
      </c>
      <c r="I196" s="190">
        <v>364</v>
      </c>
      <c r="J196" s="191" t="s">
        <v>740</v>
      </c>
      <c r="K196" s="192">
        <v>70</v>
      </c>
      <c r="L196" s="193">
        <v>0.24561403508771901</v>
      </c>
      <c r="M196" s="188" t="s">
        <v>557</v>
      </c>
      <c r="N196" s="194">
        <v>43455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118</v>
      </c>
      <c r="B197" s="186">
        <v>43341</v>
      </c>
      <c r="C197" s="186"/>
      <c r="D197" s="187" t="s">
        <v>366</v>
      </c>
      <c r="E197" s="188" t="s">
        <v>588</v>
      </c>
      <c r="F197" s="219">
        <v>525</v>
      </c>
      <c r="G197" s="188"/>
      <c r="H197" s="188">
        <v>585</v>
      </c>
      <c r="I197" s="190">
        <v>635</v>
      </c>
      <c r="J197" s="191" t="s">
        <v>741</v>
      </c>
      <c r="K197" s="192">
        <f t="shared" ref="K197:K214" si="38">H197-F197</f>
        <v>60</v>
      </c>
      <c r="L197" s="193">
        <f t="shared" ref="L197:L214" si="39">K197/F197</f>
        <v>0.11428571428571428</v>
      </c>
      <c r="M197" s="188" t="s">
        <v>557</v>
      </c>
      <c r="N197" s="194">
        <v>43662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119</v>
      </c>
      <c r="B198" s="186">
        <v>43395</v>
      </c>
      <c r="C198" s="186"/>
      <c r="D198" s="187" t="s">
        <v>354</v>
      </c>
      <c r="E198" s="188" t="s">
        <v>588</v>
      </c>
      <c r="F198" s="219">
        <v>475</v>
      </c>
      <c r="G198" s="188"/>
      <c r="H198" s="188">
        <v>574</v>
      </c>
      <c r="I198" s="190">
        <v>570</v>
      </c>
      <c r="J198" s="191" t="s">
        <v>646</v>
      </c>
      <c r="K198" s="192">
        <f t="shared" si="38"/>
        <v>99</v>
      </c>
      <c r="L198" s="193">
        <f t="shared" si="39"/>
        <v>0.20842105263157895</v>
      </c>
      <c r="M198" s="188" t="s">
        <v>557</v>
      </c>
      <c r="N198" s="194">
        <v>43403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6">
        <v>120</v>
      </c>
      <c r="B199" s="217">
        <v>43397</v>
      </c>
      <c r="C199" s="217"/>
      <c r="D199" s="218" t="s">
        <v>373</v>
      </c>
      <c r="E199" s="219" t="s">
        <v>588</v>
      </c>
      <c r="F199" s="219">
        <v>707.5</v>
      </c>
      <c r="G199" s="219"/>
      <c r="H199" s="219">
        <v>872</v>
      </c>
      <c r="I199" s="221">
        <v>872</v>
      </c>
      <c r="J199" s="222" t="s">
        <v>646</v>
      </c>
      <c r="K199" s="192">
        <f t="shared" si="38"/>
        <v>164.5</v>
      </c>
      <c r="L199" s="223">
        <f t="shared" si="39"/>
        <v>0.23250883392226149</v>
      </c>
      <c r="M199" s="219" t="s">
        <v>557</v>
      </c>
      <c r="N199" s="224">
        <v>43482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121</v>
      </c>
      <c r="B200" s="217">
        <v>43398</v>
      </c>
      <c r="C200" s="217"/>
      <c r="D200" s="218" t="s">
        <v>742</v>
      </c>
      <c r="E200" s="219" t="s">
        <v>588</v>
      </c>
      <c r="F200" s="219">
        <v>162</v>
      </c>
      <c r="G200" s="219"/>
      <c r="H200" s="219">
        <v>204</v>
      </c>
      <c r="I200" s="221">
        <v>209</v>
      </c>
      <c r="J200" s="222" t="s">
        <v>743</v>
      </c>
      <c r="K200" s="192">
        <f t="shared" si="38"/>
        <v>42</v>
      </c>
      <c r="L200" s="223">
        <f t="shared" si="39"/>
        <v>0.25925925925925924</v>
      </c>
      <c r="M200" s="219" t="s">
        <v>557</v>
      </c>
      <c r="N200" s="224">
        <v>43539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122</v>
      </c>
      <c r="B201" s="217">
        <v>43399</v>
      </c>
      <c r="C201" s="217"/>
      <c r="D201" s="218" t="s">
        <v>458</v>
      </c>
      <c r="E201" s="219" t="s">
        <v>588</v>
      </c>
      <c r="F201" s="219">
        <v>240</v>
      </c>
      <c r="G201" s="219"/>
      <c r="H201" s="219">
        <v>297</v>
      </c>
      <c r="I201" s="221">
        <v>297</v>
      </c>
      <c r="J201" s="222" t="s">
        <v>646</v>
      </c>
      <c r="K201" s="228">
        <f t="shared" si="38"/>
        <v>57</v>
      </c>
      <c r="L201" s="223">
        <f t="shared" si="39"/>
        <v>0.23749999999999999</v>
      </c>
      <c r="M201" s="219" t="s">
        <v>557</v>
      </c>
      <c r="N201" s="224">
        <v>43417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123</v>
      </c>
      <c r="B202" s="186">
        <v>43439</v>
      </c>
      <c r="C202" s="186"/>
      <c r="D202" s="187" t="s">
        <v>744</v>
      </c>
      <c r="E202" s="188" t="s">
        <v>588</v>
      </c>
      <c r="F202" s="188">
        <v>202.5</v>
      </c>
      <c r="G202" s="188"/>
      <c r="H202" s="188">
        <v>255</v>
      </c>
      <c r="I202" s="190">
        <v>252</v>
      </c>
      <c r="J202" s="191" t="s">
        <v>646</v>
      </c>
      <c r="K202" s="192">
        <f t="shared" si="38"/>
        <v>52.5</v>
      </c>
      <c r="L202" s="193">
        <f t="shared" si="39"/>
        <v>0.25925925925925924</v>
      </c>
      <c r="M202" s="188" t="s">
        <v>557</v>
      </c>
      <c r="N202" s="194">
        <v>43542</v>
      </c>
      <c r="O202" s="1"/>
      <c r="P202" s="1"/>
      <c r="Q202" s="1"/>
      <c r="R202" s="6" t="s">
        <v>745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124</v>
      </c>
      <c r="B203" s="217">
        <v>43465</v>
      </c>
      <c r="C203" s="186"/>
      <c r="D203" s="218" t="s">
        <v>403</v>
      </c>
      <c r="E203" s="219" t="s">
        <v>588</v>
      </c>
      <c r="F203" s="219">
        <v>710</v>
      </c>
      <c r="G203" s="219"/>
      <c r="H203" s="219">
        <v>866</v>
      </c>
      <c r="I203" s="221">
        <v>866</v>
      </c>
      <c r="J203" s="222" t="s">
        <v>646</v>
      </c>
      <c r="K203" s="192">
        <f t="shared" si="38"/>
        <v>156</v>
      </c>
      <c r="L203" s="193">
        <f t="shared" si="39"/>
        <v>0.21971830985915494</v>
      </c>
      <c r="M203" s="188" t="s">
        <v>557</v>
      </c>
      <c r="N203" s="194">
        <v>43553</v>
      </c>
      <c r="O203" s="1"/>
      <c r="P203" s="1"/>
      <c r="Q203" s="1"/>
      <c r="R203" s="6" t="s">
        <v>745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6">
        <v>125</v>
      </c>
      <c r="B204" s="217">
        <v>43522</v>
      </c>
      <c r="C204" s="217"/>
      <c r="D204" s="218" t="s">
        <v>152</v>
      </c>
      <c r="E204" s="219" t="s">
        <v>588</v>
      </c>
      <c r="F204" s="219">
        <v>337.25</v>
      </c>
      <c r="G204" s="219"/>
      <c r="H204" s="219">
        <v>398.5</v>
      </c>
      <c r="I204" s="221">
        <v>411</v>
      </c>
      <c r="J204" s="191" t="s">
        <v>746</v>
      </c>
      <c r="K204" s="192">
        <f t="shared" si="38"/>
        <v>61.25</v>
      </c>
      <c r="L204" s="193">
        <f t="shared" si="39"/>
        <v>0.1816160118606375</v>
      </c>
      <c r="M204" s="188" t="s">
        <v>557</v>
      </c>
      <c r="N204" s="194">
        <v>43760</v>
      </c>
      <c r="O204" s="1"/>
      <c r="P204" s="1"/>
      <c r="Q204" s="1"/>
      <c r="R204" s="6" t="s">
        <v>745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9">
        <v>126</v>
      </c>
      <c r="B205" s="230">
        <v>43559</v>
      </c>
      <c r="C205" s="230"/>
      <c r="D205" s="231" t="s">
        <v>747</v>
      </c>
      <c r="E205" s="232" t="s">
        <v>588</v>
      </c>
      <c r="F205" s="232">
        <v>130</v>
      </c>
      <c r="G205" s="232"/>
      <c r="H205" s="232">
        <v>65</v>
      </c>
      <c r="I205" s="233">
        <v>158</v>
      </c>
      <c r="J205" s="201" t="s">
        <v>748</v>
      </c>
      <c r="K205" s="202">
        <f t="shared" si="38"/>
        <v>-65</v>
      </c>
      <c r="L205" s="203">
        <f t="shared" si="39"/>
        <v>-0.5</v>
      </c>
      <c r="M205" s="199" t="s">
        <v>569</v>
      </c>
      <c r="N205" s="196">
        <v>43726</v>
      </c>
      <c r="O205" s="1"/>
      <c r="P205" s="1"/>
      <c r="Q205" s="1"/>
      <c r="R205" s="6" t="s">
        <v>749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127</v>
      </c>
      <c r="B206" s="217">
        <v>43017</v>
      </c>
      <c r="C206" s="217"/>
      <c r="D206" s="218" t="s">
        <v>184</v>
      </c>
      <c r="E206" s="219" t="s">
        <v>588</v>
      </c>
      <c r="F206" s="219">
        <v>141.5</v>
      </c>
      <c r="G206" s="219"/>
      <c r="H206" s="219">
        <v>183.5</v>
      </c>
      <c r="I206" s="221">
        <v>210</v>
      </c>
      <c r="J206" s="191" t="s">
        <v>743</v>
      </c>
      <c r="K206" s="192">
        <f t="shared" si="38"/>
        <v>42</v>
      </c>
      <c r="L206" s="193">
        <f t="shared" si="39"/>
        <v>0.29681978798586572</v>
      </c>
      <c r="M206" s="188" t="s">
        <v>557</v>
      </c>
      <c r="N206" s="194">
        <v>43042</v>
      </c>
      <c r="O206" s="1"/>
      <c r="P206" s="1"/>
      <c r="Q206" s="1"/>
      <c r="R206" s="6" t="s">
        <v>749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9">
        <v>128</v>
      </c>
      <c r="B207" s="230">
        <v>43074</v>
      </c>
      <c r="C207" s="230"/>
      <c r="D207" s="231" t="s">
        <v>750</v>
      </c>
      <c r="E207" s="232" t="s">
        <v>588</v>
      </c>
      <c r="F207" s="227">
        <v>172</v>
      </c>
      <c r="G207" s="232"/>
      <c r="H207" s="232">
        <v>155.25</v>
      </c>
      <c r="I207" s="233">
        <v>230</v>
      </c>
      <c r="J207" s="201" t="s">
        <v>751</v>
      </c>
      <c r="K207" s="202">
        <f t="shared" si="38"/>
        <v>-16.75</v>
      </c>
      <c r="L207" s="203">
        <f t="shared" si="39"/>
        <v>-9.7383720930232565E-2</v>
      </c>
      <c r="M207" s="199" t="s">
        <v>569</v>
      </c>
      <c r="N207" s="196">
        <v>43787</v>
      </c>
      <c r="O207" s="1"/>
      <c r="P207" s="1"/>
      <c r="Q207" s="1"/>
      <c r="R207" s="6" t="s">
        <v>749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6">
        <v>129</v>
      </c>
      <c r="B208" s="217">
        <v>43398</v>
      </c>
      <c r="C208" s="217"/>
      <c r="D208" s="218" t="s">
        <v>107</v>
      </c>
      <c r="E208" s="219" t="s">
        <v>588</v>
      </c>
      <c r="F208" s="219">
        <v>698.5</v>
      </c>
      <c r="G208" s="219"/>
      <c r="H208" s="219">
        <v>890</v>
      </c>
      <c r="I208" s="221">
        <v>890</v>
      </c>
      <c r="J208" s="191" t="s">
        <v>819</v>
      </c>
      <c r="K208" s="192">
        <f t="shared" si="38"/>
        <v>191.5</v>
      </c>
      <c r="L208" s="193">
        <f t="shared" si="39"/>
        <v>0.27415891195418757</v>
      </c>
      <c r="M208" s="188" t="s">
        <v>557</v>
      </c>
      <c r="N208" s="194">
        <v>44328</v>
      </c>
      <c r="O208" s="1"/>
      <c r="P208" s="1"/>
      <c r="Q208" s="1"/>
      <c r="R208" s="6" t="s">
        <v>745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16">
        <v>130</v>
      </c>
      <c r="B209" s="217">
        <v>42877</v>
      </c>
      <c r="C209" s="217"/>
      <c r="D209" s="218" t="s">
        <v>365</v>
      </c>
      <c r="E209" s="219" t="s">
        <v>588</v>
      </c>
      <c r="F209" s="219">
        <v>127.6</v>
      </c>
      <c r="G209" s="219"/>
      <c r="H209" s="219">
        <v>138</v>
      </c>
      <c r="I209" s="221">
        <v>190</v>
      </c>
      <c r="J209" s="191" t="s">
        <v>752</v>
      </c>
      <c r="K209" s="192">
        <f t="shared" si="38"/>
        <v>10.400000000000006</v>
      </c>
      <c r="L209" s="193">
        <f t="shared" si="39"/>
        <v>8.1504702194357417E-2</v>
      </c>
      <c r="M209" s="188" t="s">
        <v>557</v>
      </c>
      <c r="N209" s="194">
        <v>43774</v>
      </c>
      <c r="O209" s="1"/>
      <c r="P209" s="1"/>
      <c r="Q209" s="1"/>
      <c r="R209" s="6" t="s">
        <v>749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131</v>
      </c>
      <c r="B210" s="217">
        <v>43158</v>
      </c>
      <c r="C210" s="217"/>
      <c r="D210" s="218" t="s">
        <v>753</v>
      </c>
      <c r="E210" s="219" t="s">
        <v>588</v>
      </c>
      <c r="F210" s="219">
        <v>317</v>
      </c>
      <c r="G210" s="219"/>
      <c r="H210" s="219">
        <v>382.5</v>
      </c>
      <c r="I210" s="221">
        <v>398</v>
      </c>
      <c r="J210" s="191" t="s">
        <v>754</v>
      </c>
      <c r="K210" s="192">
        <f t="shared" si="38"/>
        <v>65.5</v>
      </c>
      <c r="L210" s="193">
        <f t="shared" si="39"/>
        <v>0.20662460567823343</v>
      </c>
      <c r="M210" s="188" t="s">
        <v>557</v>
      </c>
      <c r="N210" s="194">
        <v>44238</v>
      </c>
      <c r="O210" s="1"/>
      <c r="P210" s="1"/>
      <c r="Q210" s="1"/>
      <c r="R210" s="6" t="s">
        <v>749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9">
        <v>132</v>
      </c>
      <c r="B211" s="230">
        <v>43164</v>
      </c>
      <c r="C211" s="230"/>
      <c r="D211" s="231" t="s">
        <v>144</v>
      </c>
      <c r="E211" s="232" t="s">
        <v>588</v>
      </c>
      <c r="F211" s="227">
        <f>510-14.4</f>
        <v>495.6</v>
      </c>
      <c r="G211" s="232"/>
      <c r="H211" s="232">
        <v>350</v>
      </c>
      <c r="I211" s="233">
        <v>672</v>
      </c>
      <c r="J211" s="201" t="s">
        <v>755</v>
      </c>
      <c r="K211" s="202">
        <f t="shared" si="38"/>
        <v>-145.60000000000002</v>
      </c>
      <c r="L211" s="203">
        <f t="shared" si="39"/>
        <v>-0.29378531073446329</v>
      </c>
      <c r="M211" s="199" t="s">
        <v>569</v>
      </c>
      <c r="N211" s="196">
        <v>43887</v>
      </c>
      <c r="O211" s="1"/>
      <c r="P211" s="1"/>
      <c r="Q211" s="1"/>
      <c r="R211" s="6" t="s">
        <v>745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133</v>
      </c>
      <c r="B212" s="230">
        <v>43237</v>
      </c>
      <c r="C212" s="230"/>
      <c r="D212" s="231" t="s">
        <v>450</v>
      </c>
      <c r="E212" s="232" t="s">
        <v>588</v>
      </c>
      <c r="F212" s="227">
        <v>230.3</v>
      </c>
      <c r="G212" s="232"/>
      <c r="H212" s="232">
        <v>102.5</v>
      </c>
      <c r="I212" s="233">
        <v>348</v>
      </c>
      <c r="J212" s="201" t="s">
        <v>756</v>
      </c>
      <c r="K212" s="202">
        <f t="shared" si="38"/>
        <v>-127.80000000000001</v>
      </c>
      <c r="L212" s="203">
        <f t="shared" si="39"/>
        <v>-0.55492835432045162</v>
      </c>
      <c r="M212" s="199" t="s">
        <v>569</v>
      </c>
      <c r="N212" s="196">
        <v>43896</v>
      </c>
      <c r="O212" s="1"/>
      <c r="P212" s="1"/>
      <c r="Q212" s="1"/>
      <c r="R212" s="6" t="s">
        <v>745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134</v>
      </c>
      <c r="B213" s="217">
        <v>43258</v>
      </c>
      <c r="C213" s="217"/>
      <c r="D213" s="218" t="s">
        <v>420</v>
      </c>
      <c r="E213" s="219" t="s">
        <v>588</v>
      </c>
      <c r="F213" s="219">
        <f>342.5-5.1</f>
        <v>337.4</v>
      </c>
      <c r="G213" s="219"/>
      <c r="H213" s="219">
        <v>412.5</v>
      </c>
      <c r="I213" s="221">
        <v>439</v>
      </c>
      <c r="J213" s="191" t="s">
        <v>757</v>
      </c>
      <c r="K213" s="192">
        <f t="shared" si="38"/>
        <v>75.100000000000023</v>
      </c>
      <c r="L213" s="193">
        <f t="shared" si="39"/>
        <v>0.22258446947243635</v>
      </c>
      <c r="M213" s="188" t="s">
        <v>557</v>
      </c>
      <c r="N213" s="194">
        <v>44230</v>
      </c>
      <c r="O213" s="1"/>
      <c r="P213" s="1"/>
      <c r="Q213" s="1"/>
      <c r="R213" s="6" t="s">
        <v>749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0">
        <v>135</v>
      </c>
      <c r="B214" s="209">
        <v>43285</v>
      </c>
      <c r="C214" s="209"/>
      <c r="D214" s="210" t="s">
        <v>55</v>
      </c>
      <c r="E214" s="211" t="s">
        <v>588</v>
      </c>
      <c r="F214" s="211">
        <f>127.5-5.53</f>
        <v>121.97</v>
      </c>
      <c r="G214" s="212"/>
      <c r="H214" s="212">
        <v>122.5</v>
      </c>
      <c r="I214" s="212">
        <v>170</v>
      </c>
      <c r="J214" s="213" t="s">
        <v>786</v>
      </c>
      <c r="K214" s="214">
        <f t="shared" si="38"/>
        <v>0.53000000000000114</v>
      </c>
      <c r="L214" s="215">
        <f t="shared" si="39"/>
        <v>4.3453308190538747E-3</v>
      </c>
      <c r="M214" s="211" t="s">
        <v>679</v>
      </c>
      <c r="N214" s="209">
        <v>44431</v>
      </c>
      <c r="O214" s="1"/>
      <c r="P214" s="1"/>
      <c r="Q214" s="1"/>
      <c r="R214" s="6" t="s">
        <v>745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136</v>
      </c>
      <c r="B215" s="230">
        <v>43294</v>
      </c>
      <c r="C215" s="230"/>
      <c r="D215" s="231" t="s">
        <v>356</v>
      </c>
      <c r="E215" s="232" t="s">
        <v>588</v>
      </c>
      <c r="F215" s="227">
        <v>46.5</v>
      </c>
      <c r="G215" s="232"/>
      <c r="H215" s="232">
        <v>17</v>
      </c>
      <c r="I215" s="233">
        <v>59</v>
      </c>
      <c r="J215" s="201" t="s">
        <v>758</v>
      </c>
      <c r="K215" s="202">
        <f t="shared" ref="K215:K223" si="40">H215-F215</f>
        <v>-29.5</v>
      </c>
      <c r="L215" s="203">
        <f t="shared" ref="L215:L223" si="41">K215/F215</f>
        <v>-0.63440860215053763</v>
      </c>
      <c r="M215" s="199" t="s">
        <v>569</v>
      </c>
      <c r="N215" s="196">
        <v>43887</v>
      </c>
      <c r="O215" s="1"/>
      <c r="P215" s="1"/>
      <c r="Q215" s="1"/>
      <c r="R215" s="6" t="s">
        <v>745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137</v>
      </c>
      <c r="B216" s="217">
        <v>43396</v>
      </c>
      <c r="C216" s="217"/>
      <c r="D216" s="218" t="s">
        <v>405</v>
      </c>
      <c r="E216" s="219" t="s">
        <v>588</v>
      </c>
      <c r="F216" s="219">
        <v>156.5</v>
      </c>
      <c r="G216" s="219"/>
      <c r="H216" s="219">
        <v>207.5</v>
      </c>
      <c r="I216" s="221">
        <v>191</v>
      </c>
      <c r="J216" s="191" t="s">
        <v>646</v>
      </c>
      <c r="K216" s="192">
        <f t="shared" si="40"/>
        <v>51</v>
      </c>
      <c r="L216" s="193">
        <f t="shared" si="41"/>
        <v>0.32587859424920129</v>
      </c>
      <c r="M216" s="188" t="s">
        <v>557</v>
      </c>
      <c r="N216" s="194">
        <v>44369</v>
      </c>
      <c r="O216" s="1"/>
      <c r="P216" s="1"/>
      <c r="Q216" s="1"/>
      <c r="R216" s="6" t="s">
        <v>745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138</v>
      </c>
      <c r="B217" s="217">
        <v>43439</v>
      </c>
      <c r="C217" s="217"/>
      <c r="D217" s="218" t="s">
        <v>319</v>
      </c>
      <c r="E217" s="219" t="s">
        <v>588</v>
      </c>
      <c r="F217" s="219">
        <v>259.5</v>
      </c>
      <c r="G217" s="219"/>
      <c r="H217" s="219">
        <v>320</v>
      </c>
      <c r="I217" s="221">
        <v>320</v>
      </c>
      <c r="J217" s="191" t="s">
        <v>646</v>
      </c>
      <c r="K217" s="192">
        <f t="shared" si="40"/>
        <v>60.5</v>
      </c>
      <c r="L217" s="193">
        <f t="shared" si="41"/>
        <v>0.23314065510597304</v>
      </c>
      <c r="M217" s="188" t="s">
        <v>557</v>
      </c>
      <c r="N217" s="194">
        <v>44323</v>
      </c>
      <c r="O217" s="1"/>
      <c r="P217" s="1"/>
      <c r="Q217" s="1"/>
      <c r="R217" s="6" t="s">
        <v>745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139</v>
      </c>
      <c r="B218" s="230">
        <v>43439</v>
      </c>
      <c r="C218" s="230"/>
      <c r="D218" s="231" t="s">
        <v>759</v>
      </c>
      <c r="E218" s="232" t="s">
        <v>588</v>
      </c>
      <c r="F218" s="232">
        <v>715</v>
      </c>
      <c r="G218" s="232"/>
      <c r="H218" s="232">
        <v>445</v>
      </c>
      <c r="I218" s="233">
        <v>840</v>
      </c>
      <c r="J218" s="201" t="s">
        <v>760</v>
      </c>
      <c r="K218" s="202">
        <f t="shared" si="40"/>
        <v>-270</v>
      </c>
      <c r="L218" s="203">
        <f t="shared" si="41"/>
        <v>-0.3776223776223776</v>
      </c>
      <c r="M218" s="199" t="s">
        <v>569</v>
      </c>
      <c r="N218" s="196">
        <v>43800</v>
      </c>
      <c r="O218" s="1"/>
      <c r="P218" s="1"/>
      <c r="Q218" s="1"/>
      <c r="R218" s="6" t="s">
        <v>745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140</v>
      </c>
      <c r="B219" s="217">
        <v>43469</v>
      </c>
      <c r="C219" s="217"/>
      <c r="D219" s="218" t="s">
        <v>157</v>
      </c>
      <c r="E219" s="219" t="s">
        <v>588</v>
      </c>
      <c r="F219" s="219">
        <v>875</v>
      </c>
      <c r="G219" s="219"/>
      <c r="H219" s="219">
        <v>1165</v>
      </c>
      <c r="I219" s="221">
        <v>1185</v>
      </c>
      <c r="J219" s="191" t="s">
        <v>761</v>
      </c>
      <c r="K219" s="192">
        <f t="shared" si="40"/>
        <v>290</v>
      </c>
      <c r="L219" s="193">
        <f t="shared" si="41"/>
        <v>0.33142857142857141</v>
      </c>
      <c r="M219" s="188" t="s">
        <v>557</v>
      </c>
      <c r="N219" s="194">
        <v>43847</v>
      </c>
      <c r="O219" s="1"/>
      <c r="P219" s="1"/>
      <c r="Q219" s="1"/>
      <c r="R219" s="6" t="s">
        <v>745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141</v>
      </c>
      <c r="B220" s="217">
        <v>43559</v>
      </c>
      <c r="C220" s="217"/>
      <c r="D220" s="218" t="s">
        <v>335</v>
      </c>
      <c r="E220" s="219" t="s">
        <v>588</v>
      </c>
      <c r="F220" s="219">
        <f>387-14.63</f>
        <v>372.37</v>
      </c>
      <c r="G220" s="219"/>
      <c r="H220" s="219">
        <v>490</v>
      </c>
      <c r="I220" s="221">
        <v>490</v>
      </c>
      <c r="J220" s="191" t="s">
        <v>646</v>
      </c>
      <c r="K220" s="192">
        <f t="shared" si="40"/>
        <v>117.63</v>
      </c>
      <c r="L220" s="193">
        <f t="shared" si="41"/>
        <v>0.31589548030185027</v>
      </c>
      <c r="M220" s="188" t="s">
        <v>557</v>
      </c>
      <c r="N220" s="194">
        <v>43850</v>
      </c>
      <c r="O220" s="1"/>
      <c r="P220" s="1"/>
      <c r="Q220" s="1"/>
      <c r="R220" s="6" t="s">
        <v>745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9">
        <v>142</v>
      </c>
      <c r="B221" s="230">
        <v>43578</v>
      </c>
      <c r="C221" s="230"/>
      <c r="D221" s="231" t="s">
        <v>762</v>
      </c>
      <c r="E221" s="232" t="s">
        <v>559</v>
      </c>
      <c r="F221" s="232">
        <v>220</v>
      </c>
      <c r="G221" s="232"/>
      <c r="H221" s="232">
        <v>127.5</v>
      </c>
      <c r="I221" s="233">
        <v>284</v>
      </c>
      <c r="J221" s="201" t="s">
        <v>763</v>
      </c>
      <c r="K221" s="202">
        <f t="shared" si="40"/>
        <v>-92.5</v>
      </c>
      <c r="L221" s="203">
        <f t="shared" si="41"/>
        <v>-0.42045454545454547</v>
      </c>
      <c r="M221" s="199" t="s">
        <v>569</v>
      </c>
      <c r="N221" s="196">
        <v>43896</v>
      </c>
      <c r="O221" s="1"/>
      <c r="P221" s="1"/>
      <c r="Q221" s="1"/>
      <c r="R221" s="6" t="s">
        <v>745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143</v>
      </c>
      <c r="B222" s="217">
        <v>43622</v>
      </c>
      <c r="C222" s="217"/>
      <c r="D222" s="218" t="s">
        <v>459</v>
      </c>
      <c r="E222" s="219" t="s">
        <v>559</v>
      </c>
      <c r="F222" s="219">
        <v>332.8</v>
      </c>
      <c r="G222" s="219"/>
      <c r="H222" s="219">
        <v>405</v>
      </c>
      <c r="I222" s="221">
        <v>419</v>
      </c>
      <c r="J222" s="191" t="s">
        <v>764</v>
      </c>
      <c r="K222" s="192">
        <f t="shared" si="40"/>
        <v>72.199999999999989</v>
      </c>
      <c r="L222" s="193">
        <f t="shared" si="41"/>
        <v>0.21694711538461534</v>
      </c>
      <c r="M222" s="188" t="s">
        <v>557</v>
      </c>
      <c r="N222" s="194">
        <v>43860</v>
      </c>
      <c r="O222" s="1"/>
      <c r="P222" s="1"/>
      <c r="Q222" s="1"/>
      <c r="R222" s="6" t="s">
        <v>749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0">
        <v>144</v>
      </c>
      <c r="B223" s="209">
        <v>43641</v>
      </c>
      <c r="C223" s="209"/>
      <c r="D223" s="210" t="s">
        <v>150</v>
      </c>
      <c r="E223" s="211" t="s">
        <v>588</v>
      </c>
      <c r="F223" s="211">
        <v>386</v>
      </c>
      <c r="G223" s="212"/>
      <c r="H223" s="212">
        <v>395</v>
      </c>
      <c r="I223" s="212">
        <v>452</v>
      </c>
      <c r="J223" s="213" t="s">
        <v>765</v>
      </c>
      <c r="K223" s="214">
        <f t="shared" si="40"/>
        <v>9</v>
      </c>
      <c r="L223" s="215">
        <f t="shared" si="41"/>
        <v>2.3316062176165803E-2</v>
      </c>
      <c r="M223" s="211" t="s">
        <v>679</v>
      </c>
      <c r="N223" s="209">
        <v>43868</v>
      </c>
      <c r="O223" s="1"/>
      <c r="P223" s="1"/>
      <c r="Q223" s="1"/>
      <c r="R223" s="6" t="s">
        <v>749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0">
        <v>145</v>
      </c>
      <c r="B224" s="209">
        <v>43707</v>
      </c>
      <c r="C224" s="209"/>
      <c r="D224" s="210" t="s">
        <v>130</v>
      </c>
      <c r="E224" s="211" t="s">
        <v>588</v>
      </c>
      <c r="F224" s="211">
        <v>137.5</v>
      </c>
      <c r="G224" s="212"/>
      <c r="H224" s="212">
        <v>138.5</v>
      </c>
      <c r="I224" s="212">
        <v>190</v>
      </c>
      <c r="J224" s="213" t="s">
        <v>785</v>
      </c>
      <c r="K224" s="214">
        <f>H224-F224</f>
        <v>1</v>
      </c>
      <c r="L224" s="215">
        <f>K224/F224</f>
        <v>7.2727272727272727E-3</v>
      </c>
      <c r="M224" s="211" t="s">
        <v>679</v>
      </c>
      <c r="N224" s="209">
        <v>44432</v>
      </c>
      <c r="O224" s="1"/>
      <c r="P224" s="1"/>
      <c r="Q224" s="1"/>
      <c r="R224" s="6" t="s">
        <v>745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146</v>
      </c>
      <c r="B225" s="217">
        <v>43731</v>
      </c>
      <c r="C225" s="217"/>
      <c r="D225" s="218" t="s">
        <v>413</v>
      </c>
      <c r="E225" s="219" t="s">
        <v>588</v>
      </c>
      <c r="F225" s="219">
        <v>235</v>
      </c>
      <c r="G225" s="219"/>
      <c r="H225" s="219">
        <v>295</v>
      </c>
      <c r="I225" s="221">
        <v>296</v>
      </c>
      <c r="J225" s="191" t="s">
        <v>766</v>
      </c>
      <c r="K225" s="192">
        <f t="shared" ref="K225:K231" si="42">H225-F225</f>
        <v>60</v>
      </c>
      <c r="L225" s="193">
        <f t="shared" ref="L225:L231" si="43">K225/F225</f>
        <v>0.25531914893617019</v>
      </c>
      <c r="M225" s="188" t="s">
        <v>557</v>
      </c>
      <c r="N225" s="194">
        <v>43844</v>
      </c>
      <c r="O225" s="1"/>
      <c r="P225" s="1"/>
      <c r="Q225" s="1"/>
      <c r="R225" s="6" t="s">
        <v>749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147</v>
      </c>
      <c r="B226" s="217">
        <v>43752</v>
      </c>
      <c r="C226" s="217"/>
      <c r="D226" s="218" t="s">
        <v>767</v>
      </c>
      <c r="E226" s="219" t="s">
        <v>588</v>
      </c>
      <c r="F226" s="219">
        <v>277.5</v>
      </c>
      <c r="G226" s="219"/>
      <c r="H226" s="219">
        <v>333</v>
      </c>
      <c r="I226" s="221">
        <v>333</v>
      </c>
      <c r="J226" s="191" t="s">
        <v>768</v>
      </c>
      <c r="K226" s="192">
        <f t="shared" si="42"/>
        <v>55.5</v>
      </c>
      <c r="L226" s="193">
        <f t="shared" si="43"/>
        <v>0.2</v>
      </c>
      <c r="M226" s="188" t="s">
        <v>557</v>
      </c>
      <c r="N226" s="194">
        <v>43846</v>
      </c>
      <c r="O226" s="1"/>
      <c r="P226" s="1"/>
      <c r="Q226" s="1"/>
      <c r="R226" s="6" t="s">
        <v>745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148</v>
      </c>
      <c r="B227" s="217">
        <v>43752</v>
      </c>
      <c r="C227" s="217"/>
      <c r="D227" s="218" t="s">
        <v>769</v>
      </c>
      <c r="E227" s="219" t="s">
        <v>588</v>
      </c>
      <c r="F227" s="219">
        <v>930</v>
      </c>
      <c r="G227" s="219"/>
      <c r="H227" s="219">
        <v>1165</v>
      </c>
      <c r="I227" s="221">
        <v>1200</v>
      </c>
      <c r="J227" s="191" t="s">
        <v>770</v>
      </c>
      <c r="K227" s="192">
        <f t="shared" si="42"/>
        <v>235</v>
      </c>
      <c r="L227" s="193">
        <f t="shared" si="43"/>
        <v>0.25268817204301075</v>
      </c>
      <c r="M227" s="188" t="s">
        <v>557</v>
      </c>
      <c r="N227" s="194">
        <v>43847</v>
      </c>
      <c r="O227" s="1"/>
      <c r="P227" s="1"/>
      <c r="Q227" s="1"/>
      <c r="R227" s="6" t="s">
        <v>749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149</v>
      </c>
      <c r="B228" s="217">
        <v>43753</v>
      </c>
      <c r="C228" s="217"/>
      <c r="D228" s="218" t="s">
        <v>771</v>
      </c>
      <c r="E228" s="219" t="s">
        <v>588</v>
      </c>
      <c r="F228" s="189">
        <v>111</v>
      </c>
      <c r="G228" s="219"/>
      <c r="H228" s="219">
        <v>141</v>
      </c>
      <c r="I228" s="221">
        <v>141</v>
      </c>
      <c r="J228" s="191" t="s">
        <v>572</v>
      </c>
      <c r="K228" s="192">
        <f t="shared" si="42"/>
        <v>30</v>
      </c>
      <c r="L228" s="193">
        <f t="shared" si="43"/>
        <v>0.27027027027027029</v>
      </c>
      <c r="M228" s="188" t="s">
        <v>557</v>
      </c>
      <c r="N228" s="194">
        <v>44328</v>
      </c>
      <c r="O228" s="1"/>
      <c r="P228" s="1"/>
      <c r="Q228" s="1"/>
      <c r="R228" s="6" t="s">
        <v>749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150</v>
      </c>
      <c r="B229" s="217">
        <v>43753</v>
      </c>
      <c r="C229" s="217"/>
      <c r="D229" s="218" t="s">
        <v>772</v>
      </c>
      <c r="E229" s="219" t="s">
        <v>588</v>
      </c>
      <c r="F229" s="189">
        <v>296</v>
      </c>
      <c r="G229" s="219"/>
      <c r="H229" s="219">
        <v>370</v>
      </c>
      <c r="I229" s="221">
        <v>370</v>
      </c>
      <c r="J229" s="191" t="s">
        <v>646</v>
      </c>
      <c r="K229" s="192">
        <f t="shared" si="42"/>
        <v>74</v>
      </c>
      <c r="L229" s="193">
        <f t="shared" si="43"/>
        <v>0.25</v>
      </c>
      <c r="M229" s="188" t="s">
        <v>557</v>
      </c>
      <c r="N229" s="194">
        <v>43853</v>
      </c>
      <c r="O229" s="1"/>
      <c r="P229" s="1"/>
      <c r="Q229" s="1"/>
      <c r="R229" s="6" t="s">
        <v>749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151</v>
      </c>
      <c r="B230" s="217">
        <v>43754</v>
      </c>
      <c r="C230" s="217"/>
      <c r="D230" s="218" t="s">
        <v>773</v>
      </c>
      <c r="E230" s="219" t="s">
        <v>588</v>
      </c>
      <c r="F230" s="189">
        <v>300</v>
      </c>
      <c r="G230" s="219"/>
      <c r="H230" s="219">
        <v>382.5</v>
      </c>
      <c r="I230" s="221">
        <v>344</v>
      </c>
      <c r="J230" s="191" t="s">
        <v>823</v>
      </c>
      <c r="K230" s="192">
        <f t="shared" si="42"/>
        <v>82.5</v>
      </c>
      <c r="L230" s="193">
        <f t="shared" si="43"/>
        <v>0.27500000000000002</v>
      </c>
      <c r="M230" s="188" t="s">
        <v>557</v>
      </c>
      <c r="N230" s="194">
        <v>44238</v>
      </c>
      <c r="O230" s="1"/>
      <c r="P230" s="1"/>
      <c r="Q230" s="1"/>
      <c r="R230" s="6" t="s">
        <v>749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152</v>
      </c>
      <c r="B231" s="217">
        <v>43832</v>
      </c>
      <c r="C231" s="217"/>
      <c r="D231" s="218" t="s">
        <v>774</v>
      </c>
      <c r="E231" s="219" t="s">
        <v>588</v>
      </c>
      <c r="F231" s="189">
        <v>495</v>
      </c>
      <c r="G231" s="219"/>
      <c r="H231" s="219">
        <v>595</v>
      </c>
      <c r="I231" s="221">
        <v>590</v>
      </c>
      <c r="J231" s="191" t="s">
        <v>822</v>
      </c>
      <c r="K231" s="192">
        <f t="shared" si="42"/>
        <v>100</v>
      </c>
      <c r="L231" s="193">
        <f t="shared" si="43"/>
        <v>0.20202020202020202</v>
      </c>
      <c r="M231" s="188" t="s">
        <v>557</v>
      </c>
      <c r="N231" s="194">
        <v>44589</v>
      </c>
      <c r="O231" s="1"/>
      <c r="P231" s="1"/>
      <c r="Q231" s="1"/>
      <c r="R231" s="6" t="s">
        <v>749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153</v>
      </c>
      <c r="B232" s="217">
        <v>43966</v>
      </c>
      <c r="C232" s="217"/>
      <c r="D232" s="218" t="s">
        <v>71</v>
      </c>
      <c r="E232" s="219" t="s">
        <v>588</v>
      </c>
      <c r="F232" s="189">
        <v>67.5</v>
      </c>
      <c r="G232" s="219"/>
      <c r="H232" s="219">
        <v>86</v>
      </c>
      <c r="I232" s="221">
        <v>86</v>
      </c>
      <c r="J232" s="191" t="s">
        <v>775</v>
      </c>
      <c r="K232" s="192">
        <f t="shared" ref="K232:K239" si="44">H232-F232</f>
        <v>18.5</v>
      </c>
      <c r="L232" s="193">
        <f t="shared" ref="L232:L239" si="45">K232/F232</f>
        <v>0.27407407407407408</v>
      </c>
      <c r="M232" s="188" t="s">
        <v>557</v>
      </c>
      <c r="N232" s="194">
        <v>44008</v>
      </c>
      <c r="O232" s="1"/>
      <c r="P232" s="1"/>
      <c r="Q232" s="1"/>
      <c r="R232" s="6" t="s">
        <v>749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154</v>
      </c>
      <c r="B233" s="217">
        <v>44035</v>
      </c>
      <c r="C233" s="217"/>
      <c r="D233" s="218" t="s">
        <v>458</v>
      </c>
      <c r="E233" s="219" t="s">
        <v>588</v>
      </c>
      <c r="F233" s="189">
        <v>231</v>
      </c>
      <c r="G233" s="219"/>
      <c r="H233" s="219">
        <v>281</v>
      </c>
      <c r="I233" s="221">
        <v>281</v>
      </c>
      <c r="J233" s="191" t="s">
        <v>646</v>
      </c>
      <c r="K233" s="192">
        <f t="shared" si="44"/>
        <v>50</v>
      </c>
      <c r="L233" s="193">
        <f t="shared" si="45"/>
        <v>0.21645021645021645</v>
      </c>
      <c r="M233" s="188" t="s">
        <v>557</v>
      </c>
      <c r="N233" s="194">
        <v>44358</v>
      </c>
      <c r="O233" s="1"/>
      <c r="P233" s="1"/>
      <c r="Q233" s="1"/>
      <c r="R233" s="6" t="s">
        <v>749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155</v>
      </c>
      <c r="B234" s="217">
        <v>44092</v>
      </c>
      <c r="C234" s="217"/>
      <c r="D234" s="218" t="s">
        <v>395</v>
      </c>
      <c r="E234" s="219" t="s">
        <v>588</v>
      </c>
      <c r="F234" s="219">
        <v>206</v>
      </c>
      <c r="G234" s="219"/>
      <c r="H234" s="219">
        <v>248</v>
      </c>
      <c r="I234" s="221">
        <v>248</v>
      </c>
      <c r="J234" s="191" t="s">
        <v>646</v>
      </c>
      <c r="K234" s="192">
        <f t="shared" si="44"/>
        <v>42</v>
      </c>
      <c r="L234" s="193">
        <f t="shared" si="45"/>
        <v>0.20388349514563106</v>
      </c>
      <c r="M234" s="188" t="s">
        <v>557</v>
      </c>
      <c r="N234" s="194">
        <v>44214</v>
      </c>
      <c r="O234" s="1"/>
      <c r="P234" s="1"/>
      <c r="Q234" s="1"/>
      <c r="R234" s="6" t="s">
        <v>749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156</v>
      </c>
      <c r="B235" s="217">
        <v>44140</v>
      </c>
      <c r="C235" s="217"/>
      <c r="D235" s="218" t="s">
        <v>395</v>
      </c>
      <c r="E235" s="219" t="s">
        <v>588</v>
      </c>
      <c r="F235" s="219">
        <v>182.5</v>
      </c>
      <c r="G235" s="219"/>
      <c r="H235" s="219">
        <v>248</v>
      </c>
      <c r="I235" s="221">
        <v>248</v>
      </c>
      <c r="J235" s="191" t="s">
        <v>646</v>
      </c>
      <c r="K235" s="192">
        <f t="shared" si="44"/>
        <v>65.5</v>
      </c>
      <c r="L235" s="193">
        <f t="shared" si="45"/>
        <v>0.35890410958904112</v>
      </c>
      <c r="M235" s="188" t="s">
        <v>557</v>
      </c>
      <c r="N235" s="194">
        <v>44214</v>
      </c>
      <c r="O235" s="1"/>
      <c r="P235" s="1"/>
      <c r="Q235" s="1"/>
      <c r="R235" s="6" t="s">
        <v>749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157</v>
      </c>
      <c r="B236" s="217">
        <v>44140</v>
      </c>
      <c r="C236" s="217"/>
      <c r="D236" s="218" t="s">
        <v>319</v>
      </c>
      <c r="E236" s="219" t="s">
        <v>588</v>
      </c>
      <c r="F236" s="219">
        <v>247.5</v>
      </c>
      <c r="G236" s="219"/>
      <c r="H236" s="219">
        <v>320</v>
      </c>
      <c r="I236" s="221">
        <v>320</v>
      </c>
      <c r="J236" s="191" t="s">
        <v>646</v>
      </c>
      <c r="K236" s="192">
        <f t="shared" si="44"/>
        <v>72.5</v>
      </c>
      <c r="L236" s="193">
        <f t="shared" si="45"/>
        <v>0.29292929292929293</v>
      </c>
      <c r="M236" s="188" t="s">
        <v>557</v>
      </c>
      <c r="N236" s="194">
        <v>44323</v>
      </c>
      <c r="O236" s="1"/>
      <c r="P236" s="1"/>
      <c r="Q236" s="1"/>
      <c r="R236" s="6" t="s">
        <v>749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158</v>
      </c>
      <c r="B237" s="217">
        <v>44140</v>
      </c>
      <c r="C237" s="217"/>
      <c r="D237" s="218" t="s">
        <v>270</v>
      </c>
      <c r="E237" s="219" t="s">
        <v>588</v>
      </c>
      <c r="F237" s="189">
        <v>925</v>
      </c>
      <c r="G237" s="219"/>
      <c r="H237" s="219">
        <v>1095</v>
      </c>
      <c r="I237" s="221">
        <v>1093</v>
      </c>
      <c r="J237" s="191" t="s">
        <v>776</v>
      </c>
      <c r="K237" s="192">
        <f t="shared" si="44"/>
        <v>170</v>
      </c>
      <c r="L237" s="193">
        <f t="shared" si="45"/>
        <v>0.18378378378378379</v>
      </c>
      <c r="M237" s="188" t="s">
        <v>557</v>
      </c>
      <c r="N237" s="194">
        <v>44201</v>
      </c>
      <c r="O237" s="1"/>
      <c r="P237" s="1"/>
      <c r="Q237" s="1"/>
      <c r="R237" s="6" t="s">
        <v>749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159</v>
      </c>
      <c r="B238" s="217">
        <v>44140</v>
      </c>
      <c r="C238" s="217"/>
      <c r="D238" s="218" t="s">
        <v>335</v>
      </c>
      <c r="E238" s="219" t="s">
        <v>588</v>
      </c>
      <c r="F238" s="189">
        <v>332.5</v>
      </c>
      <c r="G238" s="219"/>
      <c r="H238" s="219">
        <v>393</v>
      </c>
      <c r="I238" s="221">
        <v>406</v>
      </c>
      <c r="J238" s="191" t="s">
        <v>777</v>
      </c>
      <c r="K238" s="192">
        <f t="shared" si="44"/>
        <v>60.5</v>
      </c>
      <c r="L238" s="193">
        <f t="shared" si="45"/>
        <v>0.18195488721804512</v>
      </c>
      <c r="M238" s="188" t="s">
        <v>557</v>
      </c>
      <c r="N238" s="194">
        <v>44256</v>
      </c>
      <c r="O238" s="1"/>
      <c r="P238" s="1"/>
      <c r="Q238" s="1"/>
      <c r="R238" s="6" t="s">
        <v>749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160</v>
      </c>
      <c r="B239" s="217">
        <v>44141</v>
      </c>
      <c r="C239" s="217"/>
      <c r="D239" s="218" t="s">
        <v>458</v>
      </c>
      <c r="E239" s="219" t="s">
        <v>588</v>
      </c>
      <c r="F239" s="189">
        <v>231</v>
      </c>
      <c r="G239" s="219"/>
      <c r="H239" s="219">
        <v>281</v>
      </c>
      <c r="I239" s="221">
        <v>281</v>
      </c>
      <c r="J239" s="191" t="s">
        <v>646</v>
      </c>
      <c r="K239" s="192">
        <f t="shared" si="44"/>
        <v>50</v>
      </c>
      <c r="L239" s="193">
        <f t="shared" si="45"/>
        <v>0.21645021645021645</v>
      </c>
      <c r="M239" s="188" t="s">
        <v>557</v>
      </c>
      <c r="N239" s="194">
        <v>44358</v>
      </c>
      <c r="O239" s="1"/>
      <c r="P239" s="1"/>
      <c r="Q239" s="1"/>
      <c r="R239" s="6" t="s">
        <v>749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42">
        <v>161</v>
      </c>
      <c r="B240" s="235">
        <v>44187</v>
      </c>
      <c r="C240" s="235"/>
      <c r="D240" s="236" t="s">
        <v>433</v>
      </c>
      <c r="E240" s="53" t="s">
        <v>588</v>
      </c>
      <c r="F240" s="237" t="s">
        <v>778</v>
      </c>
      <c r="G240" s="53"/>
      <c r="H240" s="53"/>
      <c r="I240" s="238">
        <v>239</v>
      </c>
      <c r="J240" s="234" t="s">
        <v>560</v>
      </c>
      <c r="K240" s="234"/>
      <c r="L240" s="239"/>
      <c r="M240" s="240"/>
      <c r="N240" s="241"/>
      <c r="O240" s="1"/>
      <c r="P240" s="1"/>
      <c r="Q240" s="1"/>
      <c r="R240" s="6" t="s">
        <v>749</v>
      </c>
    </row>
    <row r="241" spans="1:26" ht="12.75" customHeight="1">
      <c r="A241" s="216">
        <v>162</v>
      </c>
      <c r="B241" s="217">
        <v>44258</v>
      </c>
      <c r="C241" s="217"/>
      <c r="D241" s="218" t="s">
        <v>774</v>
      </c>
      <c r="E241" s="219" t="s">
        <v>588</v>
      </c>
      <c r="F241" s="189">
        <v>495</v>
      </c>
      <c r="G241" s="219"/>
      <c r="H241" s="219">
        <v>595</v>
      </c>
      <c r="I241" s="221">
        <v>590</v>
      </c>
      <c r="J241" s="191" t="s">
        <v>822</v>
      </c>
      <c r="K241" s="192">
        <f>H241-F241</f>
        <v>100</v>
      </c>
      <c r="L241" s="193">
        <f>K241/F241</f>
        <v>0.20202020202020202</v>
      </c>
      <c r="M241" s="188" t="s">
        <v>557</v>
      </c>
      <c r="N241" s="194">
        <v>44589</v>
      </c>
      <c r="O241" s="1"/>
      <c r="P241" s="1"/>
      <c r="R241" s="6" t="s">
        <v>749</v>
      </c>
    </row>
    <row r="242" spans="1:26" ht="12.75" customHeight="1">
      <c r="A242" s="216">
        <v>163</v>
      </c>
      <c r="B242" s="217">
        <v>44274</v>
      </c>
      <c r="C242" s="217"/>
      <c r="D242" s="218" t="s">
        <v>335</v>
      </c>
      <c r="E242" s="219" t="s">
        <v>588</v>
      </c>
      <c r="F242" s="189">
        <v>355</v>
      </c>
      <c r="G242" s="219"/>
      <c r="H242" s="219">
        <v>422.5</v>
      </c>
      <c r="I242" s="221">
        <v>420</v>
      </c>
      <c r="J242" s="191" t="s">
        <v>779</v>
      </c>
      <c r="K242" s="192">
        <f>H242-F242</f>
        <v>67.5</v>
      </c>
      <c r="L242" s="193">
        <f>K242/F242</f>
        <v>0.19014084507042253</v>
      </c>
      <c r="M242" s="188" t="s">
        <v>557</v>
      </c>
      <c r="N242" s="194">
        <v>44361</v>
      </c>
      <c r="O242" s="1"/>
      <c r="R242" s="243" t="s">
        <v>749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164</v>
      </c>
      <c r="B243" s="217">
        <v>44295</v>
      </c>
      <c r="C243" s="217"/>
      <c r="D243" s="218" t="s">
        <v>780</v>
      </c>
      <c r="E243" s="219" t="s">
        <v>588</v>
      </c>
      <c r="F243" s="189">
        <v>555</v>
      </c>
      <c r="G243" s="219"/>
      <c r="H243" s="219">
        <v>663</v>
      </c>
      <c r="I243" s="221">
        <v>663</v>
      </c>
      <c r="J243" s="191" t="s">
        <v>781</v>
      </c>
      <c r="K243" s="192">
        <f>H243-F243</f>
        <v>108</v>
      </c>
      <c r="L243" s="193">
        <f>K243/F243</f>
        <v>0.19459459459459461</v>
      </c>
      <c r="M243" s="188" t="s">
        <v>557</v>
      </c>
      <c r="N243" s="194">
        <v>44321</v>
      </c>
      <c r="O243" s="1"/>
      <c r="P243" s="1"/>
      <c r="Q243" s="1"/>
      <c r="R243" s="243" t="s">
        <v>749</v>
      </c>
    </row>
    <row r="244" spans="1:26" ht="12.75" customHeight="1">
      <c r="A244" s="216">
        <v>165</v>
      </c>
      <c r="B244" s="217">
        <v>44308</v>
      </c>
      <c r="C244" s="217"/>
      <c r="D244" s="218" t="s">
        <v>365</v>
      </c>
      <c r="E244" s="219" t="s">
        <v>588</v>
      </c>
      <c r="F244" s="189">
        <v>126.5</v>
      </c>
      <c r="G244" s="219"/>
      <c r="H244" s="219">
        <v>155</v>
      </c>
      <c r="I244" s="221">
        <v>155</v>
      </c>
      <c r="J244" s="191" t="s">
        <v>646</v>
      </c>
      <c r="K244" s="192">
        <f>H244-F244</f>
        <v>28.5</v>
      </c>
      <c r="L244" s="193">
        <f>K244/F244</f>
        <v>0.22529644268774704</v>
      </c>
      <c r="M244" s="188" t="s">
        <v>557</v>
      </c>
      <c r="N244" s="194">
        <v>44362</v>
      </c>
      <c r="O244" s="1"/>
      <c r="R244" s="243" t="s">
        <v>749</v>
      </c>
    </row>
    <row r="245" spans="1:26" ht="12.75" customHeight="1">
      <c r="A245" s="273">
        <v>166</v>
      </c>
      <c r="B245" s="274">
        <v>44368</v>
      </c>
      <c r="C245" s="274"/>
      <c r="D245" s="275" t="s">
        <v>383</v>
      </c>
      <c r="E245" s="276" t="s">
        <v>588</v>
      </c>
      <c r="F245" s="277">
        <v>287.5</v>
      </c>
      <c r="G245" s="276"/>
      <c r="H245" s="276">
        <v>245</v>
      </c>
      <c r="I245" s="278">
        <v>344</v>
      </c>
      <c r="J245" s="201" t="s">
        <v>817</v>
      </c>
      <c r="K245" s="202">
        <f>H245-F245</f>
        <v>-42.5</v>
      </c>
      <c r="L245" s="203">
        <f>K245/F245</f>
        <v>-0.14782608695652175</v>
      </c>
      <c r="M245" s="199" t="s">
        <v>569</v>
      </c>
      <c r="N245" s="196">
        <v>44508</v>
      </c>
      <c r="O245" s="1"/>
      <c r="R245" s="243" t="s">
        <v>749</v>
      </c>
    </row>
    <row r="246" spans="1:26" ht="12.75" customHeight="1">
      <c r="A246" s="242">
        <v>167</v>
      </c>
      <c r="B246" s="235">
        <v>44368</v>
      </c>
      <c r="C246" s="235"/>
      <c r="D246" s="236" t="s">
        <v>458</v>
      </c>
      <c r="E246" s="53" t="s">
        <v>588</v>
      </c>
      <c r="F246" s="237" t="s">
        <v>782</v>
      </c>
      <c r="G246" s="53"/>
      <c r="H246" s="53"/>
      <c r="I246" s="238">
        <v>320</v>
      </c>
      <c r="J246" s="234" t="s">
        <v>560</v>
      </c>
      <c r="K246" s="242"/>
      <c r="L246" s="235"/>
      <c r="M246" s="235"/>
      <c r="N246" s="236"/>
      <c r="O246" s="41"/>
      <c r="R246" s="243" t="s">
        <v>749</v>
      </c>
    </row>
    <row r="247" spans="1:26" ht="12.75" customHeight="1">
      <c r="A247" s="216">
        <v>168</v>
      </c>
      <c r="B247" s="217">
        <v>44406</v>
      </c>
      <c r="C247" s="217"/>
      <c r="D247" s="218" t="s">
        <v>365</v>
      </c>
      <c r="E247" s="219" t="s">
        <v>588</v>
      </c>
      <c r="F247" s="189">
        <v>162.5</v>
      </c>
      <c r="G247" s="219"/>
      <c r="H247" s="219">
        <v>200</v>
      </c>
      <c r="I247" s="221">
        <v>200</v>
      </c>
      <c r="J247" s="191" t="s">
        <v>646</v>
      </c>
      <c r="K247" s="192">
        <f>H247-F247</f>
        <v>37.5</v>
      </c>
      <c r="L247" s="193">
        <f>K247/F247</f>
        <v>0.23076923076923078</v>
      </c>
      <c r="M247" s="188" t="s">
        <v>557</v>
      </c>
      <c r="N247" s="194">
        <v>44571</v>
      </c>
      <c r="O247" s="1"/>
      <c r="R247" s="243" t="s">
        <v>749</v>
      </c>
    </row>
    <row r="248" spans="1:26" ht="12.75" customHeight="1">
      <c r="A248" s="216">
        <v>169</v>
      </c>
      <c r="B248" s="217">
        <v>44462</v>
      </c>
      <c r="C248" s="217"/>
      <c r="D248" s="218" t="s">
        <v>787</v>
      </c>
      <c r="E248" s="219" t="s">
        <v>588</v>
      </c>
      <c r="F248" s="189">
        <v>1235</v>
      </c>
      <c r="G248" s="219"/>
      <c r="H248" s="219">
        <v>1505</v>
      </c>
      <c r="I248" s="221">
        <v>1500</v>
      </c>
      <c r="J248" s="191" t="s">
        <v>646</v>
      </c>
      <c r="K248" s="192">
        <f>H248-F248</f>
        <v>270</v>
      </c>
      <c r="L248" s="193">
        <f>K248/F248</f>
        <v>0.21862348178137653</v>
      </c>
      <c r="M248" s="188" t="s">
        <v>557</v>
      </c>
      <c r="N248" s="194">
        <v>44564</v>
      </c>
      <c r="O248" s="1"/>
      <c r="R248" s="243" t="s">
        <v>749</v>
      </c>
    </row>
    <row r="249" spans="1:26" ht="12.75" customHeight="1">
      <c r="A249" s="257">
        <v>170</v>
      </c>
      <c r="B249" s="258">
        <v>44480</v>
      </c>
      <c r="C249" s="258"/>
      <c r="D249" s="259" t="s">
        <v>789</v>
      </c>
      <c r="E249" s="260" t="s">
        <v>588</v>
      </c>
      <c r="F249" s="261" t="s">
        <v>794</v>
      </c>
      <c r="G249" s="260"/>
      <c r="H249" s="260"/>
      <c r="I249" s="260">
        <v>145</v>
      </c>
      <c r="J249" s="262" t="s">
        <v>560</v>
      </c>
      <c r="K249" s="257"/>
      <c r="L249" s="258"/>
      <c r="M249" s="258"/>
      <c r="N249" s="259"/>
      <c r="O249" s="41"/>
      <c r="R249" s="243" t="s">
        <v>749</v>
      </c>
    </row>
    <row r="250" spans="1:26" ht="12.75" customHeight="1">
      <c r="A250" s="263">
        <v>171</v>
      </c>
      <c r="B250" s="264">
        <v>44481</v>
      </c>
      <c r="C250" s="264"/>
      <c r="D250" s="265" t="s">
        <v>259</v>
      </c>
      <c r="E250" s="266" t="s">
        <v>588</v>
      </c>
      <c r="F250" s="267" t="s">
        <v>791</v>
      </c>
      <c r="G250" s="266"/>
      <c r="H250" s="266"/>
      <c r="I250" s="266">
        <v>380</v>
      </c>
      <c r="J250" s="268" t="s">
        <v>560</v>
      </c>
      <c r="K250" s="263"/>
      <c r="L250" s="264"/>
      <c r="M250" s="264"/>
      <c r="N250" s="265"/>
      <c r="O250" s="41"/>
      <c r="R250" s="243" t="s">
        <v>749</v>
      </c>
    </row>
    <row r="251" spans="1:26" ht="12.75" customHeight="1">
      <c r="A251" s="263">
        <v>172</v>
      </c>
      <c r="B251" s="264">
        <v>44481</v>
      </c>
      <c r="C251" s="264"/>
      <c r="D251" s="265" t="s">
        <v>390</v>
      </c>
      <c r="E251" s="266" t="s">
        <v>588</v>
      </c>
      <c r="F251" s="267" t="s">
        <v>792</v>
      </c>
      <c r="G251" s="266"/>
      <c r="H251" s="266"/>
      <c r="I251" s="266">
        <v>56</v>
      </c>
      <c r="J251" s="268" t="s">
        <v>560</v>
      </c>
      <c r="K251" s="263"/>
      <c r="L251" s="264"/>
      <c r="M251" s="264"/>
      <c r="N251" s="265"/>
      <c r="O251" s="41"/>
      <c r="R251" s="243"/>
    </row>
    <row r="252" spans="1:26" ht="12.75" customHeight="1">
      <c r="A252" s="216">
        <v>173</v>
      </c>
      <c r="B252" s="217">
        <v>44551</v>
      </c>
      <c r="C252" s="217"/>
      <c r="D252" s="218" t="s">
        <v>118</v>
      </c>
      <c r="E252" s="219" t="s">
        <v>588</v>
      </c>
      <c r="F252" s="189">
        <v>2300</v>
      </c>
      <c r="G252" s="219"/>
      <c r="H252" s="219">
        <f>(2820+2200)/2</f>
        <v>2510</v>
      </c>
      <c r="I252" s="221">
        <v>3000</v>
      </c>
      <c r="J252" s="191" t="s">
        <v>832</v>
      </c>
      <c r="K252" s="192">
        <f>H252-F252</f>
        <v>210</v>
      </c>
      <c r="L252" s="193">
        <f>K252/F252</f>
        <v>9.1304347826086957E-2</v>
      </c>
      <c r="M252" s="188" t="s">
        <v>557</v>
      </c>
      <c r="N252" s="194">
        <v>44649</v>
      </c>
      <c r="O252" s="1"/>
      <c r="R252" s="243"/>
    </row>
    <row r="253" spans="1:26" ht="12.75" customHeight="1">
      <c r="A253" s="269">
        <v>174</v>
      </c>
      <c r="B253" s="264">
        <v>44606</v>
      </c>
      <c r="C253" s="269"/>
      <c r="D253" s="269" t="s">
        <v>411</v>
      </c>
      <c r="E253" s="266" t="s">
        <v>588</v>
      </c>
      <c r="F253" s="266" t="s">
        <v>825</v>
      </c>
      <c r="G253" s="266"/>
      <c r="H253" s="266"/>
      <c r="I253" s="266">
        <v>764</v>
      </c>
      <c r="J253" s="266" t="s">
        <v>560</v>
      </c>
      <c r="K253" s="266"/>
      <c r="L253" s="266"/>
      <c r="M253" s="266"/>
      <c r="N253" s="269"/>
      <c r="O253" s="41"/>
      <c r="R253" s="243"/>
    </row>
    <row r="254" spans="1:26" ht="12.75" customHeight="1">
      <c r="A254" s="269">
        <v>175</v>
      </c>
      <c r="B254" s="264">
        <v>44613</v>
      </c>
      <c r="C254" s="269"/>
      <c r="D254" s="269" t="s">
        <v>787</v>
      </c>
      <c r="E254" s="266" t="s">
        <v>588</v>
      </c>
      <c r="F254" s="266" t="s">
        <v>826</v>
      </c>
      <c r="G254" s="266"/>
      <c r="H254" s="266"/>
      <c r="I254" s="266">
        <v>1510</v>
      </c>
      <c r="J254" s="266" t="s">
        <v>560</v>
      </c>
      <c r="K254" s="266"/>
      <c r="L254" s="266"/>
      <c r="M254" s="266"/>
      <c r="N254" s="269"/>
      <c r="O254" s="41"/>
      <c r="R254" s="243"/>
    </row>
    <row r="255" spans="1:26" ht="12.75" customHeight="1">
      <c r="A255">
        <v>176</v>
      </c>
      <c r="B255" s="264">
        <v>44670</v>
      </c>
      <c r="C255" s="264"/>
      <c r="D255" s="269" t="s">
        <v>521</v>
      </c>
      <c r="E255" s="326" t="s">
        <v>588</v>
      </c>
      <c r="F255" s="266" t="s">
        <v>834</v>
      </c>
      <c r="G255" s="266"/>
      <c r="H255" s="266"/>
      <c r="I255" s="266">
        <v>553</v>
      </c>
      <c r="J255" s="266" t="s">
        <v>560</v>
      </c>
      <c r="K255" s="266"/>
      <c r="L255" s="266"/>
      <c r="M255" s="266"/>
      <c r="N255" s="266"/>
      <c r="O255" s="41"/>
      <c r="R255" s="243"/>
    </row>
    <row r="256" spans="1:26" ht="12.75" customHeight="1">
      <c r="A256" s="242">
        <v>177</v>
      </c>
      <c r="B256" s="264">
        <v>44746</v>
      </c>
      <c r="D256" s="405" t="s">
        <v>935</v>
      </c>
      <c r="E256" s="404" t="s">
        <v>588</v>
      </c>
      <c r="F256" s="266" t="s">
        <v>933</v>
      </c>
      <c r="G256" s="266"/>
      <c r="H256" s="266"/>
      <c r="I256" s="266">
        <v>254</v>
      </c>
      <c r="J256" s="266" t="s">
        <v>560</v>
      </c>
      <c r="K256" s="266"/>
      <c r="L256" s="266"/>
      <c r="M256" s="266"/>
      <c r="N256" s="266"/>
      <c r="O256" s="41"/>
      <c r="R256" s="243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B259" s="244" t="s">
        <v>783</v>
      </c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A266" s="245"/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A267" s="245"/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A268" s="53"/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</sheetData>
  <autoFilter ref="R1:R26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2022-07-05T02:39:31Z</dcterms:modified>
</cp:coreProperties>
</file>