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F&amp;O)'!$R$1:$R$252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6"/>
  <c r="M52" s="1"/>
  <c r="L41"/>
  <c r="K41"/>
  <c r="M41" l="1"/>
  <c r="L31"/>
  <c r="K31"/>
  <c r="M31" s="1"/>
  <c r="L30"/>
  <c r="K30"/>
  <c r="M30" s="1"/>
  <c r="P15" l="1"/>
  <c r="K238"/>
  <c r="L238" s="1"/>
  <c r="K51"/>
  <c r="M51" s="1"/>
  <c r="L32" l="1"/>
  <c r="K32"/>
  <c r="L28"/>
  <c r="K28"/>
  <c r="L14"/>
  <c r="K14"/>
  <c r="P18"/>
  <c r="L18"/>
  <c r="K18"/>
  <c r="M18" s="1"/>
  <c r="M14" l="1"/>
  <c r="M28"/>
  <c r="M32"/>
  <c r="P17"/>
  <c r="L17"/>
  <c r="K17"/>
  <c r="L15"/>
  <c r="K15"/>
  <c r="M17" l="1"/>
  <c r="M15"/>
  <c r="P16" l="1"/>
  <c r="L13" l="1"/>
  <c r="K13"/>
  <c r="M13" l="1"/>
  <c r="P12" l="1"/>
  <c r="P10" l="1"/>
  <c r="P11"/>
  <c r="K235" l="1"/>
  <c r="L235" s="1"/>
  <c r="K214"/>
  <c r="L214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F204"/>
  <c r="K204" s="1"/>
  <c r="L204" s="1"/>
  <c r="F203"/>
  <c r="K203" s="1"/>
  <c r="L203" s="1"/>
  <c r="K202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3"/>
  <c r="L183" s="1"/>
  <c r="K182"/>
  <c r="L182" s="1"/>
  <c r="F181"/>
  <c r="K181" s="1"/>
  <c r="L181" s="1"/>
  <c r="K180"/>
  <c r="L180" s="1"/>
  <c r="K177"/>
  <c r="L177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5"/>
  <c r="L155" s="1"/>
  <c r="K153"/>
  <c r="L153" s="1"/>
  <c r="K151"/>
  <c r="L151" s="1"/>
  <c r="K149"/>
  <c r="L149" s="1"/>
  <c r="K148"/>
  <c r="L148" s="1"/>
  <c r="K147"/>
  <c r="L147" s="1"/>
  <c r="K145"/>
  <c r="L145" s="1"/>
  <c r="K144"/>
  <c r="L144" s="1"/>
  <c r="K143"/>
  <c r="L143" s="1"/>
  <c r="K142"/>
  <c r="K141"/>
  <c r="L141" s="1"/>
  <c r="K140"/>
  <c r="L140" s="1"/>
  <c r="K138"/>
  <c r="L138" s="1"/>
  <c r="K137"/>
  <c r="L137" s="1"/>
  <c r="K136"/>
  <c r="L136" s="1"/>
  <c r="K135"/>
  <c r="L135" s="1"/>
  <c r="K134"/>
  <c r="L134" s="1"/>
  <c r="F133"/>
  <c r="K133" s="1"/>
  <c r="L133" s="1"/>
  <c r="H132"/>
  <c r="K132" s="1"/>
  <c r="L132" s="1"/>
  <c r="K129"/>
  <c r="L129" s="1"/>
  <c r="K128"/>
  <c r="L128" s="1"/>
  <c r="K127"/>
  <c r="L127" s="1"/>
  <c r="K126"/>
  <c r="L126" s="1"/>
  <c r="K125"/>
  <c r="L125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H98"/>
  <c r="K98" s="1"/>
  <c r="L98" s="1"/>
  <c r="F97"/>
  <c r="K97" s="1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M7"/>
  <c r="D7" i="5"/>
  <c r="K6" i="4"/>
  <c r="K6" i="3"/>
  <c r="L6" i="2"/>
</calcChain>
</file>

<file path=xl/sharedStrings.xml><?xml version="1.0" encoding="utf-8"?>
<sst xmlns="http://schemas.openxmlformats.org/spreadsheetml/2006/main" count="3766" uniqueCount="1216">
  <si>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</si>
  <si>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</si>
  <si>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</si>
  <si>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</si>
  <si>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</si>
  <si>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</si>
  <si>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</si>
  <si>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</si>
  <si>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</si>
  <si>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</si>
  <si>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</si>
  <si>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</si>
  <si>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</si>
  <si>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</si>
  <si>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</si>
  <si>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</si>
  <si>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</si>
  <si>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</si>
  <si>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</si>
  <si>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</si>
  <si>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</si>
  <si>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</si>
  <si>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</si>
  <si>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</si>
  <si>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</si>
  <si>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</si>
  <si>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</si>
  <si>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</si>
  <si>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</si>
  <si>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</si>
  <si>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</si>
  <si>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</si>
  <si>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</si>
  <si>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</si>
  <si>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</si>
  <si>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</si>
  <si>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</si>
  <si>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</si>
  <si>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</si>
  <si>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</si>
  <si>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</si>
  <si>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</si>
  <si>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</si>
  <si>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</si>
  <si>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</si>
  <si>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</si>
  <si>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</si>
  <si>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</si>
  <si>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</si>
  <si>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</si>
  <si>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</si>
  <si>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</si>
  <si>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</si>
  <si>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</si>
  <si>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</si>
  <si>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</si>
  <si>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</si>
  <si>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</si>
  <si>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</si>
  <si>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</si>
  <si>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</si>
  <si>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</si>
  <si>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</si>
  <si>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</si>
  <si>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</si>
  <si>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</si>
  <si>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</si>
  <si>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</si>
  <si>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</si>
  <si>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</si>
  <si>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</si>
  <si>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</si>
  <si>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</si>
  <si>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</si>
  <si>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</si>
  <si>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</si>
  <si>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</si>
  <si>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</si>
  <si>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</si>
  <si>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</si>
  <si>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</si>
  <si>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</si>
  <si>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</si>
  <si>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</si>
  <si>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</si>
  <si>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</si>
  <si>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</si>
  <si>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</si>
  <si>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</si>
  <si>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</si>
  <si>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</si>
  <si>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</si>
  <si>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</si>
  <si>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</si>
  <si>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</si>
  <si>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</si>
  <si>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</si>
  <si>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</si>
  <si>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</si>
  <si>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</si>
  <si>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</si>
  <si>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</si>
  <si>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</si>
  <si>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</si>
  <si>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</si>
  <si>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</si>
  <si>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</si>
  <si>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</si>
  <si>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</si>
  <si>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</si>
  <si>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</si>
  <si>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</si>
  <si>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</si>
  <si>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</si>
  <si>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</si>
  <si>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</si>
  <si>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</si>
  <si>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</si>
  <si>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</si>
  <si>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</si>
  <si>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</si>
  <si>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</si>
  <si>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</si>
  <si>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</si>
  <si>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</si>
  <si>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</si>
  <si>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</si>
  <si>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</si>
  <si>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</si>
  <si>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</si>
  <si>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</si>
  <si>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</si>
  <si>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</si>
  <si>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</si>
  <si>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</si>
  <si>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</si>
  <si>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</si>
  <si>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</si>
  <si>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</si>
  <si>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</si>
  <si>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</si>
  <si>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</si>
  <si>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</si>
  <si>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</si>
  <si>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</si>
  <si>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</si>
  <si>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</si>
  <si>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</si>
  <si>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</si>
  <si>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</si>
  <si>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</si>
  <si>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</si>
  <si>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</si>
  <si>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</si>
  <si>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</si>
  <si>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</si>
  <si>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</si>
  <si>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</si>
  <si>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</si>
  <si>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</si>
  <si>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</si>
  <si>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</si>
  <si>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</si>
  <si>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</si>
  <si>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</si>
  <si>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</si>
  <si>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</si>
  <si>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</si>
  <si>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</si>
  <si>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</si>
  <si>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</si>
  <si>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</si>
  <si>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</si>
  <si>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</si>
  <si>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</si>
  <si>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</si>
  <si>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</si>
  <si>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</si>
  <si>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</si>
  <si>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</si>
  <si>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</si>
  <si>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</si>
  <si>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</si>
  <si>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</si>
  <si>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</si>
  <si>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</si>
  <si>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</si>
  <si>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</si>
  <si>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</si>
  <si>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</si>
  <si>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</si>
  <si>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</si>
  <si>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</si>
  <si>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</si>
  <si>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</si>
  <si>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</si>
  <si>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</si>
  <si>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</si>
  <si>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</si>
  <si>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</si>
  <si>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</si>
  <si>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</si>
  <si>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</si>
  <si>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</si>
  <si>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</si>
  <si>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</si>
  <si>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</si>
  <si>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</si>
  <si>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</si>
  <si>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</si>
  <si>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</si>
  <si>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</si>
  <si>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</si>
  <si>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</si>
  <si>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</si>
  <si>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</si>
  <si>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</si>
  <si>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</si>
  <si>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</si>
  <si>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</si>
  <si>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</si>
  <si>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</si>
  <si>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</si>
  <si>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</si>
  <si>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</si>
  <si>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</si>
  <si>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</si>
  <si>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</si>
  <si>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</si>
  <si>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</si>
  <si>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</si>
  <si>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</si>
  <si>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</si>
  <si>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</si>
  <si>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</si>
  <si>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</si>
  <si>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</si>
  <si>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</si>
  <si>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</si>
  <si>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</si>
  <si>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</si>
  <si>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</si>
  <si>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</si>
  <si>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</si>
  <si>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</si>
  <si>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</si>
  <si>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</si>
  <si>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</si>
  <si>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</si>
  <si>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</si>
  <si>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</si>
  <si>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</si>
  <si>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</si>
  <si>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</si>
  <si>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</si>
  <si>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</si>
  <si>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</si>
  <si>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</si>
  <si>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</si>
  <si>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</si>
  <si>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</si>
  <si>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</si>
  <si>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</si>
  <si>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</si>
  <si>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</si>
  <si>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</si>
  <si>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</si>
  <si>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</si>
  <si>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</si>
  <si>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</si>
  <si>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</si>
  <si>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</si>
  <si>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</si>
  <si>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</si>
  <si>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</si>
  <si>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</si>
  <si>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</si>
  <si>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</si>
  <si>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</si>
  <si>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</si>
  <si>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</si>
  <si>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</si>
  <si>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</si>
  <si>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</si>
  <si>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</si>
  <si>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</si>
  <si>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</si>
  <si>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</si>
  <si>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</si>
  <si>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</si>
  <si>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</si>
  <si>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</si>
  <si>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</si>
  <si>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</si>
  <si>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</si>
  <si>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</si>
  <si>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</si>
  <si>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</si>
  <si>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</si>
  <si>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</si>
  <si>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</si>
  <si>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</si>
  <si>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</si>
  <si>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</si>
  <si>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</si>
  <si>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</si>
  <si>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</si>
  <si>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</si>
  <si>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</si>
  <si>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</si>
  <si>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</si>
  <si>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</si>
  <si>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</si>
  <si>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</si>
  <si>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</si>
  <si>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</si>
  <si>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</si>
  <si>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</si>
  <si>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</si>
  <si>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</si>
  <si>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</si>
  <si>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</si>
  <si>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</si>
  <si>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</si>
  <si>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</si>
  <si>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</si>
  <si>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</si>
  <si>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</si>
  <si>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</si>
  <si>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</si>
  <si>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</si>
  <si>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</si>
  <si>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</si>
  <si>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</si>
  <si>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</si>
  <si>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</si>
  <si>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</si>
  <si>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</si>
  <si>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</si>
  <si>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</si>
  <si>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</si>
  <si>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</si>
  <si>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</si>
  <si>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</si>
  <si>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</si>
  <si>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</si>
  <si>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</si>
  <si>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</si>
  <si>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</si>
  <si>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</si>
  <si>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</si>
  <si>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</si>
  <si>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</si>
  <si>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</si>
  <si>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</si>
  <si>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</si>
  <si>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</si>
  <si>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</si>
  <si>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</si>
  <si>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</si>
  <si>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</si>
  <si>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</si>
  <si>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</si>
  <si>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</si>
  <si>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</si>
  <si>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</si>
  <si>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</si>
  <si>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</si>
  <si>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</si>
  <si>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</si>
  <si>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</si>
  <si>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</si>
  <si>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</si>
  <si>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</si>
  <si>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</si>
  <si>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</si>
  <si>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</si>
  <si>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</si>
  <si>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</si>
  <si>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</si>
  <si>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</si>
  <si>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</si>
  <si>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</si>
  <si>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</si>
  <si>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</si>
  <si>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</si>
  <si>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</si>
  <si>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</si>
  <si>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</si>
  <si>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</si>
  <si>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</si>
  <si>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</si>
  <si>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</si>
  <si>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</si>
  <si>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</si>
  <si>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</si>
  <si>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</si>
  <si>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</si>
  <si>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</si>
  <si>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</si>
  <si>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</si>
  <si>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</si>
  <si>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</si>
  <si>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</si>
  <si>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</si>
  <si>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</si>
  <si>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</si>
  <si>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</si>
  <si>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</si>
  <si>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</si>
  <si>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</si>
  <si>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</si>
  <si>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</si>
  <si>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</si>
  <si>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</si>
  <si>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</si>
  <si>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</si>
  <si>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</si>
  <si>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</si>
  <si>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</si>
  <si>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</si>
  <si>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</si>
  <si>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</si>
  <si>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</si>
  <si>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</si>
  <si>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</si>
  <si>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</si>
  <si>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</si>
  <si>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</si>
  <si>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</si>
  <si>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</si>
  <si>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</si>
  <si>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</si>
  <si>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</si>
  <si>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</si>
  <si>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</si>
  <si>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</si>
  <si>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</si>
  <si>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</si>
  <si>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</si>
  <si>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</si>
  <si>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</si>
  <si>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</si>
  <si>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</si>
  <si>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</si>
  <si>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</si>
  <si>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</si>
  <si>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</si>
  <si>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</si>
  <si>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</si>
  <si>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</si>
  <si>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</si>
  <si>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</si>
  <si>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</si>
  <si>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</si>
  <si>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</si>
  <si>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</si>
  <si>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</si>
  <si>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</si>
  <si>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</si>
  <si>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</si>
  <si>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</si>
  <si>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</si>
  <si>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</si>
  <si>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</si>
  <si>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</si>
  <si>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</si>
  <si>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</si>
  <si>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</si>
  <si>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</si>
  <si>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</si>
  <si>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</si>
  <si>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</si>
  <si>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</si>
  <si>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</si>
  <si>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</si>
  <si>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</si>
  <si>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</si>
  <si>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</si>
  <si>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</si>
  <si>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</si>
  <si>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</si>
  <si>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</si>
  <si>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</si>
  <si>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</si>
  <si>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</si>
  <si>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</si>
  <si>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</si>
  <si>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</si>
  <si>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</si>
  <si>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</si>
  <si>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</si>
  <si>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</si>
  <si>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</si>
  <si>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</si>
  <si>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</si>
  <si>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</si>
  <si>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</si>
  <si>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</si>
  <si>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</si>
  <si>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</si>
  <si>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</si>
  <si>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</si>
  <si>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</si>
  <si>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</si>
  <si>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</si>
  <si>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</si>
  <si>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</si>
  <si>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</si>
  <si>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</si>
  <si>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</si>
  <si>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</si>
  <si>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</si>
  <si>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</si>
  <si>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</si>
  <si>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</si>
  <si>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</si>
  <si>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</si>
  <si>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</si>
  <si>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</si>
  <si>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</si>
  <si>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</si>
  <si>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</si>
  <si>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</si>
  <si>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</si>
  <si>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</si>
  <si>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</si>
  <si>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</si>
  <si>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</si>
  <si>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</si>
  <si>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</si>
  <si>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</si>
  <si>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</si>
  <si>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</si>
  <si>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</si>
  <si>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</si>
  <si>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</si>
  <si>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</si>
  <si>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</si>
  <si>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</si>
  <si>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</si>
  <si>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</si>
  <si>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</si>
  <si>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</si>
  <si>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</si>
  <si>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</si>
  <si>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</si>
  <si>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</si>
  <si>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</si>
  <si>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</si>
  <si>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</si>
  <si>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</si>
  <si>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</si>
  <si>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</si>
  <si>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</si>
  <si>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</si>
  <si>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</si>
  <si>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</si>
  <si>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</si>
  <si>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</si>
  <si>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</si>
  <si>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</si>
  <si>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</si>
  <si>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</si>
  <si>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</si>
  <si>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</si>
  <si>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</si>
  <si>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</si>
  <si>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</si>
  <si>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</si>
  <si>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</si>
  <si>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</si>
  <si>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</si>
  <si>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</si>
  <si>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</si>
  <si>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</si>
  <si>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</si>
  <si>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</si>
  <si>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</si>
  <si>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</si>
  <si>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</si>
  <si>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</si>
  <si>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</si>
  <si>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</si>
  <si>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</si>
  <si>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</si>
  <si>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</si>
  <si>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</si>
  <si>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</si>
  <si>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</si>
  <si>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</si>
  <si>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</si>
  <si>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</si>
  <si>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</si>
  <si>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</si>
  <si>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</si>
  <si>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</si>
  <si>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</si>
  <si>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</si>
  <si>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</si>
  <si>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</si>
  <si>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</si>
  <si>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</si>
  <si>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</si>
  <si>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</si>
  <si>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</si>
  <si>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</si>
  <si>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</si>
  <si>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</si>
  <si>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</si>
  <si>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</si>
  <si>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</si>
  <si>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</si>
  <si>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</si>
  <si>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</si>
  <si>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</si>
  <si>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</si>
  <si>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</si>
  <si>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</si>
  <si>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</si>
  <si>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</si>
  <si>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</si>
  <si>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</si>
  <si>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</si>
  <si>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</si>
  <si>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</si>
  <si>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</si>
  <si>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</si>
  <si>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</si>
  <si>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</si>
  <si>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</si>
  <si>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</si>
  <si>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</si>
  <si>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</si>
  <si>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</si>
  <si>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</si>
  <si>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</si>
  <si>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</si>
  <si>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</si>
  <si>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</si>
  <si>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</si>
  <si>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</si>
  <si>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</si>
  <si>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</si>
  <si>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</si>
  <si>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</si>
  <si>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</si>
  <si>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</si>
  <si>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</si>
  <si>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</si>
  <si>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</si>
  <si>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</si>
  <si>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</si>
  <si>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</si>
  <si>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</si>
  <si>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</si>
  <si>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</si>
  <si>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</si>
  <si>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</si>
  <si>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</si>
  <si>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</si>
  <si>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</si>
  <si>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</si>
  <si>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</si>
  <si>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</si>
  <si>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</si>
  <si>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</si>
  <si>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</si>
  <si>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</si>
  <si>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</si>
  <si>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</si>
  <si>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</si>
  <si>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</si>
  <si>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</si>
  <si>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</si>
  <si>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</si>
  <si>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</si>
  <si>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</si>
  <si>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</si>
  <si>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</si>
  <si>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</si>
  <si>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</si>
  <si>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</si>
  <si>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</si>
  <si>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</si>
  <si>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</si>
  <si>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</si>
  <si>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</si>
  <si>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</si>
  <si>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</si>
  <si>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</si>
  <si>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</si>
  <si>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</si>
  <si>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</si>
  <si>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</si>
  <si>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</si>
  <si>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</si>
  <si>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</si>
  <si>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</si>
  <si>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</si>
  <si>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</si>
  <si>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</si>
  <si>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</si>
  <si>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</si>
  <si>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</si>
  <si>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</si>
  <si>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</si>
  <si>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</si>
  <si>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</si>
  <si>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</si>
  <si>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</si>
  <si>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</si>
  <si>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</si>
  <si>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</si>
  <si>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</si>
  <si>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</si>
  <si>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</si>
  <si>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</si>
  <si>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</si>
  <si>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</si>
  <si>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</si>
  <si>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</si>
  <si>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</si>
  <si>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</si>
  <si>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</si>
  <si>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</si>
  <si>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</si>
  <si>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</si>
  <si>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</si>
  <si>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</si>
  <si>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</si>
  <si>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</si>
  <si>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</si>
  <si>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</si>
  <si>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</si>
  <si>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</si>
  <si>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</si>
  <si>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</si>
  <si>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</si>
  <si>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</si>
  <si>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</si>
  <si>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</si>
  <si>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</si>
  <si>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</si>
  <si>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</si>
  <si>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</si>
  <si>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</si>
  <si>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</si>
  <si>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</si>
  <si>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</si>
  <si>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</si>
  <si>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</si>
  <si>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</si>
  <si>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</si>
  <si>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</si>
  <si>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</si>
  <si>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</si>
  <si>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</si>
  <si>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</si>
  <si>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</si>
  <si>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</si>
  <si>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</si>
  <si>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</si>
  <si>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</si>
  <si>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</si>
  <si>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</si>
  <si>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</si>
  <si>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</si>
  <si>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</si>
  <si>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</si>
  <si>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</si>
  <si>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</si>
  <si>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</si>
  <si>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</si>
  <si>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</si>
  <si>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</si>
  <si>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</si>
  <si>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</si>
  <si>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</si>
  <si>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</si>
  <si>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</si>
  <si>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</si>
  <si>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</si>
  <si>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</si>
  <si>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</si>
  <si>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</si>
  <si>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</si>
  <si>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</si>
  <si>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</si>
  <si>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</si>
  <si>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</si>
  <si>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</si>
  <si>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</si>
  <si>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</si>
  <si>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</si>
  <si>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</si>
  <si>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</si>
  <si>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</si>
  <si>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</si>
  <si>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</si>
  <si>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</si>
  <si>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</si>
  <si>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</si>
  <si>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</si>
  <si>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</si>
  <si>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</si>
  <si>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</si>
  <si>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</si>
  <si>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</si>
  <si>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</si>
  <si>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</si>
  <si>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</si>
  <si>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</si>
  <si>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</si>
  <si>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</si>
  <si>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</si>
  <si>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</si>
  <si>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</si>
  <si>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</si>
  <si>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</si>
  <si>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</si>
  <si>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</si>
  <si>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</si>
  <si>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</si>
  <si>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</si>
  <si>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</si>
  <si>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</si>
  <si>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</si>
  <si>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</si>
  <si>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</si>
  <si>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</si>
  <si>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</si>
  <si>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</si>
  <si>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</si>
  <si>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</si>
  <si>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</si>
  <si>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</si>
  <si>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</si>
  <si>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</si>
  <si>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</si>
  <si>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</si>
  <si>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</si>
  <si>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</si>
  <si>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</si>
  <si>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</si>
  <si>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</si>
  <si>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</si>
  <si>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</si>
  <si>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</si>
  <si>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</si>
  <si>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</si>
  <si>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</si>
  <si>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</si>
  <si>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</si>
  <si>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</si>
  <si>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</si>
  <si>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</si>
  <si>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</si>
  <si>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</si>
  <si>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</si>
  <si>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</si>
  <si>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</si>
  <si>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</si>
  <si>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</si>
  <si>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</si>
  <si>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</si>
  <si>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</si>
  <si>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</si>
  <si>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</si>
  <si>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</si>
  <si>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</si>
  <si>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</si>
  <si>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213-217</t>
  </si>
  <si>
    <t>240-250</t>
  </si>
  <si>
    <t>2340-2380</t>
  </si>
  <si>
    <t>TOPGAIN FINANCE PRIVATE LIMITED</t>
  </si>
  <si>
    <t>GRAVITON RESEARCH CAPITAL LLP</t>
  </si>
  <si>
    <t>2350-2450</t>
  </si>
  <si>
    <t>EPITOME TRADING AND INVESTMENTS</t>
  </si>
  <si>
    <t>2200-2230</t>
  </si>
  <si>
    <t>SHARE INDIA SECURITIES LIMITED</t>
  </si>
  <si>
    <t>GGENG</t>
  </si>
  <si>
    <t>MANSI SHARES &amp; STOCK ADVISORS PVT LTD</t>
  </si>
  <si>
    <t>INVENTURE</t>
  </si>
  <si>
    <t>Inventure Gro &amp; Sec Ltd</t>
  </si>
  <si>
    <t>INNOVATIVE</t>
  </si>
  <si>
    <t>MAQSOOD DABIR SHAIKH</t>
  </si>
  <si>
    <t>3000-3020</t>
  </si>
  <si>
    <t>3140-3200</t>
  </si>
  <si>
    <t>130-134</t>
  </si>
  <si>
    <t>1900-2000</t>
  </si>
  <si>
    <t>AVI</t>
  </si>
  <si>
    <t>BANASFN</t>
  </si>
  <si>
    <t>OLGA TRADING PRIVATE LIMITED</t>
  </si>
  <si>
    <t>AVIRAT ENTERPRISE</t>
  </si>
  <si>
    <t>B.W.TRADERS</t>
  </si>
  <si>
    <t>STOCK VERTEX VENTURES</t>
  </si>
  <si>
    <t>GGL</t>
  </si>
  <si>
    <t>NCLRESE</t>
  </si>
  <si>
    <t>SVAMSOF</t>
  </si>
  <si>
    <t>SETU SECURITIES PVT LTD</t>
  </si>
  <si>
    <t>APOLLO</t>
  </si>
  <si>
    <t>Apollo Micro Systems Ltd</t>
  </si>
  <si>
    <t>XTX MARKETS LLP</t>
  </si>
  <si>
    <t>QE SECURITIES</t>
  </si>
  <si>
    <t>PIONEEREMB</t>
  </si>
  <si>
    <t>Pioneer Embroideries Limi</t>
  </si>
  <si>
    <t>SANCO</t>
  </si>
  <si>
    <t>Sanco Industries Ltd.</t>
  </si>
  <si>
    <t>Part Profit of Rs.94/-</t>
  </si>
  <si>
    <t>Part Profit of Rs.80/-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</si>
  <si>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</si>
  <si>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</si>
  <si>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</si>
  <si>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</si>
  <si>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</si>
  <si>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</si>
  <si>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</si>
  <si>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HANSABEN BHARATKUMAR PATEL</t>
  </si>
  <si>
    <t>DINESHSINH</t>
  </si>
  <si>
    <t>BCP</t>
  </si>
  <si>
    <t>BRANDBUCKT</t>
  </si>
  <si>
    <t>SHERWOOD SECURITIES PVT LTD</t>
  </si>
  <si>
    <t>MANSI SHARE &amp; STOCK ADVISORS PRIVATE LIMITED</t>
  </si>
  <si>
    <t>IFL</t>
  </si>
  <si>
    <t>JOHNPHARMA</t>
  </si>
  <si>
    <t>PVVINFRA</t>
  </si>
  <si>
    <t>SIPTL</t>
  </si>
  <si>
    <t>MULTIPLIER S AND S ADV PVT LTD</t>
  </si>
  <si>
    <t>GAURAV DOSHI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</si>
  <si>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</si>
  <si>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</si>
  <si>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</si>
  <si>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</si>
  <si>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ADISHAKTI</t>
  </si>
  <si>
    <t>NNM SECURITIES PVT LTD</t>
  </si>
  <si>
    <t>AMRAAGRI</t>
  </si>
  <si>
    <t>ANUROOP</t>
  </si>
  <si>
    <t>ASRL</t>
  </si>
  <si>
    <t>ROHAN GUPTA</t>
  </si>
  <si>
    <t>SUNGLOW LEASING AND FINANCE LTD</t>
  </si>
  <si>
    <t>ADROIT FINANCIAL SERVICES PRIVATE LIMITED</t>
  </si>
  <si>
    <t>SIRAZALI SHABBIRALI NAYANI</t>
  </si>
  <si>
    <t>EVEXIA</t>
  </si>
  <si>
    <t>GENPHARMA</t>
  </si>
  <si>
    <t>HIRWANI JAYANTIBHAI VAGHELA</t>
  </si>
  <si>
    <t>VISHWAMURTE TRAD INVEST PE LTD</t>
  </si>
  <si>
    <t>MONGIPA</t>
  </si>
  <si>
    <t>MRCEXIM</t>
  </si>
  <si>
    <t>PRITESH PRAVIN VORA</t>
  </si>
  <si>
    <t>OROSMITHS</t>
  </si>
  <si>
    <t>PAWANSUT SECURITIES PRIVATE LTD</t>
  </si>
  <si>
    <t>PARLEIND</t>
  </si>
  <si>
    <t>PURSHOTTAM AGARWAL</t>
  </si>
  <si>
    <t>SCTL</t>
  </si>
  <si>
    <t>CHANDARANA INTERMEDIARIES BROKERS PRIVATE LIMITED</t>
  </si>
  <si>
    <t>SUMEDHA</t>
  </si>
  <si>
    <t>PARTH INFIN BROKERS PVT LTD</t>
  </si>
  <si>
    <t>SUPREMEX</t>
  </si>
  <si>
    <t>N K WEALTH SOLUTIONS LLP</t>
  </si>
  <si>
    <t>VALIANT</t>
  </si>
  <si>
    <t>DUANE PARK PRIVATE LIMITED</t>
  </si>
  <si>
    <t>VIVIDHA</t>
  </si>
  <si>
    <t>BANARBEADS</t>
  </si>
  <si>
    <t>Banaras Beads Ltd</t>
  </si>
  <si>
    <t>B.C. Power Controls Ltd</t>
  </si>
  <si>
    <t>VISHAL BIPINKUMAR DOSHI</t>
  </si>
  <si>
    <t>SIMMI UPPAL</t>
  </si>
  <si>
    <t>RAKESH KUMAR UPPAL</t>
  </si>
  <si>
    <t>ADROIT FINANCIAL SERVICES PVT LTD</t>
  </si>
  <si>
    <t>TRANSGLOBAL SECURITIES LTD</t>
  </si>
  <si>
    <t>SHAH CHETAN   RASIKLAL</t>
  </si>
  <si>
    <t>JPPOWER</t>
  </si>
  <si>
    <t>Jaiprakash Power Ven. Lt</t>
  </si>
  <si>
    <t>YUGA STOCKS AND COMMODITIES PRIVATE LIMITED  .</t>
  </si>
  <si>
    <t>MOKSH</t>
  </si>
  <si>
    <t>Moksh Ornaments Limited</t>
  </si>
  <si>
    <t>VISESHINFO</t>
  </si>
  <si>
    <t>Visesh Infotecnics Limite</t>
  </si>
  <si>
    <t>ALGOQUANT FINANCIALS LLP</t>
  </si>
  <si>
    <t>VISHWARAJ</t>
  </si>
  <si>
    <t>Vishwaraj Sugar Ind Ltd</t>
  </si>
  <si>
    <t>JILESH NAVIN CHHEDA</t>
  </si>
  <si>
    <t>PADMAVATI INVESTMENT</t>
  </si>
  <si>
    <t>ZODIAC</t>
  </si>
  <si>
    <t>Zodiac Energy Limited</t>
  </si>
  <si>
    <t>Profit of Rs.13/-</t>
  </si>
  <si>
    <t>Profit of Rs.5.5/-</t>
  </si>
  <si>
    <t>Profit of Rs.15.5/-</t>
  </si>
  <si>
    <t>Profit of Rs.44/-</t>
  </si>
  <si>
    <t>NIFTY JAN FUT</t>
  </si>
  <si>
    <t>Sell</t>
  </si>
  <si>
    <t>17760-17780</t>
  </si>
  <si>
    <t>17650-17550</t>
  </si>
  <si>
    <t>Loss of Rs.34.5/-</t>
  </si>
  <si>
    <t>NIFTY 17600 PE 06-JAN</t>
  </si>
  <si>
    <t>7NR</t>
  </si>
  <si>
    <t>S N TRADEX</t>
  </si>
  <si>
    <t>ACKNIT</t>
  </si>
  <si>
    <t>VED PRAKASH AGARWAL</t>
  </si>
  <si>
    <t>ADCON</t>
  </si>
  <si>
    <t>KANCHANBHAI THAKORBHAI JAIN</t>
  </si>
  <si>
    <t>GEETA MONDAL</t>
  </si>
  <si>
    <t>ANITA ROY</t>
  </si>
  <si>
    <t>JYOTI CHANDAK</t>
  </si>
  <si>
    <t>BSAS SECURITIES LTD</t>
  </si>
  <si>
    <t>PRAVINKUMAR MEHTA</t>
  </si>
  <si>
    <t>ALKA</t>
  </si>
  <si>
    <t>PARESH DHIRAJLAL SHAH</t>
  </si>
  <si>
    <t>DIPAN MEHTA COMMODITIES PRIVATE LIMITED</t>
  </si>
  <si>
    <t>MANGALDHAM ENTERPRISES PVT LTD</t>
  </si>
  <si>
    <t>ARCFIN</t>
  </si>
  <si>
    <t>OVERALL LOGISTICS PRIVATE LIMITED</t>
  </si>
  <si>
    <t>UMEDBHAI GABHRUBHAI BASIYA</t>
  </si>
  <si>
    <t>RAVIODAY REALTORS PRIVATE LIMITED</t>
  </si>
  <si>
    <t>EMRALD COMMERCIAL LIMITED</t>
  </si>
  <si>
    <t>MUKESH COMMERCIAL PRIVATE LIMITED</t>
  </si>
  <si>
    <t>ASHCAP</t>
  </si>
  <si>
    <t>KAPIL KUMAR SHARMA</t>
  </si>
  <si>
    <t>ANCHAL KUMAR TIWARI</t>
  </si>
  <si>
    <t>DINKAR ARJUNDEV UPPAL HUF</t>
  </si>
  <si>
    <t>MUKESH AHUJA</t>
  </si>
  <si>
    <t>PURAV BHARATBHAI PATEL</t>
  </si>
  <si>
    <t>ESPEON CONSULTING PRIVATE LIMITED.</t>
  </si>
  <si>
    <t>MINIBOSS CONSULTANCY PRIVATE LIMITED</t>
  </si>
  <si>
    <t>GULAMHAIDER YUSUFALI VARTEJI</t>
  </si>
  <si>
    <t>BRIDGESE</t>
  </si>
  <si>
    <t>KISHAN PATEL</t>
  </si>
  <si>
    <t>MITTALBEN RAJENDRASINH DABHI</t>
  </si>
  <si>
    <t>CDG</t>
  </si>
  <si>
    <t>ALLURI SAHADEVA RAJU</t>
  </si>
  <si>
    <t>ALLURI BHARATHI</t>
  </si>
  <si>
    <t>COMPUAGE</t>
  </si>
  <si>
    <t>QNANCE RESEARCH CAPITAL LLP</t>
  </si>
  <si>
    <t>CROISSANCE</t>
  </si>
  <si>
    <t>ANUPAM GUPTA</t>
  </si>
  <si>
    <t>BHOGILALMAVJIVORA</t>
  </si>
  <si>
    <t>CWD</t>
  </si>
  <si>
    <t>SANJAY POPATLAL JAIN</t>
  </si>
  <si>
    <t>SANJAY POPATLAL JAIN HUF</t>
  </si>
  <si>
    <t>POPATLAL TARACHAND JAIN HUF</t>
  </si>
  <si>
    <t>VENKATESHWARA INDUSTRIAL PROMOTION CO LIMITED</t>
  </si>
  <si>
    <t>SK GROWTH FUND PRIVATE LIMITED</t>
  </si>
  <si>
    <t>DEEP</t>
  </si>
  <si>
    <t>EARUM</t>
  </si>
  <si>
    <t>NEETUBAFNA</t>
  </si>
  <si>
    <t>KALPESH JAVERILAL OSWAL</t>
  </si>
  <si>
    <t>MEGHKUMAR MAHENDRAKUMAR SHAH</t>
  </si>
  <si>
    <t>KAMALABEN GUNVANTLAL PATEL</t>
  </si>
  <si>
    <t>VEDANT TARUNBHAI PATEL</t>
  </si>
  <si>
    <t>FRASER</t>
  </si>
  <si>
    <t>NIKUNJ VINAYCHANDRA VORA</t>
  </si>
  <si>
    <t>ALANKIT IMAGINATIONS LIMITED</t>
  </si>
  <si>
    <t>GOLECHA</t>
  </si>
  <si>
    <t>TINA GOYAL</t>
  </si>
  <si>
    <t>SAVITA KEDIA</t>
  </si>
  <si>
    <t>GROWINGTON</t>
  </si>
  <si>
    <t>RAJESH RAMANLAL KAPADIA</t>
  </si>
  <si>
    <t>SREEVISAKH RAVEENDRAN NAIR</t>
  </si>
  <si>
    <t>GVFILM</t>
  </si>
  <si>
    <t>DEEPTHI BALAGIRI</t>
  </si>
  <si>
    <t>CARE WEALTH ADVISORS LLP</t>
  </si>
  <si>
    <t>R SATHIAMURTHI</t>
  </si>
  <si>
    <t>HITKITGLO</t>
  </si>
  <si>
    <t>VISHAL MANOJBHAI SHAH</t>
  </si>
  <si>
    <t>ASHOK KUMAR JAIN HUF</t>
  </si>
  <si>
    <t>MULTIPLIER SHARE &amp; STOCK ADVISORS PRIVATE LIMITED</t>
  </si>
  <si>
    <t>MFLINDIA</t>
  </si>
  <si>
    <t>VISHAL BIPINCHANDRA DOSHI</t>
  </si>
  <si>
    <t>SAAGAR THUKRAL</t>
  </si>
  <si>
    <t>SAAHIL THUKRAL</t>
  </si>
  <si>
    <t>CHANDER PARKASH THAKRAL</t>
  </si>
  <si>
    <t>PRIYA THAKRAL</t>
  </si>
  <si>
    <t>SHIVANI KHOSLA</t>
  </si>
  <si>
    <t>SHARMILA BHALLA</t>
  </si>
  <si>
    <t>PACE STOCK BROKING SERVICES PVT LTD</t>
  </si>
  <si>
    <t>MIC</t>
  </si>
  <si>
    <t>MINAXI</t>
  </si>
  <si>
    <t>BLACK FOX FINANCIAL PVT LTD</t>
  </si>
  <si>
    <t>ESPS FINSERVE PRIVATE LIMITED.</t>
  </si>
  <si>
    <t>MUKTA</t>
  </si>
  <si>
    <t>NARESHAGRAWAL</t>
  </si>
  <si>
    <t>NEWLIGHT</t>
  </si>
  <si>
    <t>MANISH NITIN THAKUR</t>
  </si>
  <si>
    <t>ACME FINVEST PRIVATE LIMITED</t>
  </si>
  <si>
    <t>PADAM LOONCHAND CHOPRA</t>
  </si>
  <si>
    <t>NITIN VYAS</t>
  </si>
  <si>
    <t>MONIKA RAJPUT</t>
  </si>
  <si>
    <t>GAURANG JITENDRA PAREKH</t>
  </si>
  <si>
    <t>OMANSH</t>
  </si>
  <si>
    <t>MANJUDEVIMEENA</t>
  </si>
  <si>
    <t>OMNIPOTENT</t>
  </si>
  <si>
    <t>CYRIACMERCY</t>
  </si>
  <si>
    <t>ORACLECR</t>
  </si>
  <si>
    <t>DHANIBEN CHUNILAL MUDETHIYA</t>
  </si>
  <si>
    <t>SANJAY KANUNGO VIRAT HUF</t>
  </si>
  <si>
    <t>ORCHASP</t>
  </si>
  <si>
    <t>CAPITAL FINVEST LIMITED</t>
  </si>
  <si>
    <t>PANAFIC</t>
  </si>
  <si>
    <t>PANCHSHEEL</t>
  </si>
  <si>
    <t>NAYNA RAJESH PAREKH</t>
  </si>
  <si>
    <t>BHARAT KISHANCHAND SERAI</t>
  </si>
  <si>
    <t>DHIREN HARESH LAKHWANI</t>
  </si>
  <si>
    <t>RAJNISH</t>
  </si>
  <si>
    <t>KOHINOOR INFRA PROJECTS PRIVATE LIMITED</t>
  </si>
  <si>
    <t>CASTLE DISTRIBUTORS PRIVATE LIMITED</t>
  </si>
  <si>
    <t>RITCO</t>
  </si>
  <si>
    <t>VINEY PARKASH AGARWAL</t>
  </si>
  <si>
    <t>SHEETAL</t>
  </si>
  <si>
    <t>ANAND KUMAR SARAOGI</t>
  </si>
  <si>
    <t>MAHESHCHANDRA KANTILAL SHETH</t>
  </si>
  <si>
    <t>SINTEX</t>
  </si>
  <si>
    <t>KEVINASHOKBHAIKAKADIYA</t>
  </si>
  <si>
    <t>WESSEL CONSULTANCY PRIVATE LIMITED</t>
  </si>
  <si>
    <t>PURUSHOTTAM LAL</t>
  </si>
  <si>
    <t>KALPANA MADHANI SECURITIES PRIVATE LIMITED</t>
  </si>
  <si>
    <t>SUPRBPA</t>
  </si>
  <si>
    <t>VISHALVIPINBHAIBHATT</t>
  </si>
  <si>
    <t>SVARTCORP</t>
  </si>
  <si>
    <t>SWASTIVI</t>
  </si>
  <si>
    <t>SYNCOMF</t>
  </si>
  <si>
    <t>TERRASCOPE</t>
  </si>
  <si>
    <t>UTLINDS</t>
  </si>
  <si>
    <t>RAMA KRISNA BELLAM</t>
  </si>
  <si>
    <t>UTTAMSTL</t>
  </si>
  <si>
    <t>VIRTUALG</t>
  </si>
  <si>
    <t>WAA</t>
  </si>
  <si>
    <t>TAPAS MANAGEMENT SERVICES PVT LTD</t>
  </si>
  <si>
    <t>ADFFOODS</t>
  </si>
  <si>
    <t>ADF Foods Limited</t>
  </si>
  <si>
    <t>ALTURA CAPITAL ADVISIORS LLP</t>
  </si>
  <si>
    <t>AVADHSUGAR</t>
  </si>
  <si>
    <t>Avadh Sug &amp; Energy Ltd</t>
  </si>
  <si>
    <t>Balrampur Chini Mills</t>
  </si>
  <si>
    <t>SURJECTIVE RESEARCH CAPITAL LLP</t>
  </si>
  <si>
    <t>YOGESH KUMAR GAWANDE</t>
  </si>
  <si>
    <t>MUSIGMA SECURITIES</t>
  </si>
  <si>
    <t>SANAL GUPTA</t>
  </si>
  <si>
    <t>COMPINFO</t>
  </si>
  <si>
    <t>Compuage Infocom Ltd</t>
  </si>
  <si>
    <t>DHAMPURSUG</t>
  </si>
  <si>
    <t>Dhampur Sugar Mills Ltd</t>
  </si>
  <si>
    <t>DSML</t>
  </si>
  <si>
    <t>Debock Sale Marketing Ltd</t>
  </si>
  <si>
    <t>NANALAL BHANJI DUDHAIYA</t>
  </si>
  <si>
    <t>SIDDAPPA VEERAPPA HAGARAGI</t>
  </si>
  <si>
    <t>HITESH AMRUTLAL PATEL</t>
  </si>
  <si>
    <t>DWARKESH</t>
  </si>
  <si>
    <t>Dwarikesh Sugar Industrie</t>
  </si>
  <si>
    <t>FOCE</t>
  </si>
  <si>
    <t>Foce India Limited</t>
  </si>
  <si>
    <t>SHIV PARVATI LEASING LIMITED</t>
  </si>
  <si>
    <t>SKYVEIL TRADE SOLUTIONS LLP</t>
  </si>
  <si>
    <t>KCPSUGIND</t>
  </si>
  <si>
    <t>KCP Sug &amp; Ind Corp Ltd.</t>
  </si>
  <si>
    <t>ANKITA VISHAL SHAH</t>
  </si>
  <si>
    <t>KMSUGAR</t>
  </si>
  <si>
    <t>K.M.Sugar Mills Limited</t>
  </si>
  <si>
    <t>VLS FINANCE LTD</t>
  </si>
  <si>
    <t>PARTYCRUS</t>
  </si>
  <si>
    <t>Party Cruisers Limited</t>
  </si>
  <si>
    <t>RELCAPITAL</t>
  </si>
  <si>
    <t>Reliance Capital Limited</t>
  </si>
  <si>
    <t>SABEVENTS</t>
  </si>
  <si>
    <t>Sab Events &amp; Governance</t>
  </si>
  <si>
    <t>SONU KUMAR</t>
  </si>
  <si>
    <t>NIKUNJ KAUSHIK SHAH</t>
  </si>
  <si>
    <t>BONANZA PORTFOLIO LTD</t>
  </si>
  <si>
    <t>SHIFA MOHAMMED HAMIDANI</t>
  </si>
  <si>
    <t>AVINASH  SINGH</t>
  </si>
  <si>
    <t>INDUS PORTFOLIO PVT. LTD.</t>
  </si>
  <si>
    <t>MUKUL MAHESHWARI (HUF)</t>
  </si>
  <si>
    <t>SBC</t>
  </si>
  <si>
    <t>SBC Exports Limited</t>
  </si>
  <si>
    <t>GLOBAL  INFOWAYS</t>
  </si>
  <si>
    <t>SHRENIK</t>
  </si>
  <si>
    <t>Shrenik Limited</t>
  </si>
  <si>
    <t>SMARTLINK</t>
  </si>
  <si>
    <t>Smartlink Holdings Ltd</t>
  </si>
  <si>
    <t>UJAAS</t>
  </si>
  <si>
    <t>Ujaas Energy Limited</t>
  </si>
  <si>
    <t>HARPREET SINGH GREWAL</t>
  </si>
  <si>
    <t>ABHISHEK</t>
  </si>
  <si>
    <t>VETO</t>
  </si>
  <si>
    <t>Veto Switchgear Cable Ltd</t>
  </si>
  <si>
    <t>VIKASLIFE</t>
  </si>
  <si>
    <t>Vikas Lifecare Limited</t>
  </si>
  <si>
    <t>VIKASWSP</t>
  </si>
  <si>
    <t>Vikas Wsp Ltd</t>
  </si>
  <si>
    <t>VLIFEPP</t>
  </si>
  <si>
    <t>Vikas Lif Re. 0.40 ppd up</t>
  </si>
  <si>
    <t>GITU  RANI</t>
  </si>
  <si>
    <t>WEBELSOLAR</t>
  </si>
  <si>
    <t>Websol Energy System Ltd</t>
  </si>
  <si>
    <t>AUTHUM INVESTMENT &amp; INFRASTRUCTURE LIMITED</t>
  </si>
  <si>
    <t>CYBERMEDIA</t>
  </si>
  <si>
    <t>Cyber Media (India) Limit</t>
  </si>
  <si>
    <t>MAHESH DINKAR VAZE</t>
  </si>
  <si>
    <t>DPWIRES</t>
  </si>
  <si>
    <t>D P Wires Limited</t>
  </si>
  <si>
    <t>SMITA JAIN</t>
  </si>
  <si>
    <t>RAMESH BHANDAPPA MUNNOLI</t>
  </si>
  <si>
    <t>MARK CORPORATE ADVIOSRS PVT LTD</t>
  </si>
  <si>
    <t>K KALIDAS FASHIONS PRIVATE LIMITED</t>
  </si>
  <si>
    <t>MANGTIMBER</t>
  </si>
  <si>
    <t>Mangalam Timber Pro Ltd</t>
  </si>
  <si>
    <t>GLOBE CAPITAL MARKET LTD.</t>
  </si>
  <si>
    <t>KRISHAN</t>
  </si>
  <si>
    <t>PRAKASHSTL</t>
  </si>
  <si>
    <t>Prakash Steelage Ltd</t>
  </si>
  <si>
    <t>TRANSWIND</t>
  </si>
  <si>
    <t>Transwind Infra Limited</t>
  </si>
  <si>
    <t>DHARAMPAL  AGARWAL</t>
  </si>
  <si>
    <t>TUSHAR RAMESHCHANDRA MEHTA</t>
  </si>
  <si>
    <t>MEHTA ANILBHAI JASWANTLAL</t>
  </si>
  <si>
    <t>Loss of Rs.41/-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</si>
</sst>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3" fillId="12" borderId="21" xfId="0" applyFont="1" applyFill="1" applyBorder="1" applyAlignment="1">
      <alignment horizontal="center" vertical="center"/>
    </xf>
    <xf numFmtId="16" fontId="44" fillId="16" borderId="21" xfId="0" applyNumberFormat="1" applyFont="1" applyFill="1" applyBorder="1" applyAlignment="1">
      <alignment horizontal="center" vertical="center"/>
    </xf>
    <xf numFmtId="16" fontId="43" fillId="12" borderId="21" xfId="0" applyNumberFormat="1" applyFont="1" applyFill="1" applyBorder="1" applyAlignment="1">
      <alignment horizontal="center" vertical="center"/>
    </xf>
    <xf numFmtId="0" fontId="45" fillId="13" borderId="21" xfId="0" applyFont="1" applyFill="1" applyBorder="1" applyAlignment="1"/>
    <xf numFmtId="0" fontId="46" fillId="12" borderId="21" xfId="0" applyFont="1" applyFill="1" applyBorder="1" applyAlignment="1">
      <alignment horizontal="center" vertical="center"/>
    </xf>
    <xf numFmtId="0" fontId="46" fillId="16" borderId="21" xfId="0" applyFont="1" applyFill="1" applyBorder="1" applyAlignment="1">
      <alignment horizontal="center" vertical="center"/>
    </xf>
    <xf numFmtId="2" fontId="46" fillId="16" borderId="21" xfId="0" applyNumberFormat="1" applyFont="1" applyFill="1" applyBorder="1" applyAlignment="1">
      <alignment horizontal="center" vertical="center"/>
    </xf>
    <xf numFmtId="43" fontId="46" fillId="17" borderId="21" xfId="0" applyNumberFormat="1" applyFont="1" applyFill="1" applyBorder="1" applyAlignment="1">
      <alignment horizontal="center" vertical="center"/>
    </xf>
    <xf numFmtId="16" fontId="46" fillId="16" borderId="23" xfId="0" applyNumberFormat="1" applyFont="1" applyFill="1" applyBorder="1" applyAlignment="1">
      <alignment horizontal="center" vertical="center"/>
    </xf>
    <xf numFmtId="0" fontId="47" fillId="2" borderId="0" xfId="0" applyFont="1" applyFill="1" applyBorder="1"/>
    <xf numFmtId="0" fontId="47" fillId="2" borderId="0" xfId="0" applyFont="1" applyFill="1" applyBorder="1" applyAlignment="1">
      <alignment horizontal="center"/>
    </xf>
    <xf numFmtId="0" fontId="47" fillId="12" borderId="0" xfId="0" applyFont="1" applyFill="1" applyBorder="1"/>
    <xf numFmtId="0" fontId="48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1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2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35" fillId="12" borderId="21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1" fillId="0" borderId="0" xfId="0" applyFo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7" sqref="C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K20" sqref="K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6" t="s">
        <v>16</v>
      </c>
      <c r="B9" s="398" t="s">
        <v>17</v>
      </c>
      <c r="C9" s="398" t="s">
        <v>18</v>
      </c>
      <c r="D9" s="398" t="s">
        <v>19</v>
      </c>
      <c r="E9" s="26" t="s">
        <v>20</v>
      </c>
      <c r="F9" s="26" t="s">
        <v>21</v>
      </c>
      <c r="G9" s="393" t="s">
        <v>22</v>
      </c>
      <c r="H9" s="394"/>
      <c r="I9" s="395"/>
      <c r="J9" s="393" t="s">
        <v>23</v>
      </c>
      <c r="K9" s="394"/>
      <c r="L9" s="395"/>
      <c r="M9" s="26"/>
      <c r="N9" s="27"/>
      <c r="O9" s="27"/>
      <c r="P9" s="27"/>
    </row>
    <row r="10" spans="1:16" ht="59.25" customHeight="1">
      <c r="A10" s="397"/>
      <c r="B10" s="399"/>
      <c r="C10" s="399"/>
      <c r="D10" s="39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36977.35</v>
      </c>
      <c r="F11" s="35">
        <v>36830.950000000004</v>
      </c>
      <c r="G11" s="36">
        <v>36638.500000000007</v>
      </c>
      <c r="H11" s="36">
        <v>36299.65</v>
      </c>
      <c r="I11" s="36">
        <v>36107.200000000004</v>
      </c>
      <c r="J11" s="36">
        <v>37169.80000000001</v>
      </c>
      <c r="K11" s="36">
        <v>37362.250000000007</v>
      </c>
      <c r="L11" s="36">
        <v>37701.100000000013</v>
      </c>
      <c r="M11" s="37">
        <v>37023.4</v>
      </c>
      <c r="N11" s="37">
        <v>36492.1</v>
      </c>
      <c r="O11" s="38">
        <v>2324675</v>
      </c>
      <c r="P11" s="39">
        <v>-8.8496789687791011E-2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17846.75</v>
      </c>
      <c r="F12" s="40">
        <v>17783.316666666669</v>
      </c>
      <c r="G12" s="41">
        <v>17695.833333333339</v>
      </c>
      <c r="H12" s="41">
        <v>17544.916666666672</v>
      </c>
      <c r="I12" s="41">
        <v>17457.433333333342</v>
      </c>
      <c r="J12" s="41">
        <v>17934.233333333337</v>
      </c>
      <c r="K12" s="41">
        <v>18021.716666666667</v>
      </c>
      <c r="L12" s="41">
        <v>18172.633333333335</v>
      </c>
      <c r="M12" s="31">
        <v>17870.8</v>
      </c>
      <c r="N12" s="31">
        <v>17632.400000000001</v>
      </c>
      <c r="O12" s="42">
        <v>11483850</v>
      </c>
      <c r="P12" s="43">
        <v>-5.7143599267522951E-3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18022.05</v>
      </c>
      <c r="F13" s="40">
        <v>17960.350000000002</v>
      </c>
      <c r="G13" s="41">
        <v>17886.700000000004</v>
      </c>
      <c r="H13" s="41">
        <v>17751.350000000002</v>
      </c>
      <c r="I13" s="41">
        <v>17677.700000000004</v>
      </c>
      <c r="J13" s="41">
        <v>18095.700000000004</v>
      </c>
      <c r="K13" s="41">
        <v>18169.350000000006</v>
      </c>
      <c r="L13" s="41">
        <v>18304.700000000004</v>
      </c>
      <c r="M13" s="31">
        <v>18034</v>
      </c>
      <c r="N13" s="31">
        <v>17825</v>
      </c>
      <c r="O13" s="42">
        <v>1680</v>
      </c>
      <c r="P13" s="43">
        <v>-0.20754716981132076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997.2</v>
      </c>
      <c r="F14" s="40">
        <v>1004.1999999999999</v>
      </c>
      <c r="G14" s="41">
        <v>978.55</v>
      </c>
      <c r="H14" s="41">
        <v>959.9</v>
      </c>
      <c r="I14" s="41">
        <v>934.25</v>
      </c>
      <c r="J14" s="41">
        <v>1022.8499999999999</v>
      </c>
      <c r="K14" s="41">
        <v>1048.4999999999998</v>
      </c>
      <c r="L14" s="41">
        <v>1067.1499999999999</v>
      </c>
      <c r="M14" s="31">
        <v>1029.8499999999999</v>
      </c>
      <c r="N14" s="31">
        <v>985.55</v>
      </c>
      <c r="O14" s="42">
        <v>2368100</v>
      </c>
      <c r="P14" s="43">
        <v>0.12293430068520758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19090.900000000001</v>
      </c>
      <c r="F15" s="40">
        <v>19195.433333333334</v>
      </c>
      <c r="G15" s="41">
        <v>18895.466666666667</v>
      </c>
      <c r="H15" s="41">
        <v>18700.033333333333</v>
      </c>
      <c r="I15" s="41">
        <v>18400.066666666666</v>
      </c>
      <c r="J15" s="41">
        <v>19390.866666666669</v>
      </c>
      <c r="K15" s="41">
        <v>19690.833333333336</v>
      </c>
      <c r="L15" s="41">
        <v>19886.26666666667</v>
      </c>
      <c r="M15" s="31">
        <v>19495.400000000001</v>
      </c>
      <c r="N15" s="31">
        <v>19000</v>
      </c>
      <c r="O15" s="42">
        <v>32900</v>
      </c>
      <c r="P15" s="43">
        <v>9.6666666666666665E-2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131.55000000000001</v>
      </c>
      <c r="F16" s="40">
        <v>130.91666666666666</v>
      </c>
      <c r="G16" s="41">
        <v>128.13333333333333</v>
      </c>
      <c r="H16" s="41">
        <v>124.71666666666667</v>
      </c>
      <c r="I16" s="41">
        <v>121.93333333333334</v>
      </c>
      <c r="J16" s="41">
        <v>134.33333333333331</v>
      </c>
      <c r="K16" s="41">
        <v>137.11666666666667</v>
      </c>
      <c r="L16" s="41">
        <v>140.5333333333333</v>
      </c>
      <c r="M16" s="31">
        <v>133.69999999999999</v>
      </c>
      <c r="N16" s="31">
        <v>127.5</v>
      </c>
      <c r="O16" s="42">
        <v>8588800</v>
      </c>
      <c r="P16" s="43">
        <v>0.1543465405085748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287.55</v>
      </c>
      <c r="F17" s="40">
        <v>283.4666666666667</v>
      </c>
      <c r="G17" s="41">
        <v>277.88333333333338</v>
      </c>
      <c r="H17" s="41">
        <v>268.2166666666667</v>
      </c>
      <c r="I17" s="41">
        <v>262.63333333333338</v>
      </c>
      <c r="J17" s="41">
        <v>293.13333333333338</v>
      </c>
      <c r="K17" s="41">
        <v>298.71666666666664</v>
      </c>
      <c r="L17" s="41">
        <v>308.38333333333338</v>
      </c>
      <c r="M17" s="31">
        <v>289.05</v>
      </c>
      <c r="N17" s="31">
        <v>273.8</v>
      </c>
      <c r="O17" s="42">
        <v>10964200</v>
      </c>
      <c r="P17" s="43">
        <v>7.4668705402650359E-2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2233.35</v>
      </c>
      <c r="F18" s="40">
        <v>2243.65</v>
      </c>
      <c r="G18" s="41">
        <v>2214.7000000000003</v>
      </c>
      <c r="H18" s="41">
        <v>2196.0500000000002</v>
      </c>
      <c r="I18" s="41">
        <v>2167.1000000000004</v>
      </c>
      <c r="J18" s="41">
        <v>2262.3000000000002</v>
      </c>
      <c r="K18" s="41">
        <v>2291.25</v>
      </c>
      <c r="L18" s="41">
        <v>2309.9</v>
      </c>
      <c r="M18" s="31">
        <v>2272.6</v>
      </c>
      <c r="N18" s="31">
        <v>2225</v>
      </c>
      <c r="O18" s="42">
        <v>2584250</v>
      </c>
      <c r="P18" s="43">
        <v>-3.5277648156789548E-2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1725.55</v>
      </c>
      <c r="F19" s="40">
        <v>1722.8666666666668</v>
      </c>
      <c r="G19" s="41">
        <v>1708.2333333333336</v>
      </c>
      <c r="H19" s="41">
        <v>1690.9166666666667</v>
      </c>
      <c r="I19" s="41">
        <v>1676.2833333333335</v>
      </c>
      <c r="J19" s="41">
        <v>1740.1833333333336</v>
      </c>
      <c r="K19" s="41">
        <v>1754.8166666666668</v>
      </c>
      <c r="L19" s="41">
        <v>1772.1333333333337</v>
      </c>
      <c r="M19" s="31">
        <v>1737.5</v>
      </c>
      <c r="N19" s="31">
        <v>1705.55</v>
      </c>
      <c r="O19" s="42">
        <v>20948000</v>
      </c>
      <c r="P19" s="43">
        <v>-2.5949291750982026E-3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742.3</v>
      </c>
      <c r="F20" s="40">
        <v>742.4666666666667</v>
      </c>
      <c r="G20" s="41">
        <v>735.23333333333335</v>
      </c>
      <c r="H20" s="41">
        <v>728.16666666666663</v>
      </c>
      <c r="I20" s="41">
        <v>720.93333333333328</v>
      </c>
      <c r="J20" s="41">
        <v>749.53333333333342</v>
      </c>
      <c r="K20" s="41">
        <v>756.76666666666677</v>
      </c>
      <c r="L20" s="41">
        <v>763.83333333333348</v>
      </c>
      <c r="M20" s="31">
        <v>749.7</v>
      </c>
      <c r="N20" s="31">
        <v>735.4</v>
      </c>
      <c r="O20" s="42">
        <v>86671250</v>
      </c>
      <c r="P20" s="43">
        <v>7.6496738063622195E-4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3623.95</v>
      </c>
      <c r="F21" s="40">
        <v>3664.2666666666664</v>
      </c>
      <c r="G21" s="41">
        <v>3569.6833333333329</v>
      </c>
      <c r="H21" s="41">
        <v>3515.4166666666665</v>
      </c>
      <c r="I21" s="41">
        <v>3420.833333333333</v>
      </c>
      <c r="J21" s="41">
        <v>3718.5333333333328</v>
      </c>
      <c r="K21" s="41">
        <v>3813.1166666666668</v>
      </c>
      <c r="L21" s="41">
        <v>3867.3833333333328</v>
      </c>
      <c r="M21" s="31">
        <v>3758.85</v>
      </c>
      <c r="N21" s="31">
        <v>3610</v>
      </c>
      <c r="O21" s="42">
        <v>326400</v>
      </c>
      <c r="P21" s="43">
        <v>1.4294592914853946E-2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639.70000000000005</v>
      </c>
      <c r="F22" s="40">
        <v>638.98333333333335</v>
      </c>
      <c r="G22" s="41">
        <v>634.7166666666667</v>
      </c>
      <c r="H22" s="41">
        <v>629.73333333333335</v>
      </c>
      <c r="I22" s="41">
        <v>625.4666666666667</v>
      </c>
      <c r="J22" s="41">
        <v>643.9666666666667</v>
      </c>
      <c r="K22" s="41">
        <v>648.23333333333335</v>
      </c>
      <c r="L22" s="41">
        <v>653.2166666666667</v>
      </c>
      <c r="M22" s="31">
        <v>643.25</v>
      </c>
      <c r="N22" s="31">
        <v>634</v>
      </c>
      <c r="O22" s="42">
        <v>8856000</v>
      </c>
      <c r="P22" s="43">
        <v>-5.6141926790927461E-3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391</v>
      </c>
      <c r="F23" s="40">
        <v>389.06666666666666</v>
      </c>
      <c r="G23" s="41">
        <v>386.23333333333335</v>
      </c>
      <c r="H23" s="41">
        <v>381.4666666666667</v>
      </c>
      <c r="I23" s="41">
        <v>378.63333333333338</v>
      </c>
      <c r="J23" s="41">
        <v>393.83333333333331</v>
      </c>
      <c r="K23" s="41">
        <v>396.66666666666669</v>
      </c>
      <c r="L23" s="41">
        <v>401.43333333333328</v>
      </c>
      <c r="M23" s="31">
        <v>391.9</v>
      </c>
      <c r="N23" s="31">
        <v>384.3</v>
      </c>
      <c r="O23" s="42">
        <v>13050000</v>
      </c>
      <c r="P23" s="43">
        <v>-2.6367075547403416E-3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841.05</v>
      </c>
      <c r="F24" s="40">
        <v>831.5</v>
      </c>
      <c r="G24" s="41">
        <v>816.55</v>
      </c>
      <c r="H24" s="41">
        <v>792.05</v>
      </c>
      <c r="I24" s="41">
        <v>777.09999999999991</v>
      </c>
      <c r="J24" s="41">
        <v>856</v>
      </c>
      <c r="K24" s="41">
        <v>870.95</v>
      </c>
      <c r="L24" s="41">
        <v>895.45</v>
      </c>
      <c r="M24" s="31">
        <v>846.45</v>
      </c>
      <c r="N24" s="31">
        <v>807</v>
      </c>
      <c r="O24" s="42">
        <v>1722000</v>
      </c>
      <c r="P24" s="43">
        <v>5.715513536742587E-2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4989.5</v>
      </c>
      <c r="F25" s="40">
        <v>4994.7833333333328</v>
      </c>
      <c r="G25" s="41">
        <v>4937.0166666666655</v>
      </c>
      <c r="H25" s="41">
        <v>4884.5333333333328</v>
      </c>
      <c r="I25" s="41">
        <v>4826.7666666666655</v>
      </c>
      <c r="J25" s="41">
        <v>5047.2666666666655</v>
      </c>
      <c r="K25" s="41">
        <v>5105.0333333333319</v>
      </c>
      <c r="L25" s="41">
        <v>5157.5166666666655</v>
      </c>
      <c r="M25" s="31">
        <v>5052.55</v>
      </c>
      <c r="N25" s="31">
        <v>4942.3</v>
      </c>
      <c r="O25" s="42">
        <v>2303125</v>
      </c>
      <c r="P25" s="43">
        <v>5.2376016149271645E-3</v>
      </c>
    </row>
    <row r="26" spans="1:16" ht="12.75" customHeight="1">
      <c r="A26" s="31">
        <v>16</v>
      </c>
      <c r="B26" s="259" t="s">
        <v>49</v>
      </c>
      <c r="C26" s="33" t="s">
        <v>54</v>
      </c>
      <c r="D26" s="34">
        <v>44588</v>
      </c>
      <c r="E26" s="40">
        <v>226.1</v>
      </c>
      <c r="F26" s="40">
        <v>225.6</v>
      </c>
      <c r="G26" s="41">
        <v>222.2</v>
      </c>
      <c r="H26" s="41">
        <v>218.29999999999998</v>
      </c>
      <c r="I26" s="41">
        <v>214.89999999999998</v>
      </c>
      <c r="J26" s="41">
        <v>229.5</v>
      </c>
      <c r="K26" s="41">
        <v>232.90000000000003</v>
      </c>
      <c r="L26" s="41">
        <v>236.8</v>
      </c>
      <c r="M26" s="31">
        <v>229</v>
      </c>
      <c r="N26" s="31">
        <v>221.7</v>
      </c>
      <c r="O26" s="42">
        <v>10782500</v>
      </c>
      <c r="P26" s="43">
        <v>6.6518298714144414E-2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127.6</v>
      </c>
      <c r="F27" s="40">
        <v>127.53333333333335</v>
      </c>
      <c r="G27" s="41">
        <v>126.41666666666669</v>
      </c>
      <c r="H27" s="41">
        <v>125.23333333333333</v>
      </c>
      <c r="I27" s="41">
        <v>124.11666666666667</v>
      </c>
      <c r="J27" s="41">
        <v>128.7166666666667</v>
      </c>
      <c r="K27" s="41">
        <v>129.83333333333334</v>
      </c>
      <c r="L27" s="41">
        <v>131.01666666666671</v>
      </c>
      <c r="M27" s="31">
        <v>128.65</v>
      </c>
      <c r="N27" s="31">
        <v>126.35</v>
      </c>
      <c r="O27" s="42">
        <v>34942500</v>
      </c>
      <c r="P27" s="43">
        <v>-3.7794299876084264E-2</v>
      </c>
    </row>
    <row r="28" spans="1:16" ht="12.75" customHeight="1">
      <c r="A28" s="31">
        <v>18</v>
      </c>
      <c r="B28" s="260" t="s">
        <v>56</v>
      </c>
      <c r="C28" s="33" t="s">
        <v>57</v>
      </c>
      <c r="D28" s="34">
        <v>44588</v>
      </c>
      <c r="E28" s="40">
        <v>3473.95</v>
      </c>
      <c r="F28" s="40">
        <v>3460.1333333333332</v>
      </c>
      <c r="G28" s="41">
        <v>3436.5166666666664</v>
      </c>
      <c r="H28" s="41">
        <v>3399.083333333333</v>
      </c>
      <c r="I28" s="41">
        <v>3375.4666666666662</v>
      </c>
      <c r="J28" s="41">
        <v>3497.5666666666666</v>
      </c>
      <c r="K28" s="41">
        <v>3521.1833333333334</v>
      </c>
      <c r="L28" s="41">
        <v>3558.6166666666668</v>
      </c>
      <c r="M28" s="31">
        <v>3483.75</v>
      </c>
      <c r="N28" s="31">
        <v>3422.7</v>
      </c>
      <c r="O28" s="42">
        <v>3486300</v>
      </c>
      <c r="P28" s="43">
        <v>3.1785492319985793E-2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2408.0500000000002</v>
      </c>
      <c r="F29" s="40">
        <v>2392.7166666666667</v>
      </c>
      <c r="G29" s="41">
        <v>2330.3333333333335</v>
      </c>
      <c r="H29" s="41">
        <v>2252.6166666666668</v>
      </c>
      <c r="I29" s="41">
        <v>2190.2333333333336</v>
      </c>
      <c r="J29" s="41">
        <v>2470.4333333333334</v>
      </c>
      <c r="K29" s="41">
        <v>2532.8166666666666</v>
      </c>
      <c r="L29" s="41">
        <v>2610.5333333333333</v>
      </c>
      <c r="M29" s="31">
        <v>2455.1</v>
      </c>
      <c r="N29" s="31">
        <v>2315</v>
      </c>
      <c r="O29" s="42">
        <v>786775</v>
      </c>
      <c r="P29" s="43">
        <v>0.37415946205571565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9352.2999999999993</v>
      </c>
      <c r="F30" s="40">
        <v>9255.0666666666675</v>
      </c>
      <c r="G30" s="41">
        <v>9137.1833333333343</v>
      </c>
      <c r="H30" s="41">
        <v>8922.0666666666675</v>
      </c>
      <c r="I30" s="41">
        <v>8804.1833333333343</v>
      </c>
      <c r="J30" s="41">
        <v>9470.1833333333343</v>
      </c>
      <c r="K30" s="41">
        <v>9588.0666666666693</v>
      </c>
      <c r="L30" s="41">
        <v>9803.1833333333343</v>
      </c>
      <c r="M30" s="31">
        <v>9372.9500000000007</v>
      </c>
      <c r="N30" s="31">
        <v>9039.9500000000007</v>
      </c>
      <c r="O30" s="42">
        <v>56475</v>
      </c>
      <c r="P30" s="43">
        <v>0.15137614678899083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1098.4000000000001</v>
      </c>
      <c r="F31" s="40">
        <v>1094.0666666666668</v>
      </c>
      <c r="G31" s="41">
        <v>1080.9333333333336</v>
      </c>
      <c r="H31" s="41">
        <v>1063.4666666666667</v>
      </c>
      <c r="I31" s="41">
        <v>1050.3333333333335</v>
      </c>
      <c r="J31" s="41">
        <v>1111.5333333333338</v>
      </c>
      <c r="K31" s="41">
        <v>1124.666666666667</v>
      </c>
      <c r="L31" s="41">
        <v>1142.1333333333339</v>
      </c>
      <c r="M31" s="31">
        <v>1107.2</v>
      </c>
      <c r="N31" s="31">
        <v>1076.5999999999999</v>
      </c>
      <c r="O31" s="42">
        <v>3516000</v>
      </c>
      <c r="P31" s="43">
        <v>1.5304649148137454E-2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724.15</v>
      </c>
      <c r="F32" s="40">
        <v>728.31666666666661</v>
      </c>
      <c r="G32" s="41">
        <v>718.68333333333317</v>
      </c>
      <c r="H32" s="41">
        <v>713.21666666666658</v>
      </c>
      <c r="I32" s="41">
        <v>703.58333333333314</v>
      </c>
      <c r="J32" s="41">
        <v>733.78333333333319</v>
      </c>
      <c r="K32" s="41">
        <v>743.41666666666663</v>
      </c>
      <c r="L32" s="41">
        <v>748.88333333333321</v>
      </c>
      <c r="M32" s="31">
        <v>737.95</v>
      </c>
      <c r="N32" s="31">
        <v>722.85</v>
      </c>
      <c r="O32" s="42">
        <v>14882250</v>
      </c>
      <c r="P32" s="43">
        <v>-9.7809271919756472E-3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710.55</v>
      </c>
      <c r="F33" s="40">
        <v>708.16666666666663</v>
      </c>
      <c r="G33" s="41">
        <v>704.33333333333326</v>
      </c>
      <c r="H33" s="41">
        <v>698.11666666666667</v>
      </c>
      <c r="I33" s="41">
        <v>694.2833333333333</v>
      </c>
      <c r="J33" s="41">
        <v>714.38333333333321</v>
      </c>
      <c r="K33" s="41">
        <v>718.21666666666647</v>
      </c>
      <c r="L33" s="41">
        <v>724.43333333333317</v>
      </c>
      <c r="M33" s="31">
        <v>712</v>
      </c>
      <c r="N33" s="31">
        <v>701.95</v>
      </c>
      <c r="O33" s="42">
        <v>47620800</v>
      </c>
      <c r="P33" s="43">
        <v>-2.2826327842210239E-2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3298.5</v>
      </c>
      <c r="F34" s="40">
        <v>3300.1333333333332</v>
      </c>
      <c r="G34" s="41">
        <v>3276.8666666666663</v>
      </c>
      <c r="H34" s="41">
        <v>3255.2333333333331</v>
      </c>
      <c r="I34" s="41">
        <v>3231.9666666666662</v>
      </c>
      <c r="J34" s="41">
        <v>3321.7666666666664</v>
      </c>
      <c r="K34" s="41">
        <v>3345.0333333333328</v>
      </c>
      <c r="L34" s="41">
        <v>3366.6666666666665</v>
      </c>
      <c r="M34" s="31">
        <v>3323.4</v>
      </c>
      <c r="N34" s="31">
        <v>3278.5</v>
      </c>
      <c r="O34" s="42">
        <v>3123250</v>
      </c>
      <c r="P34" s="43">
        <v>-1.7691460921528544E-2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17171.099999999999</v>
      </c>
      <c r="F35" s="40">
        <v>17104.583333333332</v>
      </c>
      <c r="G35" s="41">
        <v>16981.516666666663</v>
      </c>
      <c r="H35" s="41">
        <v>16791.933333333331</v>
      </c>
      <c r="I35" s="41">
        <v>16668.866666666661</v>
      </c>
      <c r="J35" s="41">
        <v>17294.166666666664</v>
      </c>
      <c r="K35" s="41">
        <v>17417.233333333337</v>
      </c>
      <c r="L35" s="41">
        <v>17606.816666666666</v>
      </c>
      <c r="M35" s="31">
        <v>17227.650000000001</v>
      </c>
      <c r="N35" s="31">
        <v>16915</v>
      </c>
      <c r="O35" s="42">
        <v>573750</v>
      </c>
      <c r="P35" s="43">
        <v>-1.0861132660977503E-2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7372.65</v>
      </c>
      <c r="F36" s="40">
        <v>7346.083333333333</v>
      </c>
      <c r="G36" s="41">
        <v>7289.6666666666661</v>
      </c>
      <c r="H36" s="41">
        <v>7206.6833333333334</v>
      </c>
      <c r="I36" s="41">
        <v>7150.2666666666664</v>
      </c>
      <c r="J36" s="41">
        <v>7429.0666666666657</v>
      </c>
      <c r="K36" s="41">
        <v>7485.4833333333318</v>
      </c>
      <c r="L36" s="41">
        <v>7568.4666666666653</v>
      </c>
      <c r="M36" s="31">
        <v>7402.5</v>
      </c>
      <c r="N36" s="31">
        <v>7263.1</v>
      </c>
      <c r="O36" s="42">
        <v>4026125</v>
      </c>
      <c r="P36" s="43">
        <v>1.9820789665326282E-2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2322.1</v>
      </c>
      <c r="F37" s="40">
        <v>2329.3666666666663</v>
      </c>
      <c r="G37" s="41">
        <v>2293.7833333333328</v>
      </c>
      <c r="H37" s="41">
        <v>2265.4666666666667</v>
      </c>
      <c r="I37" s="41">
        <v>2229.8833333333332</v>
      </c>
      <c r="J37" s="41">
        <v>2357.6833333333325</v>
      </c>
      <c r="K37" s="41">
        <v>2393.2666666666655</v>
      </c>
      <c r="L37" s="41">
        <v>2421.5833333333321</v>
      </c>
      <c r="M37" s="31">
        <v>2364.9499999999998</v>
      </c>
      <c r="N37" s="31">
        <v>2301.0500000000002</v>
      </c>
      <c r="O37" s="42">
        <v>1382000</v>
      </c>
      <c r="P37" s="43">
        <v>-8.8927137119908205E-3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428.95</v>
      </c>
      <c r="F38" s="40">
        <v>410.9666666666667</v>
      </c>
      <c r="G38" s="41">
        <v>389.98333333333341</v>
      </c>
      <c r="H38" s="41">
        <v>351.01666666666671</v>
      </c>
      <c r="I38" s="41">
        <v>330.03333333333342</v>
      </c>
      <c r="J38" s="41">
        <v>449.93333333333339</v>
      </c>
      <c r="K38" s="41">
        <v>470.91666666666674</v>
      </c>
      <c r="L38" s="41">
        <v>509.88333333333338</v>
      </c>
      <c r="M38" s="31">
        <v>431.95</v>
      </c>
      <c r="N38" s="31">
        <v>372</v>
      </c>
      <c r="O38" s="42">
        <v>3875200</v>
      </c>
      <c r="P38" s="43">
        <v>2.8566878980891719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255.85</v>
      </c>
      <c r="F39" s="40">
        <v>257.51666666666665</v>
      </c>
      <c r="G39" s="41">
        <v>251.23333333333329</v>
      </c>
      <c r="H39" s="41">
        <v>246.61666666666665</v>
      </c>
      <c r="I39" s="41">
        <v>240.33333333333329</v>
      </c>
      <c r="J39" s="41">
        <v>262.13333333333333</v>
      </c>
      <c r="K39" s="41">
        <v>268.41666666666663</v>
      </c>
      <c r="L39" s="41">
        <v>273.0333333333333</v>
      </c>
      <c r="M39" s="31">
        <v>263.8</v>
      </c>
      <c r="N39" s="31">
        <v>252.9</v>
      </c>
      <c r="O39" s="42">
        <v>26731800</v>
      </c>
      <c r="P39" s="43">
        <v>0.10556093203305293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84.3</v>
      </c>
      <c r="F40" s="40">
        <v>84.25</v>
      </c>
      <c r="G40" s="41">
        <v>83.45</v>
      </c>
      <c r="H40" s="41">
        <v>82.600000000000009</v>
      </c>
      <c r="I40" s="41">
        <v>81.800000000000011</v>
      </c>
      <c r="J40" s="41">
        <v>85.1</v>
      </c>
      <c r="K40" s="41">
        <v>85.9</v>
      </c>
      <c r="L40" s="41">
        <v>86.749999999999986</v>
      </c>
      <c r="M40" s="31">
        <v>85.05</v>
      </c>
      <c r="N40" s="31">
        <v>83.4</v>
      </c>
      <c r="O40" s="42">
        <v>141581700</v>
      </c>
      <c r="P40" s="43">
        <v>4.6492320464923201E-3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1855.05</v>
      </c>
      <c r="F41" s="40">
        <v>1858.6833333333334</v>
      </c>
      <c r="G41" s="41">
        <v>1837.3666666666668</v>
      </c>
      <c r="H41" s="41">
        <v>1819.6833333333334</v>
      </c>
      <c r="I41" s="41">
        <v>1798.3666666666668</v>
      </c>
      <c r="J41" s="41">
        <v>1876.3666666666668</v>
      </c>
      <c r="K41" s="41">
        <v>1897.6833333333334</v>
      </c>
      <c r="L41" s="41">
        <v>1915.3666666666668</v>
      </c>
      <c r="M41" s="31">
        <v>1880</v>
      </c>
      <c r="N41" s="31">
        <v>1841</v>
      </c>
      <c r="O41" s="42">
        <v>1544950</v>
      </c>
      <c r="P41" s="43">
        <v>2.2570076447033127E-2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217.4</v>
      </c>
      <c r="F42" s="40">
        <v>216.41666666666666</v>
      </c>
      <c r="G42" s="41">
        <v>212.83333333333331</v>
      </c>
      <c r="H42" s="41">
        <v>208.26666666666665</v>
      </c>
      <c r="I42" s="41">
        <v>204.68333333333331</v>
      </c>
      <c r="J42" s="41">
        <v>220.98333333333332</v>
      </c>
      <c r="K42" s="41">
        <v>224.56666666666663</v>
      </c>
      <c r="L42" s="41">
        <v>229.13333333333333</v>
      </c>
      <c r="M42" s="31">
        <v>220</v>
      </c>
      <c r="N42" s="31">
        <v>211.85</v>
      </c>
      <c r="O42" s="42">
        <v>22811400</v>
      </c>
      <c r="P42" s="43">
        <v>6.3230605738575987E-2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785.45</v>
      </c>
      <c r="F43" s="40">
        <v>781.5333333333333</v>
      </c>
      <c r="G43" s="41">
        <v>776.06666666666661</v>
      </c>
      <c r="H43" s="41">
        <v>766.68333333333328</v>
      </c>
      <c r="I43" s="41">
        <v>761.21666666666658</v>
      </c>
      <c r="J43" s="41">
        <v>790.91666666666663</v>
      </c>
      <c r="K43" s="41">
        <v>796.38333333333333</v>
      </c>
      <c r="L43" s="41">
        <v>805.76666666666665</v>
      </c>
      <c r="M43" s="31">
        <v>787</v>
      </c>
      <c r="N43" s="31">
        <v>772.15</v>
      </c>
      <c r="O43" s="42">
        <v>4811400</v>
      </c>
      <c r="P43" s="43">
        <v>-3.9103690685413008E-2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718.35</v>
      </c>
      <c r="F44" s="40">
        <v>719.1</v>
      </c>
      <c r="G44" s="41">
        <v>711.40000000000009</v>
      </c>
      <c r="H44" s="41">
        <v>704.45</v>
      </c>
      <c r="I44" s="41">
        <v>696.75000000000011</v>
      </c>
      <c r="J44" s="41">
        <v>726.05000000000007</v>
      </c>
      <c r="K44" s="41">
        <v>733.75000000000011</v>
      </c>
      <c r="L44" s="41">
        <v>740.7</v>
      </c>
      <c r="M44" s="31">
        <v>726.8</v>
      </c>
      <c r="N44" s="31">
        <v>712.15</v>
      </c>
      <c r="O44" s="42">
        <v>7648500</v>
      </c>
      <c r="P44" s="43">
        <v>-4.4594341390294175E-2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698.6</v>
      </c>
      <c r="F45" s="40">
        <v>698.2833333333333</v>
      </c>
      <c r="G45" s="41">
        <v>692.21666666666658</v>
      </c>
      <c r="H45" s="41">
        <v>685.83333333333326</v>
      </c>
      <c r="I45" s="41">
        <v>679.76666666666654</v>
      </c>
      <c r="J45" s="41">
        <v>704.66666666666663</v>
      </c>
      <c r="K45" s="41">
        <v>710.73333333333323</v>
      </c>
      <c r="L45" s="41">
        <v>717.11666666666667</v>
      </c>
      <c r="M45" s="31">
        <v>704.35</v>
      </c>
      <c r="N45" s="31">
        <v>691.9</v>
      </c>
      <c r="O45" s="42">
        <v>66400250</v>
      </c>
      <c r="P45" s="43">
        <v>-3.1200620963047154E-2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60.4</v>
      </c>
      <c r="F46" s="40">
        <v>60.416666666666664</v>
      </c>
      <c r="G46" s="41">
        <v>59.43333333333333</v>
      </c>
      <c r="H46" s="41">
        <v>58.466666666666669</v>
      </c>
      <c r="I46" s="41">
        <v>57.483333333333334</v>
      </c>
      <c r="J46" s="41">
        <v>61.383333333333326</v>
      </c>
      <c r="K46" s="41">
        <v>62.36666666666666</v>
      </c>
      <c r="L46" s="41">
        <v>63.333333333333321</v>
      </c>
      <c r="M46" s="31">
        <v>61.4</v>
      </c>
      <c r="N46" s="31">
        <v>59.45</v>
      </c>
      <c r="O46" s="42">
        <v>115206000</v>
      </c>
      <c r="P46" s="43">
        <v>-1.5964125560538115E-2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366.25</v>
      </c>
      <c r="F47" s="40">
        <v>366.11666666666662</v>
      </c>
      <c r="G47" s="41">
        <v>360.63333333333321</v>
      </c>
      <c r="H47" s="41">
        <v>355.01666666666659</v>
      </c>
      <c r="I47" s="41">
        <v>349.53333333333319</v>
      </c>
      <c r="J47" s="41">
        <v>371.73333333333323</v>
      </c>
      <c r="K47" s="41">
        <v>377.2166666666667</v>
      </c>
      <c r="L47" s="41">
        <v>382.83333333333326</v>
      </c>
      <c r="M47" s="31">
        <v>371.6</v>
      </c>
      <c r="N47" s="31">
        <v>360.5</v>
      </c>
      <c r="O47" s="42">
        <v>18009000</v>
      </c>
      <c r="P47" s="43">
        <v>3.121295930462268E-2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17249.599999999999</v>
      </c>
      <c r="F48" s="40">
        <v>17266.566666666666</v>
      </c>
      <c r="G48" s="41">
        <v>17034.133333333331</v>
      </c>
      <c r="H48" s="41">
        <v>16818.666666666664</v>
      </c>
      <c r="I48" s="41">
        <v>16586.23333333333</v>
      </c>
      <c r="J48" s="41">
        <v>17482.033333333333</v>
      </c>
      <c r="K48" s="41">
        <v>17714.466666666667</v>
      </c>
      <c r="L48" s="41">
        <v>17929.933333333334</v>
      </c>
      <c r="M48" s="31">
        <v>17499</v>
      </c>
      <c r="N48" s="31">
        <v>17051.099999999999</v>
      </c>
      <c r="O48" s="42">
        <v>165650</v>
      </c>
      <c r="P48" s="43">
        <v>-8.0838323353293415E-3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387.5</v>
      </c>
      <c r="F49" s="40">
        <v>389.84999999999997</v>
      </c>
      <c r="G49" s="41">
        <v>384.04999999999995</v>
      </c>
      <c r="H49" s="41">
        <v>380.59999999999997</v>
      </c>
      <c r="I49" s="41">
        <v>374.79999999999995</v>
      </c>
      <c r="J49" s="41">
        <v>393.29999999999995</v>
      </c>
      <c r="K49" s="41">
        <v>399.1</v>
      </c>
      <c r="L49" s="41">
        <v>402.54999999999995</v>
      </c>
      <c r="M49" s="31">
        <v>395.65</v>
      </c>
      <c r="N49" s="31">
        <v>386.4</v>
      </c>
      <c r="O49" s="42">
        <v>28351800</v>
      </c>
      <c r="P49" s="43">
        <v>3.1432126252373779E-2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3649.15</v>
      </c>
      <c r="F50" s="40">
        <v>3643.4166666666665</v>
      </c>
      <c r="G50" s="41">
        <v>3633.4333333333329</v>
      </c>
      <c r="H50" s="41">
        <v>3617.7166666666662</v>
      </c>
      <c r="I50" s="41">
        <v>3607.7333333333327</v>
      </c>
      <c r="J50" s="41">
        <v>3659.1333333333332</v>
      </c>
      <c r="K50" s="41">
        <v>3669.1166666666668</v>
      </c>
      <c r="L50" s="41">
        <v>3684.8333333333335</v>
      </c>
      <c r="M50" s="31">
        <v>3653.4</v>
      </c>
      <c r="N50" s="31">
        <v>3627.7</v>
      </c>
      <c r="O50" s="42">
        <v>1254800</v>
      </c>
      <c r="P50" s="43">
        <v>-2.8607755880483152E-3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562.35</v>
      </c>
      <c r="F51" s="40">
        <v>565.25</v>
      </c>
      <c r="G51" s="41">
        <v>555.5</v>
      </c>
      <c r="H51" s="41">
        <v>548.65</v>
      </c>
      <c r="I51" s="41">
        <v>538.9</v>
      </c>
      <c r="J51" s="41">
        <v>572.1</v>
      </c>
      <c r="K51" s="41">
        <v>581.85</v>
      </c>
      <c r="L51" s="41">
        <v>588.70000000000005</v>
      </c>
      <c r="M51" s="31">
        <v>575</v>
      </c>
      <c r="N51" s="31">
        <v>558.4</v>
      </c>
      <c r="O51" s="42">
        <v>4742400</v>
      </c>
      <c r="P51" s="43">
        <v>-1.3520822065981611E-2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466.9</v>
      </c>
      <c r="F52" s="40">
        <v>471.14999999999992</v>
      </c>
      <c r="G52" s="41">
        <v>462.09999999999985</v>
      </c>
      <c r="H52" s="41">
        <v>457.29999999999995</v>
      </c>
      <c r="I52" s="41">
        <v>448.24999999999989</v>
      </c>
      <c r="J52" s="41">
        <v>475.94999999999982</v>
      </c>
      <c r="K52" s="41">
        <v>484.99999999999989</v>
      </c>
      <c r="L52" s="41">
        <v>489.79999999999978</v>
      </c>
      <c r="M52" s="31">
        <v>480.2</v>
      </c>
      <c r="N52" s="31">
        <v>466.35</v>
      </c>
      <c r="O52" s="42">
        <v>18032300</v>
      </c>
      <c r="P52" s="43">
        <v>2.3666791557387285E-2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207.4</v>
      </c>
      <c r="F53" s="40">
        <v>207.26666666666665</v>
      </c>
      <c r="G53" s="41">
        <v>204.93333333333331</v>
      </c>
      <c r="H53" s="41">
        <v>202.46666666666667</v>
      </c>
      <c r="I53" s="41">
        <v>200.13333333333333</v>
      </c>
      <c r="J53" s="41">
        <v>209.73333333333329</v>
      </c>
      <c r="K53" s="41">
        <v>212.06666666666666</v>
      </c>
      <c r="L53" s="41">
        <v>214.53333333333327</v>
      </c>
      <c r="M53" s="31">
        <v>209.6</v>
      </c>
      <c r="N53" s="31">
        <v>204.8</v>
      </c>
      <c r="O53" s="42">
        <v>53740800</v>
      </c>
      <c r="P53" s="43">
        <v>-5.0984704588623413E-3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582.65</v>
      </c>
      <c r="F54" s="40">
        <v>578.95000000000005</v>
      </c>
      <c r="G54" s="41">
        <v>573.90000000000009</v>
      </c>
      <c r="H54" s="41">
        <v>565.15000000000009</v>
      </c>
      <c r="I54" s="41">
        <v>560.10000000000014</v>
      </c>
      <c r="J54" s="41">
        <v>587.70000000000005</v>
      </c>
      <c r="K54" s="41">
        <v>592.75</v>
      </c>
      <c r="L54" s="41">
        <v>601.5</v>
      </c>
      <c r="M54" s="31">
        <v>584</v>
      </c>
      <c r="N54" s="31">
        <v>570.20000000000005</v>
      </c>
      <c r="O54" s="42">
        <v>3919500</v>
      </c>
      <c r="P54" s="43">
        <v>3.494757863205192E-3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409.2</v>
      </c>
      <c r="F55" s="40">
        <v>406.86666666666662</v>
      </c>
      <c r="G55" s="41">
        <v>401.73333333333323</v>
      </c>
      <c r="H55" s="41">
        <v>394.26666666666659</v>
      </c>
      <c r="I55" s="41">
        <v>389.13333333333321</v>
      </c>
      <c r="J55" s="41">
        <v>414.33333333333326</v>
      </c>
      <c r="K55" s="41">
        <v>419.46666666666658</v>
      </c>
      <c r="L55" s="41">
        <v>426.93333333333328</v>
      </c>
      <c r="M55" s="31">
        <v>412</v>
      </c>
      <c r="N55" s="31">
        <v>399.4</v>
      </c>
      <c r="O55" s="42">
        <v>2115000</v>
      </c>
      <c r="P55" s="43">
        <v>1.5850144092219021E-2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547.20000000000005</v>
      </c>
      <c r="F56" s="40">
        <v>544.15</v>
      </c>
      <c r="G56" s="41">
        <v>539.54999999999995</v>
      </c>
      <c r="H56" s="41">
        <v>531.9</v>
      </c>
      <c r="I56" s="41">
        <v>527.29999999999995</v>
      </c>
      <c r="J56" s="41">
        <v>551.79999999999995</v>
      </c>
      <c r="K56" s="41">
        <v>556.40000000000009</v>
      </c>
      <c r="L56" s="41">
        <v>564.04999999999995</v>
      </c>
      <c r="M56" s="31">
        <v>548.75</v>
      </c>
      <c r="N56" s="31">
        <v>536.5</v>
      </c>
      <c r="O56" s="42">
        <v>7771250</v>
      </c>
      <c r="P56" s="43">
        <v>-1.5674477517416085E-2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928.65</v>
      </c>
      <c r="F57" s="40">
        <v>930.83333333333337</v>
      </c>
      <c r="G57" s="41">
        <v>922.81666666666672</v>
      </c>
      <c r="H57" s="41">
        <v>916.98333333333335</v>
      </c>
      <c r="I57" s="41">
        <v>908.9666666666667</v>
      </c>
      <c r="J57" s="41">
        <v>936.66666666666674</v>
      </c>
      <c r="K57" s="41">
        <v>944.68333333333339</v>
      </c>
      <c r="L57" s="41">
        <v>950.51666666666677</v>
      </c>
      <c r="M57" s="31">
        <v>938.85</v>
      </c>
      <c r="N57" s="31">
        <v>925</v>
      </c>
      <c r="O57" s="42">
        <v>10159500</v>
      </c>
      <c r="P57" s="43">
        <v>2.1168169345354763E-2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153.65</v>
      </c>
      <c r="F58" s="40">
        <v>154.51666666666668</v>
      </c>
      <c r="G58" s="41">
        <v>152.23333333333335</v>
      </c>
      <c r="H58" s="41">
        <v>150.81666666666666</v>
      </c>
      <c r="I58" s="41">
        <v>148.53333333333333</v>
      </c>
      <c r="J58" s="41">
        <v>155.93333333333337</v>
      </c>
      <c r="K58" s="41">
        <v>158.21666666666673</v>
      </c>
      <c r="L58" s="41">
        <v>159.63333333333338</v>
      </c>
      <c r="M58" s="31">
        <v>156.80000000000001</v>
      </c>
      <c r="N58" s="31">
        <v>153.1</v>
      </c>
      <c r="O58" s="42">
        <v>45389400</v>
      </c>
      <c r="P58" s="43">
        <v>9.8112502336011962E-3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6070.7</v>
      </c>
      <c r="F59" s="40">
        <v>6063.166666666667</v>
      </c>
      <c r="G59" s="41">
        <v>5995.6333333333341</v>
      </c>
      <c r="H59" s="41">
        <v>5920.5666666666675</v>
      </c>
      <c r="I59" s="41">
        <v>5853.0333333333347</v>
      </c>
      <c r="J59" s="41">
        <v>6138.2333333333336</v>
      </c>
      <c r="K59" s="41">
        <v>6205.7666666666664</v>
      </c>
      <c r="L59" s="41">
        <v>6280.833333333333</v>
      </c>
      <c r="M59" s="31">
        <v>6130.7</v>
      </c>
      <c r="N59" s="31">
        <v>5988.1</v>
      </c>
      <c r="O59" s="42">
        <v>671500</v>
      </c>
      <c r="P59" s="43">
        <v>3.2441574415744155E-2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1472.8</v>
      </c>
      <c r="F60" s="40">
        <v>1470.8833333333332</v>
      </c>
      <c r="G60" s="41">
        <v>1463.9166666666665</v>
      </c>
      <c r="H60" s="41">
        <v>1455.0333333333333</v>
      </c>
      <c r="I60" s="41">
        <v>1448.0666666666666</v>
      </c>
      <c r="J60" s="41">
        <v>1479.7666666666664</v>
      </c>
      <c r="K60" s="41">
        <v>1486.7333333333331</v>
      </c>
      <c r="L60" s="41">
        <v>1495.6166666666663</v>
      </c>
      <c r="M60" s="31">
        <v>1477.85</v>
      </c>
      <c r="N60" s="31">
        <v>1462</v>
      </c>
      <c r="O60" s="42">
        <v>3188150</v>
      </c>
      <c r="P60" s="43">
        <v>-1.2895535327264847E-2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629.6</v>
      </c>
      <c r="F61" s="40">
        <v>628.69999999999993</v>
      </c>
      <c r="G61" s="41">
        <v>619.99999999999989</v>
      </c>
      <c r="H61" s="41">
        <v>610.4</v>
      </c>
      <c r="I61" s="41">
        <v>601.69999999999993</v>
      </c>
      <c r="J61" s="41">
        <v>638.29999999999984</v>
      </c>
      <c r="K61" s="41">
        <v>646.99999999999989</v>
      </c>
      <c r="L61" s="41">
        <v>656.5999999999998</v>
      </c>
      <c r="M61" s="31">
        <v>637.4</v>
      </c>
      <c r="N61" s="31">
        <v>619.1</v>
      </c>
      <c r="O61" s="42">
        <v>6319200</v>
      </c>
      <c r="P61" s="43">
        <v>8.4258904634239747E-3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773.9</v>
      </c>
      <c r="F62" s="40">
        <v>773.43333333333339</v>
      </c>
      <c r="G62" s="41">
        <v>759.86666666666679</v>
      </c>
      <c r="H62" s="41">
        <v>745.83333333333337</v>
      </c>
      <c r="I62" s="41">
        <v>732.26666666666677</v>
      </c>
      <c r="J62" s="41">
        <v>787.46666666666681</v>
      </c>
      <c r="K62" s="41">
        <v>801.03333333333342</v>
      </c>
      <c r="L62" s="41">
        <v>815.06666666666683</v>
      </c>
      <c r="M62" s="31">
        <v>787</v>
      </c>
      <c r="N62" s="31">
        <v>759.4</v>
      </c>
      <c r="O62" s="42">
        <v>1214375</v>
      </c>
      <c r="P62" s="43">
        <v>9.034792368125702E-2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438.1</v>
      </c>
      <c r="F63" s="40">
        <v>439.90000000000003</v>
      </c>
      <c r="G63" s="41">
        <v>435.40000000000009</v>
      </c>
      <c r="H63" s="41">
        <v>432.70000000000005</v>
      </c>
      <c r="I63" s="41">
        <v>428.2000000000001</v>
      </c>
      <c r="J63" s="41">
        <v>442.60000000000008</v>
      </c>
      <c r="K63" s="41">
        <v>447.09999999999997</v>
      </c>
      <c r="L63" s="41">
        <v>449.80000000000007</v>
      </c>
      <c r="M63" s="31">
        <v>444.4</v>
      </c>
      <c r="N63" s="31">
        <v>437.2</v>
      </c>
      <c r="O63" s="42">
        <v>2106500</v>
      </c>
      <c r="P63" s="43">
        <v>1.9159127195316657E-2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142.19999999999999</v>
      </c>
      <c r="F64" s="40">
        <v>141.20000000000002</v>
      </c>
      <c r="G64" s="41">
        <v>139.85000000000002</v>
      </c>
      <c r="H64" s="41">
        <v>137.5</v>
      </c>
      <c r="I64" s="41">
        <v>136.15</v>
      </c>
      <c r="J64" s="41">
        <v>143.55000000000004</v>
      </c>
      <c r="K64" s="41">
        <v>144.9</v>
      </c>
      <c r="L64" s="41">
        <v>147.25000000000006</v>
      </c>
      <c r="M64" s="31">
        <v>142.55000000000001</v>
      </c>
      <c r="N64" s="31">
        <v>138.85</v>
      </c>
      <c r="O64" s="42">
        <v>9237800</v>
      </c>
      <c r="P64" s="43">
        <v>-7.4591280653950959E-2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952.6</v>
      </c>
      <c r="F65" s="40">
        <v>951.58333333333337</v>
      </c>
      <c r="G65" s="41">
        <v>941.06666666666672</v>
      </c>
      <c r="H65" s="41">
        <v>929.5333333333333</v>
      </c>
      <c r="I65" s="41">
        <v>919.01666666666665</v>
      </c>
      <c r="J65" s="41">
        <v>963.11666666666679</v>
      </c>
      <c r="K65" s="41">
        <v>973.63333333333344</v>
      </c>
      <c r="L65" s="41">
        <v>985.16666666666686</v>
      </c>
      <c r="M65" s="31">
        <v>962.1</v>
      </c>
      <c r="N65" s="31">
        <v>940.05</v>
      </c>
      <c r="O65" s="42">
        <v>1020600</v>
      </c>
      <c r="P65" s="43">
        <v>-8.0540540540540537E-2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576.95000000000005</v>
      </c>
      <c r="F66" s="40">
        <v>578.03333333333342</v>
      </c>
      <c r="G66" s="41">
        <v>572.46666666666681</v>
      </c>
      <c r="H66" s="41">
        <v>567.98333333333335</v>
      </c>
      <c r="I66" s="41">
        <v>562.41666666666674</v>
      </c>
      <c r="J66" s="41">
        <v>582.51666666666688</v>
      </c>
      <c r="K66" s="41">
        <v>588.08333333333348</v>
      </c>
      <c r="L66" s="41">
        <v>592.56666666666695</v>
      </c>
      <c r="M66" s="31">
        <v>583.6</v>
      </c>
      <c r="N66" s="31">
        <v>573.54999999999995</v>
      </c>
      <c r="O66" s="42">
        <v>10522500</v>
      </c>
      <c r="P66" s="43">
        <v>4.5844204248975028E-2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1880.55</v>
      </c>
      <c r="F67" s="40">
        <v>1884.8666666666668</v>
      </c>
      <c r="G67" s="41">
        <v>1860.8333333333335</v>
      </c>
      <c r="H67" s="41">
        <v>1841.1166666666668</v>
      </c>
      <c r="I67" s="41">
        <v>1817.0833333333335</v>
      </c>
      <c r="J67" s="41">
        <v>1904.5833333333335</v>
      </c>
      <c r="K67" s="41">
        <v>1928.6166666666668</v>
      </c>
      <c r="L67" s="41">
        <v>1948.3333333333335</v>
      </c>
      <c r="M67" s="31">
        <v>1908.9</v>
      </c>
      <c r="N67" s="31">
        <v>1865.15</v>
      </c>
      <c r="O67" s="42">
        <v>550500</v>
      </c>
      <c r="P67" s="43">
        <v>1.8972697825080979E-2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2523.75</v>
      </c>
      <c r="F68" s="40">
        <v>2531.0166666666669</v>
      </c>
      <c r="G68" s="41">
        <v>2498.9333333333338</v>
      </c>
      <c r="H68" s="41">
        <v>2474.1166666666668</v>
      </c>
      <c r="I68" s="41">
        <v>2442.0333333333338</v>
      </c>
      <c r="J68" s="41">
        <v>2555.8333333333339</v>
      </c>
      <c r="K68" s="41">
        <v>2587.916666666667</v>
      </c>
      <c r="L68" s="41">
        <v>2612.733333333334</v>
      </c>
      <c r="M68" s="31">
        <v>2563.1</v>
      </c>
      <c r="N68" s="31">
        <v>2506.1999999999998</v>
      </c>
      <c r="O68" s="42">
        <v>2221500</v>
      </c>
      <c r="P68" s="43">
        <v>-3.4765055511943479E-3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259.45</v>
      </c>
      <c r="F69" s="40">
        <v>258.75</v>
      </c>
      <c r="G69" s="41">
        <v>252</v>
      </c>
      <c r="H69" s="41">
        <v>244.55</v>
      </c>
      <c r="I69" s="41">
        <v>237.8</v>
      </c>
      <c r="J69" s="41">
        <v>266.2</v>
      </c>
      <c r="K69" s="41">
        <v>272.95</v>
      </c>
      <c r="L69" s="41">
        <v>280.39999999999998</v>
      </c>
      <c r="M69" s="31">
        <v>265.5</v>
      </c>
      <c r="N69" s="31">
        <v>251.3</v>
      </c>
      <c r="O69" s="42">
        <v>16760100</v>
      </c>
      <c r="P69" s="43">
        <v>-1.3136511375947995E-2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4644.45</v>
      </c>
      <c r="F70" s="40">
        <v>4660.3833333333341</v>
      </c>
      <c r="G70" s="41">
        <v>4606.7666666666682</v>
      </c>
      <c r="H70" s="41">
        <v>4569.0833333333339</v>
      </c>
      <c r="I70" s="41">
        <v>4515.4666666666681</v>
      </c>
      <c r="J70" s="41">
        <v>4698.0666666666684</v>
      </c>
      <c r="K70" s="41">
        <v>4751.6833333333352</v>
      </c>
      <c r="L70" s="41">
        <v>4789.3666666666686</v>
      </c>
      <c r="M70" s="31">
        <v>4714</v>
      </c>
      <c r="N70" s="31">
        <v>4622.7</v>
      </c>
      <c r="O70" s="42">
        <v>2397900</v>
      </c>
      <c r="P70" s="43">
        <v>7.0132706198555352E-3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5509.6</v>
      </c>
      <c r="F71" s="40">
        <v>5513.3</v>
      </c>
      <c r="G71" s="41">
        <v>5453.4500000000007</v>
      </c>
      <c r="H71" s="41">
        <v>5397.3</v>
      </c>
      <c r="I71" s="41">
        <v>5337.4500000000007</v>
      </c>
      <c r="J71" s="41">
        <v>5569.4500000000007</v>
      </c>
      <c r="K71" s="41">
        <v>5629.3000000000011</v>
      </c>
      <c r="L71" s="41">
        <v>5685.4500000000007</v>
      </c>
      <c r="M71" s="31">
        <v>5573.15</v>
      </c>
      <c r="N71" s="31">
        <v>5457.15</v>
      </c>
      <c r="O71" s="42">
        <v>434875</v>
      </c>
      <c r="P71" s="43">
        <v>3.5416666666666666E-2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395.5</v>
      </c>
      <c r="F72" s="40">
        <v>396.16666666666669</v>
      </c>
      <c r="G72" s="41">
        <v>390.63333333333338</v>
      </c>
      <c r="H72" s="41">
        <v>385.76666666666671</v>
      </c>
      <c r="I72" s="41">
        <v>380.23333333333341</v>
      </c>
      <c r="J72" s="41">
        <v>401.03333333333336</v>
      </c>
      <c r="K72" s="41">
        <v>406.56666666666666</v>
      </c>
      <c r="L72" s="41">
        <v>411.43333333333334</v>
      </c>
      <c r="M72" s="31">
        <v>401.7</v>
      </c>
      <c r="N72" s="31">
        <v>391.3</v>
      </c>
      <c r="O72" s="42">
        <v>27627600</v>
      </c>
      <c r="P72" s="43">
        <v>4.1379310344827587E-3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4851.3500000000004</v>
      </c>
      <c r="F73" s="40">
        <v>4876.5666666666666</v>
      </c>
      <c r="G73" s="41">
        <v>4816.833333333333</v>
      </c>
      <c r="H73" s="41">
        <v>4782.3166666666666</v>
      </c>
      <c r="I73" s="41">
        <v>4722.583333333333</v>
      </c>
      <c r="J73" s="41">
        <v>4911.083333333333</v>
      </c>
      <c r="K73" s="41">
        <v>4970.8166666666666</v>
      </c>
      <c r="L73" s="41">
        <v>5005.333333333333</v>
      </c>
      <c r="M73" s="31">
        <v>4936.3</v>
      </c>
      <c r="N73" s="31">
        <v>4842.05</v>
      </c>
      <c r="O73" s="42">
        <v>2227625</v>
      </c>
      <c r="P73" s="43">
        <v>1.6862458546456074E-3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2708.7</v>
      </c>
      <c r="F74" s="40">
        <v>2711.1166666666668</v>
      </c>
      <c r="G74" s="41">
        <v>2688.6833333333334</v>
      </c>
      <c r="H74" s="41">
        <v>2668.6666666666665</v>
      </c>
      <c r="I74" s="41">
        <v>2646.2333333333331</v>
      </c>
      <c r="J74" s="41">
        <v>2731.1333333333337</v>
      </c>
      <c r="K74" s="41">
        <v>2753.5666666666671</v>
      </c>
      <c r="L74" s="41">
        <v>2773.5833333333339</v>
      </c>
      <c r="M74" s="31">
        <v>2733.55</v>
      </c>
      <c r="N74" s="31">
        <v>2691.1</v>
      </c>
      <c r="O74" s="42">
        <v>2524900</v>
      </c>
      <c r="P74" s="43">
        <v>-0.1057394322548655</v>
      </c>
    </row>
    <row r="75" spans="1:16" ht="12.75" customHeight="1">
      <c r="A75" s="31">
        <v>65</v>
      </c>
      <c r="B75" s="32" t="s">
        <v>49</v>
      </c>
      <c r="C75" s="302" t="s">
        <v>101</v>
      </c>
      <c r="D75" s="34">
        <v>44588</v>
      </c>
      <c r="E75" s="40">
        <v>1903.65</v>
      </c>
      <c r="F75" s="40">
        <v>1903.8333333333333</v>
      </c>
      <c r="G75" s="41">
        <v>1895.1166666666666</v>
      </c>
      <c r="H75" s="41">
        <v>1886.5833333333333</v>
      </c>
      <c r="I75" s="41">
        <v>1877.8666666666666</v>
      </c>
      <c r="J75" s="41">
        <v>1912.3666666666666</v>
      </c>
      <c r="K75" s="41">
        <v>1921.0833333333333</v>
      </c>
      <c r="L75" s="41">
        <v>1929.6166666666666</v>
      </c>
      <c r="M75" s="31">
        <v>1912.55</v>
      </c>
      <c r="N75" s="31">
        <v>1895.3</v>
      </c>
      <c r="O75" s="42">
        <v>5379000</v>
      </c>
      <c r="P75" s="43">
        <v>2.8499316437059628E-2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170.65</v>
      </c>
      <c r="F76" s="40">
        <v>170.58333333333334</v>
      </c>
      <c r="G76" s="41">
        <v>169.36666666666667</v>
      </c>
      <c r="H76" s="41">
        <v>168.08333333333334</v>
      </c>
      <c r="I76" s="41">
        <v>166.86666666666667</v>
      </c>
      <c r="J76" s="41">
        <v>171.86666666666667</v>
      </c>
      <c r="K76" s="41">
        <v>173.08333333333331</v>
      </c>
      <c r="L76" s="41">
        <v>174.36666666666667</v>
      </c>
      <c r="M76" s="31">
        <v>171.8</v>
      </c>
      <c r="N76" s="31">
        <v>169.3</v>
      </c>
      <c r="O76" s="42">
        <v>23144400</v>
      </c>
      <c r="P76" s="43">
        <v>-1.5919179549977038E-2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88.7</v>
      </c>
      <c r="F77" s="40">
        <v>88.316666666666663</v>
      </c>
      <c r="G77" s="41">
        <v>87.583333333333329</v>
      </c>
      <c r="H77" s="41">
        <v>86.466666666666669</v>
      </c>
      <c r="I77" s="41">
        <v>85.733333333333334</v>
      </c>
      <c r="J77" s="41">
        <v>89.433333333333323</v>
      </c>
      <c r="K77" s="41">
        <v>90.166666666666671</v>
      </c>
      <c r="L77" s="41">
        <v>91.283333333333317</v>
      </c>
      <c r="M77" s="31">
        <v>89.05</v>
      </c>
      <c r="N77" s="31">
        <v>87.2</v>
      </c>
      <c r="O77" s="42">
        <v>97290000</v>
      </c>
      <c r="P77" s="43">
        <v>-7.8523353049153588E-3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186.8</v>
      </c>
      <c r="F78" s="40">
        <v>187.15</v>
      </c>
      <c r="G78" s="41">
        <v>183.85000000000002</v>
      </c>
      <c r="H78" s="41">
        <v>180.9</v>
      </c>
      <c r="I78" s="41">
        <v>177.60000000000002</v>
      </c>
      <c r="J78" s="41">
        <v>190.10000000000002</v>
      </c>
      <c r="K78" s="41">
        <v>193.40000000000003</v>
      </c>
      <c r="L78" s="41">
        <v>196.35000000000002</v>
      </c>
      <c r="M78" s="31">
        <v>190.45</v>
      </c>
      <c r="N78" s="31">
        <v>184.2</v>
      </c>
      <c r="O78" s="42">
        <v>9529000</v>
      </c>
      <c r="P78" s="43">
        <v>-1.3724434876210979E-2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133.30000000000001</v>
      </c>
      <c r="F79" s="40">
        <v>133.33333333333334</v>
      </c>
      <c r="G79" s="41">
        <v>131.91666666666669</v>
      </c>
      <c r="H79" s="41">
        <v>130.53333333333333</v>
      </c>
      <c r="I79" s="41">
        <v>129.11666666666667</v>
      </c>
      <c r="J79" s="41">
        <v>134.7166666666667</v>
      </c>
      <c r="K79" s="41">
        <v>136.13333333333338</v>
      </c>
      <c r="L79" s="41">
        <v>137.51666666666671</v>
      </c>
      <c r="M79" s="31">
        <v>134.75</v>
      </c>
      <c r="N79" s="31">
        <v>131.94999999999999</v>
      </c>
      <c r="O79" s="42">
        <v>40565000</v>
      </c>
      <c r="P79" s="43">
        <v>-2.2633744855967079E-2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519.5</v>
      </c>
      <c r="F80" s="40">
        <v>522.23333333333335</v>
      </c>
      <c r="G80" s="41">
        <v>515.4666666666667</v>
      </c>
      <c r="H80" s="41">
        <v>511.43333333333339</v>
      </c>
      <c r="I80" s="41">
        <v>504.66666666666674</v>
      </c>
      <c r="J80" s="41">
        <v>526.26666666666665</v>
      </c>
      <c r="K80" s="41">
        <v>533.0333333333333</v>
      </c>
      <c r="L80" s="41">
        <v>537.06666666666661</v>
      </c>
      <c r="M80" s="31">
        <v>529</v>
      </c>
      <c r="N80" s="31">
        <v>518.20000000000005</v>
      </c>
      <c r="O80" s="42">
        <v>8833150</v>
      </c>
      <c r="P80" s="43">
        <v>-5.2049446974625896E-4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48.4</v>
      </c>
      <c r="F81" s="40">
        <v>47.9</v>
      </c>
      <c r="G81" s="41">
        <v>46.9</v>
      </c>
      <c r="H81" s="41">
        <v>45.4</v>
      </c>
      <c r="I81" s="41">
        <v>44.4</v>
      </c>
      <c r="J81" s="41">
        <v>49.4</v>
      </c>
      <c r="K81" s="41">
        <v>50.4</v>
      </c>
      <c r="L81" s="41">
        <v>51.9</v>
      </c>
      <c r="M81" s="31">
        <v>48.9</v>
      </c>
      <c r="N81" s="31">
        <v>46.4</v>
      </c>
      <c r="O81" s="42">
        <v>129262500</v>
      </c>
      <c r="P81" s="43">
        <v>-2.67660511604269E-2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469.2</v>
      </c>
      <c r="F82" s="40">
        <v>462.34999999999997</v>
      </c>
      <c r="G82" s="41">
        <v>446.89999999999992</v>
      </c>
      <c r="H82" s="41">
        <v>424.59999999999997</v>
      </c>
      <c r="I82" s="41">
        <v>409.14999999999992</v>
      </c>
      <c r="J82" s="41">
        <v>484.64999999999992</v>
      </c>
      <c r="K82" s="41">
        <v>500.09999999999997</v>
      </c>
      <c r="L82" s="41">
        <v>522.39999999999986</v>
      </c>
      <c r="M82" s="31">
        <v>477.8</v>
      </c>
      <c r="N82" s="31">
        <v>440.05</v>
      </c>
      <c r="O82" s="42">
        <v>1856400</v>
      </c>
      <c r="P82" s="43">
        <v>1.1313432835820896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950.9</v>
      </c>
      <c r="F83" s="40">
        <v>950.44999999999993</v>
      </c>
      <c r="G83" s="41">
        <v>935.94999999999982</v>
      </c>
      <c r="H83" s="41">
        <v>920.99999999999989</v>
      </c>
      <c r="I83" s="41">
        <v>906.49999999999977</v>
      </c>
      <c r="J83" s="41">
        <v>965.39999999999986</v>
      </c>
      <c r="K83" s="41">
        <v>979.90000000000009</v>
      </c>
      <c r="L83" s="41">
        <v>994.84999999999991</v>
      </c>
      <c r="M83" s="31">
        <v>964.95</v>
      </c>
      <c r="N83" s="31">
        <v>935.5</v>
      </c>
      <c r="O83" s="42">
        <v>5426000</v>
      </c>
      <c r="P83" s="43">
        <v>7.4266617155588563E-3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1894.7</v>
      </c>
      <c r="F84" s="40">
        <v>1898.5833333333333</v>
      </c>
      <c r="G84" s="41">
        <v>1872.1666666666665</v>
      </c>
      <c r="H84" s="41">
        <v>1849.6333333333332</v>
      </c>
      <c r="I84" s="41">
        <v>1823.2166666666665</v>
      </c>
      <c r="J84" s="41">
        <v>1921.1166666666666</v>
      </c>
      <c r="K84" s="41">
        <v>1947.5333333333331</v>
      </c>
      <c r="L84" s="41">
        <v>1970.0666666666666</v>
      </c>
      <c r="M84" s="31">
        <v>1925</v>
      </c>
      <c r="N84" s="31">
        <v>1876.05</v>
      </c>
      <c r="O84" s="42">
        <v>3252600</v>
      </c>
      <c r="P84" s="43">
        <v>1.1726647796198949E-2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327.05</v>
      </c>
      <c r="F85" s="40">
        <v>332.08333333333331</v>
      </c>
      <c r="G85" s="41">
        <v>319.16666666666663</v>
      </c>
      <c r="H85" s="41">
        <v>311.2833333333333</v>
      </c>
      <c r="I85" s="41">
        <v>298.36666666666662</v>
      </c>
      <c r="J85" s="41">
        <v>339.96666666666664</v>
      </c>
      <c r="K85" s="41">
        <v>352.88333333333327</v>
      </c>
      <c r="L85" s="41">
        <v>360.76666666666665</v>
      </c>
      <c r="M85" s="31">
        <v>345</v>
      </c>
      <c r="N85" s="31">
        <v>324.2</v>
      </c>
      <c r="O85" s="42">
        <v>14284800</v>
      </c>
      <c r="P85" s="43">
        <v>5.7729828991162628E-2</v>
      </c>
    </row>
    <row r="86" spans="1:16" ht="12.75" customHeight="1">
      <c r="A86" s="31">
        <v>76</v>
      </c>
      <c r="B86" s="32" t="s">
        <v>42</v>
      </c>
      <c r="C86" s="261" t="s">
        <v>111</v>
      </c>
      <c r="D86" s="34">
        <v>44588</v>
      </c>
      <c r="E86" s="40">
        <v>1695.35</v>
      </c>
      <c r="F86" s="40">
        <v>1685.8666666666668</v>
      </c>
      <c r="G86" s="41">
        <v>1672.0833333333335</v>
      </c>
      <c r="H86" s="41">
        <v>1648.8166666666666</v>
      </c>
      <c r="I86" s="41">
        <v>1635.0333333333333</v>
      </c>
      <c r="J86" s="41">
        <v>1709.1333333333337</v>
      </c>
      <c r="K86" s="41">
        <v>1722.916666666667</v>
      </c>
      <c r="L86" s="41">
        <v>1746.1833333333338</v>
      </c>
      <c r="M86" s="31">
        <v>1699.65</v>
      </c>
      <c r="N86" s="31">
        <v>1662.6</v>
      </c>
      <c r="O86" s="42">
        <v>12237425</v>
      </c>
      <c r="P86" s="43">
        <v>-1.4120618398897902E-2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300.45</v>
      </c>
      <c r="F87" s="40">
        <v>300.73333333333335</v>
      </c>
      <c r="G87" s="41">
        <v>297.16666666666669</v>
      </c>
      <c r="H87" s="41">
        <v>293.88333333333333</v>
      </c>
      <c r="I87" s="41">
        <v>290.31666666666666</v>
      </c>
      <c r="J87" s="41">
        <v>304.01666666666671</v>
      </c>
      <c r="K87" s="41">
        <v>307.58333333333331</v>
      </c>
      <c r="L87" s="41">
        <v>310.86666666666673</v>
      </c>
      <c r="M87" s="31">
        <v>304.3</v>
      </c>
      <c r="N87" s="31">
        <v>297.45</v>
      </c>
      <c r="O87" s="42">
        <v>889100</v>
      </c>
      <c r="P87" s="43">
        <v>2.952755905511811E-2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651.25</v>
      </c>
      <c r="F88" s="40">
        <v>648.83333333333337</v>
      </c>
      <c r="G88" s="41">
        <v>644.7166666666667</v>
      </c>
      <c r="H88" s="41">
        <v>638.18333333333328</v>
      </c>
      <c r="I88" s="41">
        <v>634.06666666666661</v>
      </c>
      <c r="J88" s="41">
        <v>655.36666666666679</v>
      </c>
      <c r="K88" s="41">
        <v>659.48333333333335</v>
      </c>
      <c r="L88" s="41">
        <v>666.01666666666688</v>
      </c>
      <c r="M88" s="31">
        <v>652.95000000000005</v>
      </c>
      <c r="N88" s="31">
        <v>642.29999999999995</v>
      </c>
      <c r="O88" s="42">
        <v>2442500</v>
      </c>
      <c r="P88" s="43">
        <v>-5.0916496945010185E-3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1255.95</v>
      </c>
      <c r="F89" s="40">
        <v>1255.2833333333333</v>
      </c>
      <c r="G89" s="41">
        <v>1239.5166666666667</v>
      </c>
      <c r="H89" s="41">
        <v>1223.0833333333333</v>
      </c>
      <c r="I89" s="41">
        <v>1207.3166666666666</v>
      </c>
      <c r="J89" s="41">
        <v>1271.7166666666667</v>
      </c>
      <c r="K89" s="41">
        <v>1287.4833333333331</v>
      </c>
      <c r="L89" s="41">
        <v>1303.9166666666667</v>
      </c>
      <c r="M89" s="31">
        <v>1271.05</v>
      </c>
      <c r="N89" s="31">
        <v>1238.8499999999999</v>
      </c>
      <c r="O89" s="42">
        <v>2954500</v>
      </c>
      <c r="P89" s="43">
        <v>2.2689904636632688E-2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1409.65</v>
      </c>
      <c r="F90" s="40">
        <v>1407.0666666666666</v>
      </c>
      <c r="G90" s="41">
        <v>1395.6333333333332</v>
      </c>
      <c r="H90" s="41">
        <v>1381.6166666666666</v>
      </c>
      <c r="I90" s="41">
        <v>1370.1833333333332</v>
      </c>
      <c r="J90" s="41">
        <v>1421.0833333333333</v>
      </c>
      <c r="K90" s="41">
        <v>1432.5166666666667</v>
      </c>
      <c r="L90" s="41">
        <v>1446.5333333333333</v>
      </c>
      <c r="M90" s="31">
        <v>1418.5</v>
      </c>
      <c r="N90" s="31">
        <v>1393.05</v>
      </c>
      <c r="O90" s="42">
        <v>3338000</v>
      </c>
      <c r="P90" s="43">
        <v>2.5184275184275184E-2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1326.25</v>
      </c>
      <c r="F91" s="40">
        <v>1319.3666666666668</v>
      </c>
      <c r="G91" s="41">
        <v>1308.1833333333336</v>
      </c>
      <c r="H91" s="41">
        <v>1290.1166666666668</v>
      </c>
      <c r="I91" s="41">
        <v>1278.9333333333336</v>
      </c>
      <c r="J91" s="41">
        <v>1337.4333333333336</v>
      </c>
      <c r="K91" s="41">
        <v>1348.616666666667</v>
      </c>
      <c r="L91" s="41">
        <v>1366.6833333333336</v>
      </c>
      <c r="M91" s="31">
        <v>1330.55</v>
      </c>
      <c r="N91" s="31">
        <v>1301.3</v>
      </c>
      <c r="O91" s="42">
        <v>17336200</v>
      </c>
      <c r="P91" s="43">
        <v>1.6291189626164389E-2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2679.5</v>
      </c>
      <c r="F92" s="40">
        <v>2663.75</v>
      </c>
      <c r="G92" s="41">
        <v>2644.55</v>
      </c>
      <c r="H92" s="41">
        <v>2609.6000000000004</v>
      </c>
      <c r="I92" s="41">
        <v>2590.4000000000005</v>
      </c>
      <c r="J92" s="41">
        <v>2698.7</v>
      </c>
      <c r="K92" s="41">
        <v>2717.8999999999996</v>
      </c>
      <c r="L92" s="41">
        <v>2752.8499999999995</v>
      </c>
      <c r="M92" s="31">
        <v>2682.95</v>
      </c>
      <c r="N92" s="31">
        <v>2628.8</v>
      </c>
      <c r="O92" s="42">
        <v>13092000</v>
      </c>
      <c r="P92" s="43">
        <v>-1.418699373026406E-3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2479.9499999999998</v>
      </c>
      <c r="F93" s="40">
        <v>2474.9833333333331</v>
      </c>
      <c r="G93" s="41">
        <v>2463.9666666666662</v>
      </c>
      <c r="H93" s="41">
        <v>2447.9833333333331</v>
      </c>
      <c r="I93" s="41">
        <v>2436.9666666666662</v>
      </c>
      <c r="J93" s="41">
        <v>2490.9666666666662</v>
      </c>
      <c r="K93" s="41">
        <v>2501.9833333333336</v>
      </c>
      <c r="L93" s="41">
        <v>2517.9666666666662</v>
      </c>
      <c r="M93" s="31">
        <v>2486</v>
      </c>
      <c r="N93" s="31">
        <v>2459</v>
      </c>
      <c r="O93" s="42">
        <v>3153600</v>
      </c>
      <c r="P93" s="43">
        <v>1.2064258048130039E-3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1531.2</v>
      </c>
      <c r="F94" s="40">
        <v>1525.7</v>
      </c>
      <c r="G94" s="41">
        <v>1516.5</v>
      </c>
      <c r="H94" s="41">
        <v>1501.8</v>
      </c>
      <c r="I94" s="41">
        <v>1492.6</v>
      </c>
      <c r="J94" s="41">
        <v>1540.4</v>
      </c>
      <c r="K94" s="41">
        <v>1549.6000000000004</v>
      </c>
      <c r="L94" s="41">
        <v>1564.3000000000002</v>
      </c>
      <c r="M94" s="31">
        <v>1534.9</v>
      </c>
      <c r="N94" s="31">
        <v>1511</v>
      </c>
      <c r="O94" s="42">
        <v>35130700</v>
      </c>
      <c r="P94" s="43">
        <v>1.7004744769607998E-2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656.2</v>
      </c>
      <c r="F95" s="40">
        <v>655.63333333333333</v>
      </c>
      <c r="G95" s="41">
        <v>652.81666666666661</v>
      </c>
      <c r="H95" s="41">
        <v>649.43333333333328</v>
      </c>
      <c r="I95" s="41">
        <v>646.61666666666656</v>
      </c>
      <c r="J95" s="41">
        <v>659.01666666666665</v>
      </c>
      <c r="K95" s="41">
        <v>661.83333333333348</v>
      </c>
      <c r="L95" s="41">
        <v>665.2166666666667</v>
      </c>
      <c r="M95" s="31">
        <v>658.45</v>
      </c>
      <c r="N95" s="31">
        <v>652.25</v>
      </c>
      <c r="O95" s="42">
        <v>19959500</v>
      </c>
      <c r="P95" s="43">
        <v>1.2838403572425341E-2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2496.1</v>
      </c>
      <c r="F96" s="40">
        <v>2493.0833333333335</v>
      </c>
      <c r="G96" s="41">
        <v>2481.0666666666671</v>
      </c>
      <c r="H96" s="41">
        <v>2466.0333333333338</v>
      </c>
      <c r="I96" s="41">
        <v>2454.0166666666673</v>
      </c>
      <c r="J96" s="41">
        <v>2508.1166666666668</v>
      </c>
      <c r="K96" s="41">
        <v>2520.1333333333332</v>
      </c>
      <c r="L96" s="41">
        <v>2535.1666666666665</v>
      </c>
      <c r="M96" s="31">
        <v>2505.1</v>
      </c>
      <c r="N96" s="31">
        <v>2478.0500000000002</v>
      </c>
      <c r="O96" s="42">
        <v>4354800</v>
      </c>
      <c r="P96" s="43">
        <v>1.1724946548037796E-3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478.2</v>
      </c>
      <c r="F97" s="40">
        <v>478.2166666666667</v>
      </c>
      <c r="G97" s="41">
        <v>473.58333333333337</v>
      </c>
      <c r="H97" s="41">
        <v>468.9666666666667</v>
      </c>
      <c r="I97" s="41">
        <v>464.33333333333337</v>
      </c>
      <c r="J97" s="41">
        <v>482.83333333333337</v>
      </c>
      <c r="K97" s="41">
        <v>487.4666666666667</v>
      </c>
      <c r="L97" s="41">
        <v>492.08333333333337</v>
      </c>
      <c r="M97" s="31">
        <v>482.85</v>
      </c>
      <c r="N97" s="31">
        <v>473.6</v>
      </c>
      <c r="O97" s="42">
        <v>29172275</v>
      </c>
      <c r="P97" s="43">
        <v>2.549135510565982E-3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134.15</v>
      </c>
      <c r="F98" s="40">
        <v>133.04999999999998</v>
      </c>
      <c r="G98" s="41">
        <v>130.59999999999997</v>
      </c>
      <c r="H98" s="41">
        <v>127.04999999999998</v>
      </c>
      <c r="I98" s="41">
        <v>124.59999999999997</v>
      </c>
      <c r="J98" s="41">
        <v>136.59999999999997</v>
      </c>
      <c r="K98" s="41">
        <v>139.04999999999995</v>
      </c>
      <c r="L98" s="41">
        <v>142.59999999999997</v>
      </c>
      <c r="M98" s="31">
        <v>135.5</v>
      </c>
      <c r="N98" s="31">
        <v>129.5</v>
      </c>
      <c r="O98" s="42">
        <v>7215400</v>
      </c>
      <c r="P98" s="43">
        <v>1.2108036890645586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299.39999999999998</v>
      </c>
      <c r="F99" s="40">
        <v>299.16666666666669</v>
      </c>
      <c r="G99" s="41">
        <v>296.28333333333336</v>
      </c>
      <c r="H99" s="41">
        <v>293.16666666666669</v>
      </c>
      <c r="I99" s="41">
        <v>290.28333333333336</v>
      </c>
      <c r="J99" s="41">
        <v>302.28333333333336</v>
      </c>
      <c r="K99" s="41">
        <v>305.16666666666669</v>
      </c>
      <c r="L99" s="41">
        <v>308.28333333333336</v>
      </c>
      <c r="M99" s="31">
        <v>302.05</v>
      </c>
      <c r="N99" s="31">
        <v>296.05</v>
      </c>
      <c r="O99" s="42">
        <v>11178000</v>
      </c>
      <c r="P99" s="43">
        <v>9.2637737688932228E-3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2406.25</v>
      </c>
      <c r="F100" s="40">
        <v>2392.9166666666665</v>
      </c>
      <c r="G100" s="41">
        <v>2374.4833333333331</v>
      </c>
      <c r="H100" s="41">
        <v>2342.7166666666667</v>
      </c>
      <c r="I100" s="41">
        <v>2324.2833333333333</v>
      </c>
      <c r="J100" s="41">
        <v>2424.6833333333329</v>
      </c>
      <c r="K100" s="41">
        <v>2443.1166666666663</v>
      </c>
      <c r="L100" s="41">
        <v>2474.8833333333328</v>
      </c>
      <c r="M100" s="31">
        <v>2411.35</v>
      </c>
      <c r="N100" s="31">
        <v>2361.15</v>
      </c>
      <c r="O100" s="42">
        <v>8931900</v>
      </c>
      <c r="P100" s="43">
        <v>-4.0199871050934879E-2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42459.45</v>
      </c>
      <c r="F101" s="40">
        <v>42321.466666666667</v>
      </c>
      <c r="G101" s="41">
        <v>41862.983333333337</v>
      </c>
      <c r="H101" s="41">
        <v>41266.51666666667</v>
      </c>
      <c r="I101" s="41">
        <v>40808.03333333334</v>
      </c>
      <c r="J101" s="41">
        <v>42917.933333333334</v>
      </c>
      <c r="K101" s="41">
        <v>43376.416666666657</v>
      </c>
      <c r="L101" s="41">
        <v>43972.883333333331</v>
      </c>
      <c r="M101" s="31">
        <v>42779.95</v>
      </c>
      <c r="N101" s="31">
        <v>41725</v>
      </c>
      <c r="O101" s="42">
        <v>4890</v>
      </c>
      <c r="P101" s="43">
        <v>0.32520325203252032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218.9</v>
      </c>
      <c r="F102" s="40">
        <v>220.16666666666666</v>
      </c>
      <c r="G102" s="41">
        <v>215.5333333333333</v>
      </c>
      <c r="H102" s="41">
        <v>212.16666666666666</v>
      </c>
      <c r="I102" s="41">
        <v>207.5333333333333</v>
      </c>
      <c r="J102" s="41">
        <v>223.5333333333333</v>
      </c>
      <c r="K102" s="41">
        <v>228.16666666666669</v>
      </c>
      <c r="L102" s="41">
        <v>231.5333333333333</v>
      </c>
      <c r="M102" s="31">
        <v>224.8</v>
      </c>
      <c r="N102" s="31">
        <v>216.8</v>
      </c>
      <c r="O102" s="42">
        <v>33638100</v>
      </c>
      <c r="P102" s="43">
        <v>5.8530875036581796E-2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776</v>
      </c>
      <c r="F103" s="40">
        <v>774.35</v>
      </c>
      <c r="G103" s="41">
        <v>767.90000000000009</v>
      </c>
      <c r="H103" s="41">
        <v>759.80000000000007</v>
      </c>
      <c r="I103" s="41">
        <v>753.35000000000014</v>
      </c>
      <c r="J103" s="41">
        <v>782.45</v>
      </c>
      <c r="K103" s="41">
        <v>788.90000000000009</v>
      </c>
      <c r="L103" s="41">
        <v>797</v>
      </c>
      <c r="M103" s="31">
        <v>780.8</v>
      </c>
      <c r="N103" s="31">
        <v>766.25</v>
      </c>
      <c r="O103" s="42">
        <v>78116500</v>
      </c>
      <c r="P103" s="43">
        <v>-1.0778151172711602E-2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1430.65</v>
      </c>
      <c r="F104" s="40">
        <v>1430.2166666666669</v>
      </c>
      <c r="G104" s="41">
        <v>1418.4833333333338</v>
      </c>
      <c r="H104" s="41">
        <v>1406.3166666666668</v>
      </c>
      <c r="I104" s="41">
        <v>1394.5833333333337</v>
      </c>
      <c r="J104" s="41">
        <v>1442.3833333333339</v>
      </c>
      <c r="K104" s="41">
        <v>1454.116666666667</v>
      </c>
      <c r="L104" s="41">
        <v>1466.283333333334</v>
      </c>
      <c r="M104" s="31">
        <v>1441.95</v>
      </c>
      <c r="N104" s="31">
        <v>1418.05</v>
      </c>
      <c r="O104" s="42">
        <v>3052350</v>
      </c>
      <c r="P104" s="43">
        <v>-8.4219246168714627E-3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571.9</v>
      </c>
      <c r="F105" s="40">
        <v>570.61666666666667</v>
      </c>
      <c r="G105" s="41">
        <v>567.2833333333333</v>
      </c>
      <c r="H105" s="41">
        <v>562.66666666666663</v>
      </c>
      <c r="I105" s="41">
        <v>559.33333333333326</v>
      </c>
      <c r="J105" s="41">
        <v>575.23333333333335</v>
      </c>
      <c r="K105" s="41">
        <v>578.56666666666661</v>
      </c>
      <c r="L105" s="41">
        <v>583.18333333333339</v>
      </c>
      <c r="M105" s="31">
        <v>573.95000000000005</v>
      </c>
      <c r="N105" s="31">
        <v>566</v>
      </c>
      <c r="O105" s="42">
        <v>5529750</v>
      </c>
      <c r="P105" s="43">
        <v>-2.6666666666666668E-2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15.4</v>
      </c>
      <c r="F106" s="40">
        <v>15.516666666666666</v>
      </c>
      <c r="G106" s="41">
        <v>15.133333333333331</v>
      </c>
      <c r="H106" s="41">
        <v>14.866666666666665</v>
      </c>
      <c r="I106" s="41">
        <v>14.483333333333331</v>
      </c>
      <c r="J106" s="41">
        <v>15.783333333333331</v>
      </c>
      <c r="K106" s="41">
        <v>16.166666666666664</v>
      </c>
      <c r="L106" s="41">
        <v>16.43333333333333</v>
      </c>
      <c r="M106" s="31">
        <v>15.9</v>
      </c>
      <c r="N106" s="31">
        <v>15.25</v>
      </c>
      <c r="O106" s="42">
        <v>846370000</v>
      </c>
      <c r="P106" s="43">
        <v>2.0079304817345819E-2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62.8</v>
      </c>
      <c r="F107" s="40">
        <v>63.133333333333326</v>
      </c>
      <c r="G107" s="41">
        <v>61.966666666666654</v>
      </c>
      <c r="H107" s="41">
        <v>61.133333333333326</v>
      </c>
      <c r="I107" s="41">
        <v>59.966666666666654</v>
      </c>
      <c r="J107" s="41">
        <v>63.966666666666654</v>
      </c>
      <c r="K107" s="41">
        <v>65.133333333333326</v>
      </c>
      <c r="L107" s="41">
        <v>65.966666666666654</v>
      </c>
      <c r="M107" s="31">
        <v>64.3</v>
      </c>
      <c r="N107" s="31">
        <v>62.3</v>
      </c>
      <c r="O107" s="42">
        <v>46930000</v>
      </c>
      <c r="P107" s="43">
        <v>5.9607134793407089E-2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49.55</v>
      </c>
      <c r="F108" s="40">
        <v>49.6</v>
      </c>
      <c r="G108" s="41">
        <v>48.85</v>
      </c>
      <c r="H108" s="41">
        <v>48.15</v>
      </c>
      <c r="I108" s="41">
        <v>47.4</v>
      </c>
      <c r="J108" s="41">
        <v>50.300000000000004</v>
      </c>
      <c r="K108" s="41">
        <v>51.050000000000004</v>
      </c>
      <c r="L108" s="41">
        <v>51.750000000000007</v>
      </c>
      <c r="M108" s="31">
        <v>50.35</v>
      </c>
      <c r="N108" s="31">
        <v>48.9</v>
      </c>
      <c r="O108" s="42">
        <v>149905500</v>
      </c>
      <c r="P108" s="43">
        <v>1.6177577125658388E-2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263</v>
      </c>
      <c r="F109" s="40">
        <v>262.40000000000003</v>
      </c>
      <c r="G109" s="41">
        <v>259.45000000000005</v>
      </c>
      <c r="H109" s="41">
        <v>255.90000000000003</v>
      </c>
      <c r="I109" s="41">
        <v>252.95000000000005</v>
      </c>
      <c r="J109" s="41">
        <v>265.95000000000005</v>
      </c>
      <c r="K109" s="41">
        <v>268.89999999999998</v>
      </c>
      <c r="L109" s="41">
        <v>272.45000000000005</v>
      </c>
      <c r="M109" s="31">
        <v>265.35000000000002</v>
      </c>
      <c r="N109" s="31">
        <v>258.85000000000002</v>
      </c>
      <c r="O109" s="42">
        <v>39195000</v>
      </c>
      <c r="P109" s="43">
        <v>4.7084752554598278E-2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472.25</v>
      </c>
      <c r="F110" s="40">
        <v>473.83333333333331</v>
      </c>
      <c r="G110" s="41">
        <v>468.06666666666661</v>
      </c>
      <c r="H110" s="41">
        <v>463.88333333333327</v>
      </c>
      <c r="I110" s="41">
        <v>458.11666666666656</v>
      </c>
      <c r="J110" s="41">
        <v>478.01666666666665</v>
      </c>
      <c r="K110" s="41">
        <v>483.78333333333342</v>
      </c>
      <c r="L110" s="41">
        <v>487.9666666666667</v>
      </c>
      <c r="M110" s="31">
        <v>479.6</v>
      </c>
      <c r="N110" s="31">
        <v>469.65</v>
      </c>
      <c r="O110" s="42">
        <v>11053625</v>
      </c>
      <c r="P110" s="43">
        <v>6.027433394882617E-2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185.35</v>
      </c>
      <c r="F111" s="40">
        <v>185.63333333333333</v>
      </c>
      <c r="G111" s="41">
        <v>182.91666666666666</v>
      </c>
      <c r="H111" s="41">
        <v>180.48333333333332</v>
      </c>
      <c r="I111" s="41">
        <v>177.76666666666665</v>
      </c>
      <c r="J111" s="41">
        <v>188.06666666666666</v>
      </c>
      <c r="K111" s="41">
        <v>190.78333333333336</v>
      </c>
      <c r="L111" s="41">
        <v>193.21666666666667</v>
      </c>
      <c r="M111" s="31">
        <v>188.35</v>
      </c>
      <c r="N111" s="31">
        <v>183.2</v>
      </c>
      <c r="O111" s="42">
        <v>14479200</v>
      </c>
      <c r="P111" s="43">
        <v>8.3402835696413675E-4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201.1</v>
      </c>
      <c r="F112" s="40">
        <v>201</v>
      </c>
      <c r="G112" s="41">
        <v>198.75</v>
      </c>
      <c r="H112" s="41">
        <v>196.4</v>
      </c>
      <c r="I112" s="41">
        <v>194.15</v>
      </c>
      <c r="J112" s="41">
        <v>203.35</v>
      </c>
      <c r="K112" s="41">
        <v>205.6</v>
      </c>
      <c r="L112" s="41">
        <v>207.95</v>
      </c>
      <c r="M112" s="31">
        <v>203.25</v>
      </c>
      <c r="N112" s="31">
        <v>198.65</v>
      </c>
      <c r="O112" s="42">
        <v>11324500</v>
      </c>
      <c r="P112" s="43">
        <v>4.8893463715903246E-3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6638.95</v>
      </c>
      <c r="F113" s="40">
        <v>6617.0666666666666</v>
      </c>
      <c r="G113" s="41">
        <v>6524.1333333333332</v>
      </c>
      <c r="H113" s="41">
        <v>6409.3166666666666</v>
      </c>
      <c r="I113" s="41">
        <v>6316.3833333333332</v>
      </c>
      <c r="J113" s="41">
        <v>6731.8833333333332</v>
      </c>
      <c r="K113" s="41">
        <v>6824.8166666666657</v>
      </c>
      <c r="L113" s="41">
        <v>6939.6333333333332</v>
      </c>
      <c r="M113" s="31">
        <v>6710</v>
      </c>
      <c r="N113" s="31">
        <v>6502.25</v>
      </c>
      <c r="O113" s="42">
        <v>237300</v>
      </c>
      <c r="P113" s="43">
        <v>-1.678060907395898E-2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2045.15</v>
      </c>
      <c r="F114" s="40">
        <v>2039.4833333333333</v>
      </c>
      <c r="G114" s="41">
        <v>2010.9666666666667</v>
      </c>
      <c r="H114" s="41">
        <v>1976.7833333333333</v>
      </c>
      <c r="I114" s="41">
        <v>1948.2666666666667</v>
      </c>
      <c r="J114" s="41">
        <v>2073.666666666667</v>
      </c>
      <c r="K114" s="41">
        <v>2102.1833333333334</v>
      </c>
      <c r="L114" s="41">
        <v>2136.3666666666668</v>
      </c>
      <c r="M114" s="31">
        <v>2068</v>
      </c>
      <c r="N114" s="31">
        <v>2005.3</v>
      </c>
      <c r="O114" s="42">
        <v>2753000</v>
      </c>
      <c r="P114" s="43">
        <v>3.7399905793688175E-2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909</v>
      </c>
      <c r="F115" s="40">
        <v>910.16666666666663</v>
      </c>
      <c r="G115" s="41">
        <v>897.98333333333323</v>
      </c>
      <c r="H115" s="41">
        <v>886.96666666666658</v>
      </c>
      <c r="I115" s="41">
        <v>874.78333333333319</v>
      </c>
      <c r="J115" s="41">
        <v>921.18333333333328</v>
      </c>
      <c r="K115" s="41">
        <v>933.36666666666667</v>
      </c>
      <c r="L115" s="41">
        <v>944.38333333333333</v>
      </c>
      <c r="M115" s="31">
        <v>922.35</v>
      </c>
      <c r="N115" s="31">
        <v>899.15</v>
      </c>
      <c r="O115" s="42">
        <v>28404900</v>
      </c>
      <c r="P115" s="43">
        <v>2.6440744113438271E-2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255.45</v>
      </c>
      <c r="F116" s="40">
        <v>253.23333333333335</v>
      </c>
      <c r="G116" s="41">
        <v>248.2166666666667</v>
      </c>
      <c r="H116" s="41">
        <v>240.98333333333335</v>
      </c>
      <c r="I116" s="41">
        <v>235.9666666666667</v>
      </c>
      <c r="J116" s="41">
        <v>260.4666666666667</v>
      </c>
      <c r="K116" s="41">
        <v>265.48333333333335</v>
      </c>
      <c r="L116" s="41">
        <v>272.7166666666667</v>
      </c>
      <c r="M116" s="31">
        <v>258.25</v>
      </c>
      <c r="N116" s="31">
        <v>246</v>
      </c>
      <c r="O116" s="42">
        <v>16018800</v>
      </c>
      <c r="P116" s="43">
        <v>9.8852603706972644E-3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1905.65</v>
      </c>
      <c r="F117" s="40">
        <v>1900.45</v>
      </c>
      <c r="G117" s="41">
        <v>1889.4</v>
      </c>
      <c r="H117" s="41">
        <v>1873.15</v>
      </c>
      <c r="I117" s="41">
        <v>1862.1000000000001</v>
      </c>
      <c r="J117" s="41">
        <v>1916.7</v>
      </c>
      <c r="K117" s="41">
        <v>1927.7499999999998</v>
      </c>
      <c r="L117" s="41">
        <v>1944</v>
      </c>
      <c r="M117" s="31">
        <v>1911.5</v>
      </c>
      <c r="N117" s="31">
        <v>1884.2</v>
      </c>
      <c r="O117" s="42">
        <v>29804700</v>
      </c>
      <c r="P117" s="43">
        <v>4.5500965631603959E-3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114.55</v>
      </c>
      <c r="F118" s="40">
        <v>114.58333333333333</v>
      </c>
      <c r="G118" s="41">
        <v>113.66666666666666</v>
      </c>
      <c r="H118" s="41">
        <v>112.78333333333333</v>
      </c>
      <c r="I118" s="41">
        <v>111.86666666666666</v>
      </c>
      <c r="J118" s="41">
        <v>115.46666666666665</v>
      </c>
      <c r="K118" s="41">
        <v>116.38333333333331</v>
      </c>
      <c r="L118" s="41">
        <v>117.26666666666665</v>
      </c>
      <c r="M118" s="31">
        <v>115.5</v>
      </c>
      <c r="N118" s="31">
        <v>113.7</v>
      </c>
      <c r="O118" s="42">
        <v>46254000</v>
      </c>
      <c r="P118" s="43">
        <v>1.657142857142857E-2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2176.4499999999998</v>
      </c>
      <c r="F119" s="40">
        <v>2186.1333333333337</v>
      </c>
      <c r="G119" s="41">
        <v>2158.3666666666672</v>
      </c>
      <c r="H119" s="41">
        <v>2140.2833333333338</v>
      </c>
      <c r="I119" s="41">
        <v>2112.5166666666673</v>
      </c>
      <c r="J119" s="41">
        <v>2204.2166666666672</v>
      </c>
      <c r="K119" s="41">
        <v>2231.9833333333336</v>
      </c>
      <c r="L119" s="41">
        <v>2250.0666666666671</v>
      </c>
      <c r="M119" s="31">
        <v>2213.9</v>
      </c>
      <c r="N119" s="31">
        <v>2168.0500000000002</v>
      </c>
      <c r="O119" s="42">
        <v>1277325</v>
      </c>
      <c r="P119" s="43">
        <v>-1.3553431798436143E-2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852.35</v>
      </c>
      <c r="F120" s="40">
        <v>852.35</v>
      </c>
      <c r="G120" s="41">
        <v>847.05000000000007</v>
      </c>
      <c r="H120" s="41">
        <v>841.75</v>
      </c>
      <c r="I120" s="41">
        <v>836.45</v>
      </c>
      <c r="J120" s="41">
        <v>857.65000000000009</v>
      </c>
      <c r="K120" s="41">
        <v>862.95</v>
      </c>
      <c r="L120" s="41">
        <v>868.25000000000011</v>
      </c>
      <c r="M120" s="31">
        <v>857.65</v>
      </c>
      <c r="N120" s="31">
        <v>847.05</v>
      </c>
      <c r="O120" s="42">
        <v>8311625</v>
      </c>
      <c r="P120" s="43">
        <v>-8.1445128954787515E-3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221</v>
      </c>
      <c r="F121" s="40">
        <v>221.01666666666665</v>
      </c>
      <c r="G121" s="41">
        <v>219.7833333333333</v>
      </c>
      <c r="H121" s="41">
        <v>218.56666666666666</v>
      </c>
      <c r="I121" s="41">
        <v>217.33333333333331</v>
      </c>
      <c r="J121" s="41">
        <v>222.23333333333329</v>
      </c>
      <c r="K121" s="41">
        <v>223.46666666666664</v>
      </c>
      <c r="L121" s="41">
        <v>224.68333333333328</v>
      </c>
      <c r="M121" s="31">
        <v>222.25</v>
      </c>
      <c r="N121" s="31">
        <v>219.8</v>
      </c>
      <c r="O121" s="42">
        <v>225900800</v>
      </c>
      <c r="P121" s="43">
        <v>6.3785454081560333E-4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388.75</v>
      </c>
      <c r="F122" s="40">
        <v>387.90000000000003</v>
      </c>
      <c r="G122" s="41">
        <v>383.60000000000008</v>
      </c>
      <c r="H122" s="41">
        <v>378.45000000000005</v>
      </c>
      <c r="I122" s="41">
        <v>374.15000000000009</v>
      </c>
      <c r="J122" s="41">
        <v>393.05000000000007</v>
      </c>
      <c r="K122" s="41">
        <v>397.35</v>
      </c>
      <c r="L122" s="41">
        <v>402.50000000000006</v>
      </c>
      <c r="M122" s="31">
        <v>392.2</v>
      </c>
      <c r="N122" s="31">
        <v>382.75</v>
      </c>
      <c r="O122" s="42">
        <v>34237500</v>
      </c>
      <c r="P122" s="43">
        <v>-5.8797909407665508E-3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3492.05</v>
      </c>
      <c r="F123" s="40">
        <v>3503.9666666666667</v>
      </c>
      <c r="G123" s="41">
        <v>3458.0833333333335</v>
      </c>
      <c r="H123" s="41">
        <v>3424.1166666666668</v>
      </c>
      <c r="I123" s="41">
        <v>3378.2333333333336</v>
      </c>
      <c r="J123" s="41">
        <v>3537.9333333333334</v>
      </c>
      <c r="K123" s="41">
        <v>3583.8166666666666</v>
      </c>
      <c r="L123" s="41">
        <v>3617.7833333333333</v>
      </c>
      <c r="M123" s="31">
        <v>3549.85</v>
      </c>
      <c r="N123" s="31">
        <v>3470</v>
      </c>
      <c r="O123" s="42">
        <v>288050</v>
      </c>
      <c r="P123" s="43">
        <v>-1.555023923444976E-2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673</v>
      </c>
      <c r="F124" s="40">
        <v>671.9</v>
      </c>
      <c r="G124" s="41">
        <v>666.8</v>
      </c>
      <c r="H124" s="41">
        <v>660.6</v>
      </c>
      <c r="I124" s="41">
        <v>655.5</v>
      </c>
      <c r="J124" s="41">
        <v>678.09999999999991</v>
      </c>
      <c r="K124" s="41">
        <v>683.2</v>
      </c>
      <c r="L124" s="41">
        <v>689.39999999999986</v>
      </c>
      <c r="M124" s="31">
        <v>677</v>
      </c>
      <c r="N124" s="31">
        <v>665.7</v>
      </c>
      <c r="O124" s="42">
        <v>40817250</v>
      </c>
      <c r="P124" s="43">
        <v>-9.9220643133145596E-3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3623</v>
      </c>
      <c r="F125" s="40">
        <v>3632.5</v>
      </c>
      <c r="G125" s="41">
        <v>3583.45</v>
      </c>
      <c r="H125" s="41">
        <v>3543.8999999999996</v>
      </c>
      <c r="I125" s="41">
        <v>3494.8499999999995</v>
      </c>
      <c r="J125" s="41">
        <v>3672.05</v>
      </c>
      <c r="K125" s="41">
        <v>3721.1000000000004</v>
      </c>
      <c r="L125" s="41">
        <v>3760.6500000000005</v>
      </c>
      <c r="M125" s="31">
        <v>3681.55</v>
      </c>
      <c r="N125" s="31">
        <v>3592.95</v>
      </c>
      <c r="O125" s="42">
        <v>1835500</v>
      </c>
      <c r="P125" s="43">
        <v>3.6127575500987864E-2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1856.15</v>
      </c>
      <c r="F126" s="40">
        <v>1844.9666666666669</v>
      </c>
      <c r="G126" s="41">
        <v>1830.2333333333338</v>
      </c>
      <c r="H126" s="41">
        <v>1804.3166666666668</v>
      </c>
      <c r="I126" s="41">
        <v>1789.5833333333337</v>
      </c>
      <c r="J126" s="41">
        <v>1870.8833333333339</v>
      </c>
      <c r="K126" s="41">
        <v>1885.616666666667</v>
      </c>
      <c r="L126" s="41">
        <v>1911.533333333334</v>
      </c>
      <c r="M126" s="31">
        <v>1859.7</v>
      </c>
      <c r="N126" s="31">
        <v>1819.05</v>
      </c>
      <c r="O126" s="42">
        <v>14548800</v>
      </c>
      <c r="P126" s="43">
        <v>-5.2294223403423747E-2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79.55</v>
      </c>
      <c r="F127" s="40">
        <v>79.5</v>
      </c>
      <c r="G127" s="41">
        <v>78.75</v>
      </c>
      <c r="H127" s="41">
        <v>77.95</v>
      </c>
      <c r="I127" s="41">
        <v>77.2</v>
      </c>
      <c r="J127" s="41">
        <v>80.3</v>
      </c>
      <c r="K127" s="41">
        <v>81.05</v>
      </c>
      <c r="L127" s="41">
        <v>81.849999999999994</v>
      </c>
      <c r="M127" s="31">
        <v>80.25</v>
      </c>
      <c r="N127" s="31">
        <v>78.7</v>
      </c>
      <c r="O127" s="42">
        <v>62691100</v>
      </c>
      <c r="P127" s="43">
        <v>8.7593337162550251E-3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3834.75</v>
      </c>
      <c r="F128" s="40">
        <v>3846.7999999999997</v>
      </c>
      <c r="G128" s="41">
        <v>3805.9499999999994</v>
      </c>
      <c r="H128" s="41">
        <v>3777.1499999999996</v>
      </c>
      <c r="I128" s="41">
        <v>3736.2999999999993</v>
      </c>
      <c r="J128" s="41">
        <v>3875.5999999999995</v>
      </c>
      <c r="K128" s="41">
        <v>3916.45</v>
      </c>
      <c r="L128" s="41">
        <v>3945.2499999999995</v>
      </c>
      <c r="M128" s="31">
        <v>3887.65</v>
      </c>
      <c r="N128" s="31">
        <v>3818</v>
      </c>
      <c r="O128" s="42">
        <v>454000</v>
      </c>
      <c r="P128" s="43">
        <v>-9.0635953930896351E-2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520.54999999999995</v>
      </c>
      <c r="F129" s="40">
        <v>523.5</v>
      </c>
      <c r="G129" s="41">
        <v>512.04999999999995</v>
      </c>
      <c r="H129" s="41">
        <v>503.54999999999995</v>
      </c>
      <c r="I129" s="41">
        <v>492.09999999999991</v>
      </c>
      <c r="J129" s="41">
        <v>532</v>
      </c>
      <c r="K129" s="41">
        <v>543.45000000000005</v>
      </c>
      <c r="L129" s="41">
        <v>551.95000000000005</v>
      </c>
      <c r="M129" s="31">
        <v>534.95000000000005</v>
      </c>
      <c r="N129" s="31">
        <v>515</v>
      </c>
      <c r="O129" s="42">
        <v>3926700</v>
      </c>
      <c r="P129" s="43">
        <v>1.7965468968735417E-2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380.1</v>
      </c>
      <c r="F130" s="40">
        <v>380.09999999999997</v>
      </c>
      <c r="G130" s="41">
        <v>375.69999999999993</v>
      </c>
      <c r="H130" s="41">
        <v>371.29999999999995</v>
      </c>
      <c r="I130" s="41">
        <v>366.89999999999992</v>
      </c>
      <c r="J130" s="41">
        <v>384.49999999999994</v>
      </c>
      <c r="K130" s="41">
        <v>388.89999999999992</v>
      </c>
      <c r="L130" s="41">
        <v>393.29999999999995</v>
      </c>
      <c r="M130" s="31">
        <v>384.5</v>
      </c>
      <c r="N130" s="31">
        <v>375.7</v>
      </c>
      <c r="O130" s="42">
        <v>12864000</v>
      </c>
      <c r="P130" s="43">
        <v>1.0685103708359522E-2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1944.25</v>
      </c>
      <c r="F131" s="40">
        <v>1939.4166666666667</v>
      </c>
      <c r="G131" s="41">
        <v>1927.8333333333335</v>
      </c>
      <c r="H131" s="41">
        <v>1911.4166666666667</v>
      </c>
      <c r="I131" s="41">
        <v>1899.8333333333335</v>
      </c>
      <c r="J131" s="41">
        <v>1955.8333333333335</v>
      </c>
      <c r="K131" s="41">
        <v>1967.416666666667</v>
      </c>
      <c r="L131" s="41">
        <v>1983.8333333333335</v>
      </c>
      <c r="M131" s="31">
        <v>1951</v>
      </c>
      <c r="N131" s="31">
        <v>1923</v>
      </c>
      <c r="O131" s="42">
        <v>12575250</v>
      </c>
      <c r="P131" s="43">
        <v>7.4162789626422221E-3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7599.25</v>
      </c>
      <c r="F132" s="40">
        <v>7551.5166666666664</v>
      </c>
      <c r="G132" s="41">
        <v>7480.7333333333327</v>
      </c>
      <c r="H132" s="41">
        <v>7362.2166666666662</v>
      </c>
      <c r="I132" s="41">
        <v>7291.4333333333325</v>
      </c>
      <c r="J132" s="41">
        <v>7670.0333333333328</v>
      </c>
      <c r="K132" s="41">
        <v>7740.8166666666657</v>
      </c>
      <c r="L132" s="41">
        <v>7859.333333333333</v>
      </c>
      <c r="M132" s="31">
        <v>7622.3</v>
      </c>
      <c r="N132" s="31">
        <v>7433</v>
      </c>
      <c r="O132" s="42">
        <v>688050</v>
      </c>
      <c r="P132" s="43">
        <v>6.6000464792005581E-2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5941</v>
      </c>
      <c r="F133" s="40">
        <v>5862.166666666667</v>
      </c>
      <c r="G133" s="41">
        <v>5750.2833333333338</v>
      </c>
      <c r="H133" s="41">
        <v>5559.5666666666666</v>
      </c>
      <c r="I133" s="41">
        <v>5447.6833333333334</v>
      </c>
      <c r="J133" s="41">
        <v>6052.8833333333341</v>
      </c>
      <c r="K133" s="41">
        <v>6164.7666666666673</v>
      </c>
      <c r="L133" s="41">
        <v>6355.4833333333345</v>
      </c>
      <c r="M133" s="31">
        <v>5974.05</v>
      </c>
      <c r="N133" s="31">
        <v>5671.45</v>
      </c>
      <c r="O133" s="42">
        <v>648200</v>
      </c>
      <c r="P133" s="43">
        <v>7.3534282875124216E-2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934.25</v>
      </c>
      <c r="F134" s="40">
        <v>940.23333333333323</v>
      </c>
      <c r="G134" s="41">
        <v>926.46666666666647</v>
      </c>
      <c r="H134" s="41">
        <v>918.68333333333328</v>
      </c>
      <c r="I134" s="41">
        <v>904.91666666666652</v>
      </c>
      <c r="J134" s="41">
        <v>948.01666666666642</v>
      </c>
      <c r="K134" s="41">
        <v>961.78333333333308</v>
      </c>
      <c r="L134" s="41">
        <v>969.56666666666638</v>
      </c>
      <c r="M134" s="31">
        <v>954</v>
      </c>
      <c r="N134" s="31">
        <v>932.45</v>
      </c>
      <c r="O134" s="42">
        <v>6924100</v>
      </c>
      <c r="P134" s="43">
        <v>2.0802005012531329E-2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835.85</v>
      </c>
      <c r="F135" s="40">
        <v>836.54999999999984</v>
      </c>
      <c r="G135" s="41">
        <v>829.09999999999968</v>
      </c>
      <c r="H135" s="41">
        <v>822.3499999999998</v>
      </c>
      <c r="I135" s="41">
        <v>814.89999999999964</v>
      </c>
      <c r="J135" s="41">
        <v>843.29999999999973</v>
      </c>
      <c r="K135" s="41">
        <v>850.74999999999977</v>
      </c>
      <c r="L135" s="41">
        <v>857.49999999999977</v>
      </c>
      <c r="M135" s="31">
        <v>844</v>
      </c>
      <c r="N135" s="31">
        <v>829.8</v>
      </c>
      <c r="O135" s="42">
        <v>10943100</v>
      </c>
      <c r="P135" s="43">
        <v>5.9198249790875746E-3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153.25</v>
      </c>
      <c r="F136" s="40">
        <v>153.48333333333332</v>
      </c>
      <c r="G136" s="41">
        <v>151.31666666666663</v>
      </c>
      <c r="H136" s="41">
        <v>149.38333333333333</v>
      </c>
      <c r="I136" s="41">
        <v>147.21666666666664</v>
      </c>
      <c r="J136" s="41">
        <v>155.41666666666663</v>
      </c>
      <c r="K136" s="41">
        <v>157.58333333333331</v>
      </c>
      <c r="L136" s="41">
        <v>159.51666666666662</v>
      </c>
      <c r="M136" s="31">
        <v>155.65</v>
      </c>
      <c r="N136" s="31">
        <v>151.55000000000001</v>
      </c>
      <c r="O136" s="42">
        <v>28860000</v>
      </c>
      <c r="P136" s="43">
        <v>3.426032110091743E-2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165.55</v>
      </c>
      <c r="F137" s="40">
        <v>166.6</v>
      </c>
      <c r="G137" s="41">
        <v>163.1</v>
      </c>
      <c r="H137" s="41">
        <v>160.65</v>
      </c>
      <c r="I137" s="41">
        <v>157.15</v>
      </c>
      <c r="J137" s="41">
        <v>169.04999999999998</v>
      </c>
      <c r="K137" s="41">
        <v>172.54999999999998</v>
      </c>
      <c r="L137" s="41">
        <v>174.99999999999997</v>
      </c>
      <c r="M137" s="31">
        <v>170.1</v>
      </c>
      <c r="N137" s="31">
        <v>164.15</v>
      </c>
      <c r="O137" s="42">
        <v>18921000</v>
      </c>
      <c r="P137" s="43">
        <v>3.410395146745368E-2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502.85</v>
      </c>
      <c r="F138" s="40">
        <v>503.88333333333338</v>
      </c>
      <c r="G138" s="41">
        <v>498.16666666666674</v>
      </c>
      <c r="H138" s="41">
        <v>493.48333333333335</v>
      </c>
      <c r="I138" s="41">
        <v>487.76666666666671</v>
      </c>
      <c r="J138" s="41">
        <v>508.56666666666678</v>
      </c>
      <c r="K138" s="41">
        <v>514.2833333333333</v>
      </c>
      <c r="L138" s="41">
        <v>518.96666666666681</v>
      </c>
      <c r="M138" s="31">
        <v>509.6</v>
      </c>
      <c r="N138" s="31">
        <v>499.2</v>
      </c>
      <c r="O138" s="42">
        <v>8168000</v>
      </c>
      <c r="P138" s="43">
        <v>9.5052956160343205E-2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7633.85</v>
      </c>
      <c r="F139" s="40">
        <v>7608.916666666667</v>
      </c>
      <c r="G139" s="41">
        <v>7557.9833333333336</v>
      </c>
      <c r="H139" s="41">
        <v>7482.1166666666668</v>
      </c>
      <c r="I139" s="41">
        <v>7431.1833333333334</v>
      </c>
      <c r="J139" s="41">
        <v>7684.7833333333338</v>
      </c>
      <c r="K139" s="41">
        <v>7735.7166666666662</v>
      </c>
      <c r="L139" s="41">
        <v>7811.5833333333339</v>
      </c>
      <c r="M139" s="31">
        <v>7659.85</v>
      </c>
      <c r="N139" s="31">
        <v>7533.05</v>
      </c>
      <c r="O139" s="42">
        <v>2160900</v>
      </c>
      <c r="P139" s="43">
        <v>-1.9021245687307065E-2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915</v>
      </c>
      <c r="F140" s="40">
        <v>910.26666666666677</v>
      </c>
      <c r="G140" s="41">
        <v>900.63333333333355</v>
      </c>
      <c r="H140" s="41">
        <v>886.26666666666677</v>
      </c>
      <c r="I140" s="41">
        <v>876.63333333333355</v>
      </c>
      <c r="J140" s="41">
        <v>924.63333333333355</v>
      </c>
      <c r="K140" s="41">
        <v>934.26666666666677</v>
      </c>
      <c r="L140" s="41">
        <v>948.63333333333355</v>
      </c>
      <c r="M140" s="31">
        <v>919.9</v>
      </c>
      <c r="N140" s="31">
        <v>895.9</v>
      </c>
      <c r="O140" s="42">
        <v>15786250</v>
      </c>
      <c r="P140" s="43">
        <v>1.1939102564102563E-2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1633.35</v>
      </c>
      <c r="F141" s="40">
        <v>1632.4166666666667</v>
      </c>
      <c r="G141" s="41">
        <v>1614.8333333333335</v>
      </c>
      <c r="H141" s="41">
        <v>1596.3166666666668</v>
      </c>
      <c r="I141" s="41">
        <v>1578.7333333333336</v>
      </c>
      <c r="J141" s="41">
        <v>1650.9333333333334</v>
      </c>
      <c r="K141" s="41">
        <v>1668.5166666666669</v>
      </c>
      <c r="L141" s="41">
        <v>1687.0333333333333</v>
      </c>
      <c r="M141" s="31">
        <v>1650</v>
      </c>
      <c r="N141" s="31">
        <v>1613.9</v>
      </c>
      <c r="O141" s="42">
        <v>1783600</v>
      </c>
      <c r="P141" s="43">
        <v>2.8871391076115485E-2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3446.1</v>
      </c>
      <c r="F142" s="40">
        <v>3444.6833333333329</v>
      </c>
      <c r="G142" s="41">
        <v>3415.766666666666</v>
      </c>
      <c r="H142" s="41">
        <v>3385.4333333333329</v>
      </c>
      <c r="I142" s="41">
        <v>3356.516666666666</v>
      </c>
      <c r="J142" s="41">
        <v>3475.016666666666</v>
      </c>
      <c r="K142" s="41">
        <v>3503.9333333333329</v>
      </c>
      <c r="L142" s="41">
        <v>3534.266666666666</v>
      </c>
      <c r="M142" s="31">
        <v>3473.6</v>
      </c>
      <c r="N142" s="31">
        <v>3414.35</v>
      </c>
      <c r="O142" s="42">
        <v>521000</v>
      </c>
      <c r="P142" s="43">
        <v>-1.8462697814619441E-2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1025.5</v>
      </c>
      <c r="F143" s="40">
        <v>1025.4666666666665</v>
      </c>
      <c r="G143" s="41">
        <v>1008.9833333333329</v>
      </c>
      <c r="H143" s="41">
        <v>992.46666666666647</v>
      </c>
      <c r="I143" s="41">
        <v>975.98333333333289</v>
      </c>
      <c r="J143" s="41">
        <v>1041.9833333333329</v>
      </c>
      <c r="K143" s="41">
        <v>1058.4666666666665</v>
      </c>
      <c r="L143" s="41">
        <v>1074.9833333333329</v>
      </c>
      <c r="M143" s="31">
        <v>1041.95</v>
      </c>
      <c r="N143" s="31">
        <v>1008.95</v>
      </c>
      <c r="O143" s="42">
        <v>1339000</v>
      </c>
      <c r="P143" s="43">
        <v>5.5868785238339311E-2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873.15</v>
      </c>
      <c r="F144" s="40">
        <v>876.48333333333323</v>
      </c>
      <c r="G144" s="41">
        <v>866.66666666666652</v>
      </c>
      <c r="H144" s="41">
        <v>860.18333333333328</v>
      </c>
      <c r="I144" s="41">
        <v>850.36666666666656</v>
      </c>
      <c r="J144" s="41">
        <v>882.96666666666647</v>
      </c>
      <c r="K144" s="41">
        <v>892.7833333333333</v>
      </c>
      <c r="L144" s="41">
        <v>899.26666666666642</v>
      </c>
      <c r="M144" s="31">
        <v>886.3</v>
      </c>
      <c r="N144" s="31">
        <v>870</v>
      </c>
      <c r="O144" s="42">
        <v>4561800</v>
      </c>
      <c r="P144" s="43">
        <v>7.0198675496688746E-3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4801.45</v>
      </c>
      <c r="F145" s="40">
        <v>4809.1500000000005</v>
      </c>
      <c r="G145" s="41">
        <v>4738.3000000000011</v>
      </c>
      <c r="H145" s="41">
        <v>4675.1500000000005</v>
      </c>
      <c r="I145" s="41">
        <v>4604.3000000000011</v>
      </c>
      <c r="J145" s="41">
        <v>4872.3000000000011</v>
      </c>
      <c r="K145" s="41">
        <v>4943.1500000000015</v>
      </c>
      <c r="L145" s="41">
        <v>5006.3000000000011</v>
      </c>
      <c r="M145" s="31">
        <v>4880</v>
      </c>
      <c r="N145" s="31">
        <v>4746</v>
      </c>
      <c r="O145" s="42">
        <v>2508000</v>
      </c>
      <c r="P145" s="43">
        <v>2.1172638436482084E-2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225.5</v>
      </c>
      <c r="F146" s="40">
        <v>225.79999999999998</v>
      </c>
      <c r="G146" s="41">
        <v>223.69999999999996</v>
      </c>
      <c r="H146" s="41">
        <v>221.89999999999998</v>
      </c>
      <c r="I146" s="41">
        <v>219.79999999999995</v>
      </c>
      <c r="J146" s="41">
        <v>227.59999999999997</v>
      </c>
      <c r="K146" s="41">
        <v>229.7</v>
      </c>
      <c r="L146" s="41">
        <v>231.49999999999997</v>
      </c>
      <c r="M146" s="31">
        <v>227.9</v>
      </c>
      <c r="N146" s="31">
        <v>224</v>
      </c>
      <c r="O146" s="42">
        <v>26775000</v>
      </c>
      <c r="P146" s="43">
        <v>-1.0093167701863354E-2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3412.4</v>
      </c>
      <c r="F147" s="40">
        <v>3424.0499999999997</v>
      </c>
      <c r="G147" s="41">
        <v>3372.3499999999995</v>
      </c>
      <c r="H147" s="41">
        <v>3332.2999999999997</v>
      </c>
      <c r="I147" s="41">
        <v>3280.5999999999995</v>
      </c>
      <c r="J147" s="41">
        <v>3464.0999999999995</v>
      </c>
      <c r="K147" s="41">
        <v>3515.7999999999993</v>
      </c>
      <c r="L147" s="41">
        <v>3555.8499999999995</v>
      </c>
      <c r="M147" s="31">
        <v>3475.75</v>
      </c>
      <c r="N147" s="31">
        <v>3384</v>
      </c>
      <c r="O147" s="42">
        <v>1751575</v>
      </c>
      <c r="P147" s="43">
        <v>2.9308926367749896E-2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74094</v>
      </c>
      <c r="F148" s="40">
        <v>73936.433333333334</v>
      </c>
      <c r="G148" s="41">
        <v>73601.566666666666</v>
      </c>
      <c r="H148" s="41">
        <v>73109.133333333331</v>
      </c>
      <c r="I148" s="41">
        <v>72774.266666666663</v>
      </c>
      <c r="J148" s="41">
        <v>74428.866666666669</v>
      </c>
      <c r="K148" s="41">
        <v>74763.733333333337</v>
      </c>
      <c r="L148" s="41">
        <v>75256.166666666672</v>
      </c>
      <c r="M148" s="31">
        <v>74271.3</v>
      </c>
      <c r="N148" s="31">
        <v>73444</v>
      </c>
      <c r="O148" s="42">
        <v>57720</v>
      </c>
      <c r="P148" s="43">
        <v>-1.8200374213301583E-2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1538.6</v>
      </c>
      <c r="F149" s="40">
        <v>1539.6499999999999</v>
      </c>
      <c r="G149" s="41">
        <v>1525.3999999999996</v>
      </c>
      <c r="H149" s="41">
        <v>1512.1999999999998</v>
      </c>
      <c r="I149" s="41">
        <v>1497.9499999999996</v>
      </c>
      <c r="J149" s="41">
        <v>1552.8499999999997</v>
      </c>
      <c r="K149" s="41">
        <v>1567.1000000000001</v>
      </c>
      <c r="L149" s="41">
        <v>1580.2999999999997</v>
      </c>
      <c r="M149" s="31">
        <v>1553.9</v>
      </c>
      <c r="N149" s="31">
        <v>1526.45</v>
      </c>
      <c r="O149" s="42">
        <v>3341250</v>
      </c>
      <c r="P149" s="43">
        <v>-1.372592428603055E-2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357.35</v>
      </c>
      <c r="F150" s="40">
        <v>356.55</v>
      </c>
      <c r="G150" s="41">
        <v>354.5</v>
      </c>
      <c r="H150" s="41">
        <v>351.65</v>
      </c>
      <c r="I150" s="41">
        <v>349.59999999999997</v>
      </c>
      <c r="J150" s="41">
        <v>359.40000000000003</v>
      </c>
      <c r="K150" s="41">
        <v>361.4500000000001</v>
      </c>
      <c r="L150" s="41">
        <v>364.30000000000007</v>
      </c>
      <c r="M150" s="31">
        <v>358.6</v>
      </c>
      <c r="N150" s="31">
        <v>353.7</v>
      </c>
      <c r="O150" s="42">
        <v>3619200</v>
      </c>
      <c r="P150" s="43">
        <v>-2.8350515463917526E-2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102.6</v>
      </c>
      <c r="F151" s="40">
        <v>102.66666666666667</v>
      </c>
      <c r="G151" s="41">
        <v>100.93333333333334</v>
      </c>
      <c r="H151" s="41">
        <v>99.266666666666666</v>
      </c>
      <c r="I151" s="41">
        <v>97.533333333333331</v>
      </c>
      <c r="J151" s="41">
        <v>104.33333333333334</v>
      </c>
      <c r="K151" s="41">
        <v>106.06666666666666</v>
      </c>
      <c r="L151" s="41">
        <v>107.73333333333335</v>
      </c>
      <c r="M151" s="31">
        <v>104.4</v>
      </c>
      <c r="N151" s="31">
        <v>101</v>
      </c>
      <c r="O151" s="42">
        <v>99645500</v>
      </c>
      <c r="P151" s="43">
        <v>8.3433683124032338E-3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5619</v>
      </c>
      <c r="F152" s="40">
        <v>5622.95</v>
      </c>
      <c r="G152" s="41">
        <v>5556.0499999999993</v>
      </c>
      <c r="H152" s="41">
        <v>5493.0999999999995</v>
      </c>
      <c r="I152" s="41">
        <v>5426.1999999999989</v>
      </c>
      <c r="J152" s="41">
        <v>5685.9</v>
      </c>
      <c r="K152" s="41">
        <v>5752.7999999999993</v>
      </c>
      <c r="L152" s="41">
        <v>5815.75</v>
      </c>
      <c r="M152" s="31">
        <v>5689.85</v>
      </c>
      <c r="N152" s="31">
        <v>5560</v>
      </c>
      <c r="O152" s="42">
        <v>1122750</v>
      </c>
      <c r="P152" s="43">
        <v>-7.5138121546961326E-3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4130.6000000000004</v>
      </c>
      <c r="F153" s="40">
        <v>4166.0666666666666</v>
      </c>
      <c r="G153" s="41">
        <v>4087.1333333333332</v>
      </c>
      <c r="H153" s="41">
        <v>4043.666666666667</v>
      </c>
      <c r="I153" s="41">
        <v>3964.7333333333336</v>
      </c>
      <c r="J153" s="41">
        <v>4209.5333333333328</v>
      </c>
      <c r="K153" s="41">
        <v>4288.4666666666653</v>
      </c>
      <c r="L153" s="41">
        <v>4331.9333333333325</v>
      </c>
      <c r="M153" s="31">
        <v>4245</v>
      </c>
      <c r="N153" s="31">
        <v>4122.6000000000004</v>
      </c>
      <c r="O153" s="42">
        <v>367425</v>
      </c>
      <c r="P153" s="43">
        <v>-2.2740873728306403E-2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46.15</v>
      </c>
      <c r="F154" s="40">
        <v>46.45000000000001</v>
      </c>
      <c r="G154" s="41">
        <v>45.65000000000002</v>
      </c>
      <c r="H154" s="41">
        <v>45.150000000000013</v>
      </c>
      <c r="I154" s="41">
        <v>44.350000000000023</v>
      </c>
      <c r="J154" s="41">
        <v>46.950000000000017</v>
      </c>
      <c r="K154" s="41">
        <v>47.750000000000014</v>
      </c>
      <c r="L154" s="41">
        <v>48.250000000000014</v>
      </c>
      <c r="M154" s="31">
        <v>47.25</v>
      </c>
      <c r="N154" s="31">
        <v>45.95</v>
      </c>
      <c r="O154" s="42">
        <v>9636000</v>
      </c>
      <c r="P154" s="43">
        <v>0.24883359253499224</v>
      </c>
    </row>
    <row r="155" spans="1:16" ht="12.75" customHeight="1">
      <c r="A155" s="31">
        <v>145</v>
      </c>
      <c r="B155" s="259" t="s">
        <v>56</v>
      </c>
      <c r="C155" s="33" t="s">
        <v>168</v>
      </c>
      <c r="D155" s="34">
        <v>44588</v>
      </c>
      <c r="E155" s="40">
        <v>19997.45</v>
      </c>
      <c r="F155" s="40">
        <v>19919.45</v>
      </c>
      <c r="G155" s="41">
        <v>19791</v>
      </c>
      <c r="H155" s="41">
        <v>19584.55</v>
      </c>
      <c r="I155" s="41">
        <v>19456.099999999999</v>
      </c>
      <c r="J155" s="41">
        <v>20125.900000000001</v>
      </c>
      <c r="K155" s="41">
        <v>20254.350000000006</v>
      </c>
      <c r="L155" s="41">
        <v>20460.800000000003</v>
      </c>
      <c r="M155" s="31">
        <v>20047.900000000001</v>
      </c>
      <c r="N155" s="31">
        <v>19713</v>
      </c>
      <c r="O155" s="42">
        <v>308000</v>
      </c>
      <c r="P155" s="43">
        <v>7.8534031413612562E-3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136.15</v>
      </c>
      <c r="F156" s="40">
        <v>135.93333333333334</v>
      </c>
      <c r="G156" s="41">
        <v>134.76666666666668</v>
      </c>
      <c r="H156" s="41">
        <v>133.38333333333335</v>
      </c>
      <c r="I156" s="41">
        <v>132.2166666666667</v>
      </c>
      <c r="J156" s="41">
        <v>137.31666666666666</v>
      </c>
      <c r="K156" s="41">
        <v>138.48333333333329</v>
      </c>
      <c r="L156" s="41">
        <v>139.86666666666665</v>
      </c>
      <c r="M156" s="31">
        <v>137.1</v>
      </c>
      <c r="N156" s="31">
        <v>134.55000000000001</v>
      </c>
      <c r="O156" s="42">
        <v>79535700</v>
      </c>
      <c r="P156" s="43">
        <v>2.025829323879463E-3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131.80000000000001</v>
      </c>
      <c r="F157" s="40">
        <v>129.85</v>
      </c>
      <c r="G157" s="41">
        <v>127.69999999999999</v>
      </c>
      <c r="H157" s="41">
        <v>123.6</v>
      </c>
      <c r="I157" s="41">
        <v>121.44999999999999</v>
      </c>
      <c r="J157" s="41">
        <v>133.94999999999999</v>
      </c>
      <c r="K157" s="41">
        <v>136.10000000000002</v>
      </c>
      <c r="L157" s="41">
        <v>140.19999999999999</v>
      </c>
      <c r="M157" s="31">
        <v>132</v>
      </c>
      <c r="N157" s="31">
        <v>125.75</v>
      </c>
      <c r="O157" s="42">
        <v>56504100</v>
      </c>
      <c r="P157" s="43">
        <v>-3.0228918019956957E-2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898.85</v>
      </c>
      <c r="F158" s="40">
        <v>899.9</v>
      </c>
      <c r="G158" s="41">
        <v>885.94999999999993</v>
      </c>
      <c r="H158" s="41">
        <v>873.05</v>
      </c>
      <c r="I158" s="41">
        <v>859.09999999999991</v>
      </c>
      <c r="J158" s="41">
        <v>912.8</v>
      </c>
      <c r="K158" s="41">
        <v>926.75</v>
      </c>
      <c r="L158" s="41">
        <v>939.65</v>
      </c>
      <c r="M158" s="31">
        <v>913.85</v>
      </c>
      <c r="N158" s="31">
        <v>887</v>
      </c>
      <c r="O158" s="42">
        <v>2933700</v>
      </c>
      <c r="P158" s="43">
        <v>3.9950372208436724E-2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4090.6</v>
      </c>
      <c r="F159" s="40">
        <v>4071.0666666666662</v>
      </c>
      <c r="G159" s="41">
        <v>4033.9333333333325</v>
      </c>
      <c r="H159" s="41">
        <v>3977.2666666666664</v>
      </c>
      <c r="I159" s="41">
        <v>3940.1333333333328</v>
      </c>
      <c r="J159" s="41">
        <v>4127.7333333333318</v>
      </c>
      <c r="K159" s="41">
        <v>4164.8666666666668</v>
      </c>
      <c r="L159" s="41">
        <v>4221.5333333333319</v>
      </c>
      <c r="M159" s="31">
        <v>4108.2</v>
      </c>
      <c r="N159" s="31">
        <v>4014.4</v>
      </c>
      <c r="O159" s="42">
        <v>696625</v>
      </c>
      <c r="P159" s="43">
        <v>-2.7229883051143305E-2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148.25</v>
      </c>
      <c r="F160" s="40">
        <v>147.16666666666666</v>
      </c>
      <c r="G160" s="41">
        <v>145.18333333333331</v>
      </c>
      <c r="H160" s="41">
        <v>142.11666666666665</v>
      </c>
      <c r="I160" s="41">
        <v>140.1333333333333</v>
      </c>
      <c r="J160" s="41">
        <v>150.23333333333332</v>
      </c>
      <c r="K160" s="41">
        <v>152.21666666666667</v>
      </c>
      <c r="L160" s="41">
        <v>155.28333333333333</v>
      </c>
      <c r="M160" s="31">
        <v>149.15</v>
      </c>
      <c r="N160" s="31">
        <v>144.1</v>
      </c>
      <c r="O160" s="42">
        <v>33949300</v>
      </c>
      <c r="P160" s="43">
        <v>5.7821497120921307E-2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41074.449999999997</v>
      </c>
      <c r="F161" s="40">
        <v>41133.799999999996</v>
      </c>
      <c r="G161" s="41">
        <v>40823.749999999993</v>
      </c>
      <c r="H161" s="41">
        <v>40573.049999999996</v>
      </c>
      <c r="I161" s="41">
        <v>40262.999999999993</v>
      </c>
      <c r="J161" s="41">
        <v>41384.499999999993</v>
      </c>
      <c r="K161" s="41">
        <v>41694.549999999996</v>
      </c>
      <c r="L161" s="41">
        <v>41945.249999999993</v>
      </c>
      <c r="M161" s="31">
        <v>41443.85</v>
      </c>
      <c r="N161" s="31">
        <v>40883.1</v>
      </c>
      <c r="O161" s="42">
        <v>80940</v>
      </c>
      <c r="P161" s="43">
        <v>2.4297646165527716E-2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2690.95</v>
      </c>
      <c r="F162" s="40">
        <v>2693.65</v>
      </c>
      <c r="G162" s="41">
        <v>2665.75</v>
      </c>
      <c r="H162" s="41">
        <v>2640.5499999999997</v>
      </c>
      <c r="I162" s="41">
        <v>2612.6499999999996</v>
      </c>
      <c r="J162" s="41">
        <v>2718.8500000000004</v>
      </c>
      <c r="K162" s="41">
        <v>2746.7500000000009</v>
      </c>
      <c r="L162" s="41">
        <v>2771.9500000000007</v>
      </c>
      <c r="M162" s="31">
        <v>2721.55</v>
      </c>
      <c r="N162" s="31">
        <v>2668.45</v>
      </c>
      <c r="O162" s="42">
        <v>3135825</v>
      </c>
      <c r="P162" s="43">
        <v>5.2009873060648798E-3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4861.3500000000004</v>
      </c>
      <c r="F163" s="40">
        <v>4874.1833333333334</v>
      </c>
      <c r="G163" s="41">
        <v>4828.2166666666672</v>
      </c>
      <c r="H163" s="41">
        <v>4795.0833333333339</v>
      </c>
      <c r="I163" s="41">
        <v>4749.1166666666677</v>
      </c>
      <c r="J163" s="41">
        <v>4907.3166666666666</v>
      </c>
      <c r="K163" s="41">
        <v>4953.2833333333319</v>
      </c>
      <c r="L163" s="41">
        <v>4986.4166666666661</v>
      </c>
      <c r="M163" s="31">
        <v>4920.1499999999996</v>
      </c>
      <c r="N163" s="31">
        <v>4841.05</v>
      </c>
      <c r="O163" s="42">
        <v>445500</v>
      </c>
      <c r="P163" s="43">
        <v>2.9106029106029108E-2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219.25</v>
      </c>
      <c r="F164" s="40">
        <v>219.58333333333334</v>
      </c>
      <c r="G164" s="41">
        <v>217.76666666666668</v>
      </c>
      <c r="H164" s="41">
        <v>216.28333333333333</v>
      </c>
      <c r="I164" s="41">
        <v>214.46666666666667</v>
      </c>
      <c r="J164" s="41">
        <v>221.06666666666669</v>
      </c>
      <c r="K164" s="41">
        <v>222.88333333333335</v>
      </c>
      <c r="L164" s="41">
        <v>224.3666666666667</v>
      </c>
      <c r="M164" s="31">
        <v>221.4</v>
      </c>
      <c r="N164" s="31">
        <v>218.1</v>
      </c>
      <c r="O164" s="42">
        <v>18624000</v>
      </c>
      <c r="P164" s="43">
        <v>2.0381328073635765E-2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123.55</v>
      </c>
      <c r="F165" s="40">
        <v>123.59999999999998</v>
      </c>
      <c r="G165" s="41">
        <v>122.54999999999995</v>
      </c>
      <c r="H165" s="41">
        <v>121.54999999999997</v>
      </c>
      <c r="I165" s="41">
        <v>120.49999999999994</v>
      </c>
      <c r="J165" s="41">
        <v>124.59999999999997</v>
      </c>
      <c r="K165" s="41">
        <v>125.65</v>
      </c>
      <c r="L165" s="41">
        <v>126.64999999999998</v>
      </c>
      <c r="M165" s="31">
        <v>124.65</v>
      </c>
      <c r="N165" s="31">
        <v>122.6</v>
      </c>
      <c r="O165" s="42">
        <v>40207000</v>
      </c>
      <c r="P165" s="43">
        <v>2.0295783511642542E-2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5089.8500000000004</v>
      </c>
      <c r="F166" s="40">
        <v>5118.8</v>
      </c>
      <c r="G166" s="41">
        <v>5051.1000000000004</v>
      </c>
      <c r="H166" s="41">
        <v>5012.3500000000004</v>
      </c>
      <c r="I166" s="41">
        <v>4944.6500000000005</v>
      </c>
      <c r="J166" s="41">
        <v>5157.55</v>
      </c>
      <c r="K166" s="41">
        <v>5225.2499999999991</v>
      </c>
      <c r="L166" s="41">
        <v>5264</v>
      </c>
      <c r="M166" s="31">
        <v>5186.5</v>
      </c>
      <c r="N166" s="31">
        <v>5080.05</v>
      </c>
      <c r="O166" s="42">
        <v>148000</v>
      </c>
      <c r="P166" s="43">
        <v>4.8715677590788306E-2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2603.25</v>
      </c>
      <c r="F167" s="40">
        <v>2567.6333333333332</v>
      </c>
      <c r="G167" s="41">
        <v>2526.6166666666663</v>
      </c>
      <c r="H167" s="41">
        <v>2449.9833333333331</v>
      </c>
      <c r="I167" s="41">
        <v>2408.9666666666662</v>
      </c>
      <c r="J167" s="41">
        <v>2644.2666666666664</v>
      </c>
      <c r="K167" s="41">
        <v>2685.2833333333328</v>
      </c>
      <c r="L167" s="41">
        <v>2761.9166666666665</v>
      </c>
      <c r="M167" s="31">
        <v>2608.65</v>
      </c>
      <c r="N167" s="31">
        <v>2491</v>
      </c>
      <c r="O167" s="42">
        <v>2104750</v>
      </c>
      <c r="P167" s="43">
        <v>2.6832540553726063E-2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3028.15</v>
      </c>
      <c r="F168" s="40">
        <v>3043.5333333333333</v>
      </c>
      <c r="G168" s="41">
        <v>2993.1166666666668</v>
      </c>
      <c r="H168" s="41">
        <v>2958.0833333333335</v>
      </c>
      <c r="I168" s="41">
        <v>2907.666666666667</v>
      </c>
      <c r="J168" s="41">
        <v>3078.5666666666666</v>
      </c>
      <c r="K168" s="41">
        <v>3128.9833333333336</v>
      </c>
      <c r="L168" s="41">
        <v>3164.0166666666664</v>
      </c>
      <c r="M168" s="31">
        <v>3093.95</v>
      </c>
      <c r="N168" s="31">
        <v>3008.5</v>
      </c>
      <c r="O168" s="42">
        <v>1618500</v>
      </c>
      <c r="P168" s="43">
        <v>4.9674014281279105E-3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38.5</v>
      </c>
      <c r="F169" s="40">
        <v>38.483333333333327</v>
      </c>
      <c r="G169" s="41">
        <v>38.116666666666653</v>
      </c>
      <c r="H169" s="41">
        <v>37.733333333333327</v>
      </c>
      <c r="I169" s="41">
        <v>37.366666666666653</v>
      </c>
      <c r="J169" s="41">
        <v>38.866666666666653</v>
      </c>
      <c r="K169" s="41">
        <v>39.233333333333327</v>
      </c>
      <c r="L169" s="41">
        <v>39.616666666666653</v>
      </c>
      <c r="M169" s="31">
        <v>38.85</v>
      </c>
      <c r="N169" s="31">
        <v>38.1</v>
      </c>
      <c r="O169" s="42">
        <v>264864000</v>
      </c>
      <c r="P169" s="43">
        <v>5.5275466196926439E-3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2471</v>
      </c>
      <c r="F170" s="40">
        <v>2478.6166666666663</v>
      </c>
      <c r="G170" s="41">
        <v>2450.3333333333326</v>
      </c>
      <c r="H170" s="41">
        <v>2429.6666666666661</v>
      </c>
      <c r="I170" s="41">
        <v>2401.3833333333323</v>
      </c>
      <c r="J170" s="41">
        <v>2499.2833333333328</v>
      </c>
      <c r="K170" s="41">
        <v>2527.5666666666666</v>
      </c>
      <c r="L170" s="41">
        <v>2548.2333333333331</v>
      </c>
      <c r="M170" s="31">
        <v>2506.9</v>
      </c>
      <c r="N170" s="31">
        <v>2457.9499999999998</v>
      </c>
      <c r="O170" s="42">
        <v>543900</v>
      </c>
      <c r="P170" s="43">
        <v>-7.1193866374589269E-3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211.55</v>
      </c>
      <c r="F171" s="40">
        <v>210.45000000000002</v>
      </c>
      <c r="G171" s="41">
        <v>207.10000000000002</v>
      </c>
      <c r="H171" s="41">
        <v>202.65</v>
      </c>
      <c r="I171" s="41">
        <v>199.3</v>
      </c>
      <c r="J171" s="41">
        <v>214.90000000000003</v>
      </c>
      <c r="K171" s="41">
        <v>218.25</v>
      </c>
      <c r="L171" s="41">
        <v>222.70000000000005</v>
      </c>
      <c r="M171" s="31">
        <v>213.8</v>
      </c>
      <c r="N171" s="31">
        <v>206</v>
      </c>
      <c r="O171" s="42">
        <v>26974314</v>
      </c>
      <c r="P171" s="43">
        <v>-5.8626465661641543E-2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1351.95</v>
      </c>
      <c r="F172" s="40">
        <v>1351.9833333333333</v>
      </c>
      <c r="G172" s="41">
        <v>1325.9666666666667</v>
      </c>
      <c r="H172" s="41">
        <v>1299.9833333333333</v>
      </c>
      <c r="I172" s="41">
        <v>1273.9666666666667</v>
      </c>
      <c r="J172" s="41">
        <v>1377.9666666666667</v>
      </c>
      <c r="K172" s="41">
        <v>1403.9833333333336</v>
      </c>
      <c r="L172" s="41">
        <v>1429.9666666666667</v>
      </c>
      <c r="M172" s="31">
        <v>1378</v>
      </c>
      <c r="N172" s="31">
        <v>1326</v>
      </c>
      <c r="O172" s="42">
        <v>2890921</v>
      </c>
      <c r="P172" s="43">
        <v>1.8643338591710884E-2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244.3</v>
      </c>
      <c r="F173" s="40">
        <v>242.23333333333335</v>
      </c>
      <c r="G173" s="41">
        <v>235.2166666666667</v>
      </c>
      <c r="H173" s="41">
        <v>226.13333333333335</v>
      </c>
      <c r="I173" s="41">
        <v>219.1166666666667</v>
      </c>
      <c r="J173" s="41">
        <v>251.31666666666669</v>
      </c>
      <c r="K173" s="41">
        <v>258.33333333333337</v>
      </c>
      <c r="L173" s="41">
        <v>267.41666666666669</v>
      </c>
      <c r="M173" s="31">
        <v>249.25</v>
      </c>
      <c r="N173" s="31">
        <v>233.15</v>
      </c>
      <c r="O173" s="42">
        <v>2927500</v>
      </c>
      <c r="P173" s="43">
        <v>0.78778625954198478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1026.4000000000001</v>
      </c>
      <c r="F174" s="40">
        <v>1026.1333333333334</v>
      </c>
      <c r="G174" s="41">
        <v>1017.0166666666669</v>
      </c>
      <c r="H174" s="41">
        <v>1007.6333333333334</v>
      </c>
      <c r="I174" s="41">
        <v>998.51666666666688</v>
      </c>
      <c r="J174" s="41">
        <v>1035.5166666666669</v>
      </c>
      <c r="K174" s="41">
        <v>1044.6333333333332</v>
      </c>
      <c r="L174" s="41">
        <v>1054.0166666666669</v>
      </c>
      <c r="M174" s="31">
        <v>1035.25</v>
      </c>
      <c r="N174" s="31">
        <v>1016.75</v>
      </c>
      <c r="O174" s="42">
        <v>1904000</v>
      </c>
      <c r="P174" s="43">
        <v>-3.3649698015530631E-2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131.05000000000001</v>
      </c>
      <c r="F175" s="40">
        <v>131.56666666666669</v>
      </c>
      <c r="G175" s="41">
        <v>128.33333333333337</v>
      </c>
      <c r="H175" s="41">
        <v>125.61666666666667</v>
      </c>
      <c r="I175" s="41">
        <v>122.38333333333335</v>
      </c>
      <c r="J175" s="41">
        <v>134.28333333333339</v>
      </c>
      <c r="K175" s="41">
        <v>137.51666666666668</v>
      </c>
      <c r="L175" s="41">
        <v>140.23333333333341</v>
      </c>
      <c r="M175" s="31">
        <v>134.80000000000001</v>
      </c>
      <c r="N175" s="31">
        <v>128.85</v>
      </c>
      <c r="O175" s="42">
        <v>40069300</v>
      </c>
      <c r="P175" s="43">
        <v>-2.1736052109883885E-2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136.6</v>
      </c>
      <c r="F176" s="40">
        <v>136.68333333333331</v>
      </c>
      <c r="G176" s="41">
        <v>135.66666666666663</v>
      </c>
      <c r="H176" s="41">
        <v>134.73333333333332</v>
      </c>
      <c r="I176" s="41">
        <v>133.71666666666664</v>
      </c>
      <c r="J176" s="41">
        <v>137.61666666666662</v>
      </c>
      <c r="K176" s="41">
        <v>138.63333333333333</v>
      </c>
      <c r="L176" s="41">
        <v>139.56666666666661</v>
      </c>
      <c r="M176" s="31">
        <v>137.69999999999999</v>
      </c>
      <c r="N176" s="31">
        <v>135.75</v>
      </c>
      <c r="O176" s="42">
        <v>37626000</v>
      </c>
      <c r="P176" s="43">
        <v>2.500817260542661E-2</v>
      </c>
    </row>
    <row r="177" spans="1:16" ht="12.75" customHeight="1">
      <c r="A177" s="31">
        <v>167</v>
      </c>
      <c r="B177" s="260" t="s">
        <v>79</v>
      </c>
      <c r="C177" s="33" t="s">
        <v>187</v>
      </c>
      <c r="D177" s="34">
        <v>44588</v>
      </c>
      <c r="E177" s="40">
        <v>2462.5500000000002</v>
      </c>
      <c r="F177" s="40">
        <v>2447.9333333333334</v>
      </c>
      <c r="G177" s="41">
        <v>2429.166666666667</v>
      </c>
      <c r="H177" s="41">
        <v>2395.7833333333338</v>
      </c>
      <c r="I177" s="41">
        <v>2377.0166666666673</v>
      </c>
      <c r="J177" s="41">
        <v>2481.3166666666666</v>
      </c>
      <c r="K177" s="41">
        <v>2500.083333333333</v>
      </c>
      <c r="L177" s="41">
        <v>2533.4666666666662</v>
      </c>
      <c r="M177" s="31">
        <v>2466.6999999999998</v>
      </c>
      <c r="N177" s="31">
        <v>2414.5500000000002</v>
      </c>
      <c r="O177" s="42">
        <v>32024500</v>
      </c>
      <c r="P177" s="43">
        <v>-2.363585088300978E-2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110.4</v>
      </c>
      <c r="F178" s="40">
        <v>110.35000000000001</v>
      </c>
      <c r="G178" s="41">
        <v>109.05000000000001</v>
      </c>
      <c r="H178" s="41">
        <v>107.7</v>
      </c>
      <c r="I178" s="41">
        <v>106.4</v>
      </c>
      <c r="J178" s="41">
        <v>111.70000000000002</v>
      </c>
      <c r="K178" s="41">
        <v>113</v>
      </c>
      <c r="L178" s="41">
        <v>114.35000000000002</v>
      </c>
      <c r="M178" s="31">
        <v>111.65</v>
      </c>
      <c r="N178" s="31">
        <v>109</v>
      </c>
      <c r="O178" s="42">
        <v>151824250</v>
      </c>
      <c r="P178" s="43">
        <v>1.817896881366557E-3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938.15</v>
      </c>
      <c r="F179" s="40">
        <v>936.01666666666677</v>
      </c>
      <c r="G179" s="41">
        <v>932.58333333333348</v>
      </c>
      <c r="H179" s="41">
        <v>927.01666666666677</v>
      </c>
      <c r="I179" s="41">
        <v>923.58333333333348</v>
      </c>
      <c r="J179" s="41">
        <v>941.58333333333348</v>
      </c>
      <c r="K179" s="41">
        <v>945.01666666666665</v>
      </c>
      <c r="L179" s="41">
        <v>950.58333333333348</v>
      </c>
      <c r="M179" s="31">
        <v>939.45</v>
      </c>
      <c r="N179" s="31">
        <v>930.45</v>
      </c>
      <c r="O179" s="42">
        <v>4707000</v>
      </c>
      <c r="P179" s="43">
        <v>-2.5163094128611369E-2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1223.9000000000001</v>
      </c>
      <c r="F180" s="40">
        <v>1222.7333333333333</v>
      </c>
      <c r="G180" s="41">
        <v>1213.8666666666668</v>
      </c>
      <c r="H180" s="41">
        <v>1203.8333333333335</v>
      </c>
      <c r="I180" s="41">
        <v>1194.9666666666669</v>
      </c>
      <c r="J180" s="41">
        <v>1232.7666666666667</v>
      </c>
      <c r="K180" s="41">
        <v>1241.633333333333</v>
      </c>
      <c r="L180" s="41">
        <v>1251.6666666666665</v>
      </c>
      <c r="M180" s="31">
        <v>1231.5999999999999</v>
      </c>
      <c r="N180" s="31">
        <v>1212.7</v>
      </c>
      <c r="O180" s="42">
        <v>6557250</v>
      </c>
      <c r="P180" s="43">
        <v>-3.8737609661615587E-3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484.45</v>
      </c>
      <c r="F181" s="40">
        <v>480.56666666666666</v>
      </c>
      <c r="G181" s="41">
        <v>475.83333333333331</v>
      </c>
      <c r="H181" s="41">
        <v>467.21666666666664</v>
      </c>
      <c r="I181" s="41">
        <v>462.48333333333329</v>
      </c>
      <c r="J181" s="41">
        <v>489.18333333333334</v>
      </c>
      <c r="K181" s="41">
        <v>493.91666666666669</v>
      </c>
      <c r="L181" s="41">
        <v>502.53333333333336</v>
      </c>
      <c r="M181" s="31">
        <v>485.3</v>
      </c>
      <c r="N181" s="31">
        <v>471.95</v>
      </c>
      <c r="O181" s="42">
        <v>93597000</v>
      </c>
      <c r="P181" s="43">
        <v>-3.6398733688518259E-2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27084.25</v>
      </c>
      <c r="F182" s="40">
        <v>27116.233333333334</v>
      </c>
      <c r="G182" s="41">
        <v>26782.466666666667</v>
      </c>
      <c r="H182" s="41">
        <v>26480.683333333334</v>
      </c>
      <c r="I182" s="41">
        <v>26146.916666666668</v>
      </c>
      <c r="J182" s="41">
        <v>27418.016666666666</v>
      </c>
      <c r="K182" s="41">
        <v>27751.783333333336</v>
      </c>
      <c r="L182" s="41">
        <v>28053.566666666666</v>
      </c>
      <c r="M182" s="31">
        <v>27450</v>
      </c>
      <c r="N182" s="31">
        <v>26814.45</v>
      </c>
      <c r="O182" s="42">
        <v>163325</v>
      </c>
      <c r="P182" s="43">
        <v>2.317932654659358E-2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2364.8000000000002</v>
      </c>
      <c r="F183" s="40">
        <v>2370.6333333333337</v>
      </c>
      <c r="G183" s="41">
        <v>2348.3666666666672</v>
      </c>
      <c r="H183" s="41">
        <v>2331.9333333333334</v>
      </c>
      <c r="I183" s="41">
        <v>2309.666666666667</v>
      </c>
      <c r="J183" s="41">
        <v>2387.0666666666675</v>
      </c>
      <c r="K183" s="41">
        <v>2409.3333333333339</v>
      </c>
      <c r="L183" s="41">
        <v>2425.7666666666678</v>
      </c>
      <c r="M183" s="31">
        <v>2392.9</v>
      </c>
      <c r="N183" s="31">
        <v>2354.1999999999998</v>
      </c>
      <c r="O183" s="42">
        <v>1851025</v>
      </c>
      <c r="P183" s="43">
        <v>3.0623181748583677E-2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2441.25</v>
      </c>
      <c r="F184" s="40">
        <v>2422.9</v>
      </c>
      <c r="G184" s="41">
        <v>2395.8000000000002</v>
      </c>
      <c r="H184" s="41">
        <v>2350.35</v>
      </c>
      <c r="I184" s="41">
        <v>2323.25</v>
      </c>
      <c r="J184" s="41">
        <v>2468.3500000000004</v>
      </c>
      <c r="K184" s="41">
        <v>2495.4499999999998</v>
      </c>
      <c r="L184" s="41">
        <v>2540.9000000000005</v>
      </c>
      <c r="M184" s="31">
        <v>2450</v>
      </c>
      <c r="N184" s="31">
        <v>2377.4499999999998</v>
      </c>
      <c r="O184" s="42">
        <v>2962500</v>
      </c>
      <c r="P184" s="43">
        <v>-2.0944354938654108E-2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1255.0999999999999</v>
      </c>
      <c r="F185" s="40">
        <v>1256.2166666666665</v>
      </c>
      <c r="G185" s="41">
        <v>1232.4333333333329</v>
      </c>
      <c r="H185" s="41">
        <v>1209.7666666666664</v>
      </c>
      <c r="I185" s="41">
        <v>1185.9833333333329</v>
      </c>
      <c r="J185" s="41">
        <v>1278.883333333333</v>
      </c>
      <c r="K185" s="41">
        <v>1302.6666666666663</v>
      </c>
      <c r="L185" s="41">
        <v>1325.333333333333</v>
      </c>
      <c r="M185" s="31">
        <v>1280</v>
      </c>
      <c r="N185" s="31">
        <v>1233.55</v>
      </c>
      <c r="O185" s="42">
        <v>3292000</v>
      </c>
      <c r="P185" s="43">
        <v>-9.2692909594318043E-3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451.35</v>
      </c>
      <c r="F186" s="40">
        <v>454.83333333333331</v>
      </c>
      <c r="G186" s="41">
        <v>446.21666666666664</v>
      </c>
      <c r="H186" s="41">
        <v>441.08333333333331</v>
      </c>
      <c r="I186" s="41">
        <v>432.46666666666664</v>
      </c>
      <c r="J186" s="41">
        <v>459.96666666666664</v>
      </c>
      <c r="K186" s="41">
        <v>468.58333333333331</v>
      </c>
      <c r="L186" s="41">
        <v>473.71666666666664</v>
      </c>
      <c r="M186" s="31">
        <v>463.45</v>
      </c>
      <c r="N186" s="31">
        <v>449.7</v>
      </c>
      <c r="O186" s="42">
        <v>5826600</v>
      </c>
      <c r="P186" s="43">
        <v>-1.5444015444015445E-4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840.35</v>
      </c>
      <c r="F187" s="40">
        <v>844.11666666666679</v>
      </c>
      <c r="G187" s="41">
        <v>832.78333333333353</v>
      </c>
      <c r="H187" s="41">
        <v>825.2166666666667</v>
      </c>
      <c r="I187" s="41">
        <v>813.88333333333344</v>
      </c>
      <c r="J187" s="41">
        <v>851.68333333333362</v>
      </c>
      <c r="K187" s="41">
        <v>863.01666666666688</v>
      </c>
      <c r="L187" s="41">
        <v>870.58333333333371</v>
      </c>
      <c r="M187" s="31">
        <v>855.45</v>
      </c>
      <c r="N187" s="31">
        <v>836.55</v>
      </c>
      <c r="O187" s="42">
        <v>27311200</v>
      </c>
      <c r="P187" s="43">
        <v>-2.5623943012350741E-4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505.7</v>
      </c>
      <c r="F188" s="40">
        <v>507.06666666666666</v>
      </c>
      <c r="G188" s="41">
        <v>502.08333333333337</v>
      </c>
      <c r="H188" s="41">
        <v>498.4666666666667</v>
      </c>
      <c r="I188" s="41">
        <v>493.48333333333341</v>
      </c>
      <c r="J188" s="41">
        <v>510.68333333333334</v>
      </c>
      <c r="K188" s="41">
        <v>515.66666666666652</v>
      </c>
      <c r="L188" s="41">
        <v>519.2833333333333</v>
      </c>
      <c r="M188" s="31">
        <v>512.04999999999995</v>
      </c>
      <c r="N188" s="31">
        <v>503.45</v>
      </c>
      <c r="O188" s="42">
        <v>11880000</v>
      </c>
      <c r="P188" s="43">
        <v>-1.0741943542343242E-2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619.85</v>
      </c>
      <c r="F189" s="40">
        <v>617.9666666666667</v>
      </c>
      <c r="G189" s="41">
        <v>611.13333333333344</v>
      </c>
      <c r="H189" s="41">
        <v>602.41666666666674</v>
      </c>
      <c r="I189" s="41">
        <v>595.58333333333348</v>
      </c>
      <c r="J189" s="41">
        <v>626.68333333333339</v>
      </c>
      <c r="K189" s="41">
        <v>633.51666666666665</v>
      </c>
      <c r="L189" s="41">
        <v>642.23333333333335</v>
      </c>
      <c r="M189" s="31">
        <v>624.79999999999995</v>
      </c>
      <c r="N189" s="31">
        <v>609.25</v>
      </c>
      <c r="O189" s="42">
        <v>842350</v>
      </c>
      <c r="P189" s="43">
        <v>8.1383519837232958E-3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912.35</v>
      </c>
      <c r="F190" s="40">
        <v>914.01666666666677</v>
      </c>
      <c r="G190" s="41">
        <v>900.08333333333348</v>
      </c>
      <c r="H190" s="41">
        <v>887.81666666666672</v>
      </c>
      <c r="I190" s="41">
        <v>873.88333333333344</v>
      </c>
      <c r="J190" s="41">
        <v>926.28333333333353</v>
      </c>
      <c r="K190" s="41">
        <v>940.2166666666667</v>
      </c>
      <c r="L190" s="41">
        <v>952.48333333333358</v>
      </c>
      <c r="M190" s="31">
        <v>927.95</v>
      </c>
      <c r="N190" s="31">
        <v>901.75</v>
      </c>
      <c r="O190" s="42">
        <v>6986000</v>
      </c>
      <c r="P190" s="43">
        <v>1.1877172653534183E-2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1428.2</v>
      </c>
      <c r="F191" s="40">
        <v>1434.6833333333332</v>
      </c>
      <c r="G191" s="41">
        <v>1400.3666666666663</v>
      </c>
      <c r="H191" s="41">
        <v>1372.5333333333331</v>
      </c>
      <c r="I191" s="41">
        <v>1338.2166666666662</v>
      </c>
      <c r="J191" s="41">
        <v>1462.5166666666664</v>
      </c>
      <c r="K191" s="41">
        <v>1496.8333333333335</v>
      </c>
      <c r="L191" s="41">
        <v>1524.6666666666665</v>
      </c>
      <c r="M191" s="31">
        <v>1469</v>
      </c>
      <c r="N191" s="31">
        <v>1406.85</v>
      </c>
      <c r="O191" s="42">
        <v>1229200</v>
      </c>
      <c r="P191" s="43">
        <v>0.42071197411003236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741.5</v>
      </c>
      <c r="F192" s="40">
        <v>744.36666666666667</v>
      </c>
      <c r="G192" s="41">
        <v>731.2833333333333</v>
      </c>
      <c r="H192" s="41">
        <v>721.06666666666661</v>
      </c>
      <c r="I192" s="41">
        <v>707.98333333333323</v>
      </c>
      <c r="J192" s="41">
        <v>754.58333333333337</v>
      </c>
      <c r="K192" s="41">
        <v>767.66666666666663</v>
      </c>
      <c r="L192" s="41">
        <v>777.88333333333344</v>
      </c>
      <c r="M192" s="31">
        <v>757.45</v>
      </c>
      <c r="N192" s="31">
        <v>734.15</v>
      </c>
      <c r="O192" s="42">
        <v>10043325</v>
      </c>
      <c r="P192" s="43">
        <v>-8.0666666666666664E-3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490.45</v>
      </c>
      <c r="F193" s="40">
        <v>494.58333333333331</v>
      </c>
      <c r="G193" s="41">
        <v>480.66666666666663</v>
      </c>
      <c r="H193" s="41">
        <v>470.88333333333333</v>
      </c>
      <c r="I193" s="41">
        <v>456.96666666666664</v>
      </c>
      <c r="J193" s="41">
        <v>504.36666666666662</v>
      </c>
      <c r="K193" s="41">
        <v>518.2833333333333</v>
      </c>
      <c r="L193" s="41">
        <v>528.06666666666661</v>
      </c>
      <c r="M193" s="31">
        <v>508.5</v>
      </c>
      <c r="N193" s="31">
        <v>484.8</v>
      </c>
      <c r="O193" s="42">
        <v>79087500</v>
      </c>
      <c r="P193" s="43">
        <v>-2.3368761877947491E-2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227.05</v>
      </c>
      <c r="F194" s="40">
        <v>225.88333333333333</v>
      </c>
      <c r="G194" s="41">
        <v>222.41666666666666</v>
      </c>
      <c r="H194" s="41">
        <v>217.78333333333333</v>
      </c>
      <c r="I194" s="41">
        <v>214.31666666666666</v>
      </c>
      <c r="J194" s="41">
        <v>230.51666666666665</v>
      </c>
      <c r="K194" s="41">
        <v>233.98333333333335</v>
      </c>
      <c r="L194" s="41">
        <v>238.61666666666665</v>
      </c>
      <c r="M194" s="31">
        <v>229.35</v>
      </c>
      <c r="N194" s="31">
        <v>221.25</v>
      </c>
      <c r="O194" s="42">
        <v>101547000</v>
      </c>
      <c r="P194" s="43">
        <v>3.0622730698088647E-2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1150.75</v>
      </c>
      <c r="F195" s="40">
        <v>1150.8999999999999</v>
      </c>
      <c r="G195" s="41">
        <v>1138.3499999999997</v>
      </c>
      <c r="H195" s="41">
        <v>1125.9499999999998</v>
      </c>
      <c r="I195" s="41">
        <v>1113.3999999999996</v>
      </c>
      <c r="J195" s="41">
        <v>1163.2999999999997</v>
      </c>
      <c r="K195" s="41">
        <v>1175.8499999999999</v>
      </c>
      <c r="L195" s="41">
        <v>1188.2499999999998</v>
      </c>
      <c r="M195" s="31">
        <v>1163.45</v>
      </c>
      <c r="N195" s="31">
        <v>1138.5</v>
      </c>
      <c r="O195" s="42">
        <v>46236600</v>
      </c>
      <c r="P195" s="43">
        <v>-2.5248633634978944E-2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3880</v>
      </c>
      <c r="F196" s="40">
        <v>3857.3666666666668</v>
      </c>
      <c r="G196" s="41">
        <v>3829.0333333333338</v>
      </c>
      <c r="H196" s="41">
        <v>3778.0666666666671</v>
      </c>
      <c r="I196" s="41">
        <v>3749.733333333334</v>
      </c>
      <c r="J196" s="41">
        <v>3908.3333333333335</v>
      </c>
      <c r="K196" s="41">
        <v>3936.6666666666665</v>
      </c>
      <c r="L196" s="41">
        <v>3987.6333333333332</v>
      </c>
      <c r="M196" s="31">
        <v>3885.7</v>
      </c>
      <c r="N196" s="31">
        <v>3806.4</v>
      </c>
      <c r="O196" s="42">
        <v>11353500</v>
      </c>
      <c r="P196" s="43">
        <v>-2.02195412416507E-2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1798.65</v>
      </c>
      <c r="F197" s="40">
        <v>1794.4666666666665</v>
      </c>
      <c r="G197" s="41">
        <v>1776.9333333333329</v>
      </c>
      <c r="H197" s="41">
        <v>1755.2166666666665</v>
      </c>
      <c r="I197" s="41">
        <v>1737.6833333333329</v>
      </c>
      <c r="J197" s="41">
        <v>1816.1833333333329</v>
      </c>
      <c r="K197" s="41">
        <v>1833.7166666666662</v>
      </c>
      <c r="L197" s="41">
        <v>1855.4333333333329</v>
      </c>
      <c r="M197" s="31">
        <v>1812</v>
      </c>
      <c r="N197" s="31">
        <v>1772.75</v>
      </c>
      <c r="O197" s="42">
        <v>12687000</v>
      </c>
      <c r="P197" s="43">
        <v>1.0851897886987283E-2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2592.6</v>
      </c>
      <c r="F198" s="40">
        <v>2576.1333333333332</v>
      </c>
      <c r="G198" s="41">
        <v>2548.4666666666662</v>
      </c>
      <c r="H198" s="41">
        <v>2504.333333333333</v>
      </c>
      <c r="I198" s="41">
        <v>2476.6666666666661</v>
      </c>
      <c r="J198" s="41">
        <v>2620.2666666666664</v>
      </c>
      <c r="K198" s="41">
        <v>2647.9333333333334</v>
      </c>
      <c r="L198" s="41">
        <v>2692.0666666666666</v>
      </c>
      <c r="M198" s="31">
        <v>2603.8000000000002</v>
      </c>
      <c r="N198" s="31">
        <v>2532</v>
      </c>
      <c r="O198" s="42">
        <v>4997625</v>
      </c>
      <c r="P198" s="43">
        <v>1.6552250190694128E-2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3226.5</v>
      </c>
      <c r="F199" s="40">
        <v>3229.4166666666665</v>
      </c>
      <c r="G199" s="41">
        <v>3199.583333333333</v>
      </c>
      <c r="H199" s="41">
        <v>3172.6666666666665</v>
      </c>
      <c r="I199" s="41">
        <v>3142.833333333333</v>
      </c>
      <c r="J199" s="41">
        <v>3256.333333333333</v>
      </c>
      <c r="K199" s="41">
        <v>3286.1666666666661</v>
      </c>
      <c r="L199" s="41">
        <v>3313.083333333333</v>
      </c>
      <c r="M199" s="31">
        <v>3259.25</v>
      </c>
      <c r="N199" s="31">
        <v>3202.5</v>
      </c>
      <c r="O199" s="42">
        <v>735000</v>
      </c>
      <c r="P199" s="43">
        <v>7.5394105551747775E-3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564.75</v>
      </c>
      <c r="F200" s="40">
        <v>562.5333333333333</v>
      </c>
      <c r="G200" s="41">
        <v>557.86666666666656</v>
      </c>
      <c r="H200" s="41">
        <v>550.98333333333323</v>
      </c>
      <c r="I200" s="41">
        <v>546.31666666666649</v>
      </c>
      <c r="J200" s="41">
        <v>569.41666666666663</v>
      </c>
      <c r="K200" s="41">
        <v>574.08333333333337</v>
      </c>
      <c r="L200" s="41">
        <v>580.9666666666667</v>
      </c>
      <c r="M200" s="31">
        <v>567.20000000000005</v>
      </c>
      <c r="N200" s="31">
        <v>555.65</v>
      </c>
      <c r="O200" s="42">
        <v>3172500</v>
      </c>
      <c r="P200" s="43">
        <v>3.2210834553440704E-2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1061.1500000000001</v>
      </c>
      <c r="F201" s="40">
        <v>1062.2166666666667</v>
      </c>
      <c r="G201" s="41">
        <v>1050.9333333333334</v>
      </c>
      <c r="H201" s="41">
        <v>1040.7166666666667</v>
      </c>
      <c r="I201" s="41">
        <v>1029.4333333333334</v>
      </c>
      <c r="J201" s="41">
        <v>1072.4333333333334</v>
      </c>
      <c r="K201" s="41">
        <v>1083.7166666666667</v>
      </c>
      <c r="L201" s="41">
        <v>1093.9333333333334</v>
      </c>
      <c r="M201" s="31">
        <v>1073.5</v>
      </c>
      <c r="N201" s="31">
        <v>1052</v>
      </c>
      <c r="O201" s="42">
        <v>2253300</v>
      </c>
      <c r="P201" s="43">
        <v>1.2377850162866449E-2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629.25</v>
      </c>
      <c r="F202" s="40">
        <v>628.30000000000007</v>
      </c>
      <c r="G202" s="41">
        <v>624.95000000000016</v>
      </c>
      <c r="H202" s="41">
        <v>620.65000000000009</v>
      </c>
      <c r="I202" s="41">
        <v>617.30000000000018</v>
      </c>
      <c r="J202" s="41">
        <v>632.60000000000014</v>
      </c>
      <c r="K202" s="41">
        <v>635.95000000000005</v>
      </c>
      <c r="L202" s="41">
        <v>640.25000000000011</v>
      </c>
      <c r="M202" s="31">
        <v>631.65</v>
      </c>
      <c r="N202" s="31">
        <v>624</v>
      </c>
      <c r="O202" s="42">
        <v>7926800</v>
      </c>
      <c r="P202" s="43">
        <v>-2.2613499050578283E-2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1580.3</v>
      </c>
      <c r="F203" s="40">
        <v>1574.7166666666665</v>
      </c>
      <c r="G203" s="41">
        <v>1557.4833333333329</v>
      </c>
      <c r="H203" s="41">
        <v>1534.6666666666665</v>
      </c>
      <c r="I203" s="41">
        <v>1517.4333333333329</v>
      </c>
      <c r="J203" s="41">
        <v>1597.5333333333328</v>
      </c>
      <c r="K203" s="41">
        <v>1614.7666666666664</v>
      </c>
      <c r="L203" s="41">
        <v>1637.5833333333328</v>
      </c>
      <c r="M203" s="31">
        <v>1591.95</v>
      </c>
      <c r="N203" s="31">
        <v>1551.9</v>
      </c>
      <c r="O203" s="42">
        <v>1157450</v>
      </c>
      <c r="P203" s="43">
        <v>-3.0147723846849564E-3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7666</v>
      </c>
      <c r="F204" s="40">
        <v>7696.6166666666659</v>
      </c>
      <c r="G204" s="41">
        <v>7604.3833333333314</v>
      </c>
      <c r="H204" s="41">
        <v>7542.7666666666655</v>
      </c>
      <c r="I204" s="41">
        <v>7450.533333333331</v>
      </c>
      <c r="J204" s="41">
        <v>7758.2333333333318</v>
      </c>
      <c r="K204" s="41">
        <v>7850.4666666666672</v>
      </c>
      <c r="L204" s="41">
        <v>7912.0833333333321</v>
      </c>
      <c r="M204" s="31">
        <v>7788.85</v>
      </c>
      <c r="N204" s="31">
        <v>7635</v>
      </c>
      <c r="O204" s="42">
        <v>1457600</v>
      </c>
      <c r="P204" s="43">
        <v>-2.8049531367585687E-3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765.6</v>
      </c>
      <c r="F205" s="40">
        <v>765.6</v>
      </c>
      <c r="G205" s="41">
        <v>759.80000000000007</v>
      </c>
      <c r="H205" s="41">
        <v>754</v>
      </c>
      <c r="I205" s="41">
        <v>748.2</v>
      </c>
      <c r="J205" s="41">
        <v>771.40000000000009</v>
      </c>
      <c r="K205" s="41">
        <v>777.2</v>
      </c>
      <c r="L205" s="41">
        <v>783.00000000000011</v>
      </c>
      <c r="M205" s="31">
        <v>771.4</v>
      </c>
      <c r="N205" s="31">
        <v>759.8</v>
      </c>
      <c r="O205" s="42">
        <v>25321400</v>
      </c>
      <c r="P205" s="43">
        <v>8.5434681302749439E-3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335.55</v>
      </c>
      <c r="F206" s="40">
        <v>341.3</v>
      </c>
      <c r="G206" s="41">
        <v>324.40000000000003</v>
      </c>
      <c r="H206" s="41">
        <v>313.25</v>
      </c>
      <c r="I206" s="41">
        <v>296.35000000000002</v>
      </c>
      <c r="J206" s="41">
        <v>352.45000000000005</v>
      </c>
      <c r="K206" s="41">
        <v>369.35</v>
      </c>
      <c r="L206" s="41">
        <v>380.50000000000006</v>
      </c>
      <c r="M206" s="31">
        <v>358.2</v>
      </c>
      <c r="N206" s="31">
        <v>330.15</v>
      </c>
      <c r="O206" s="42">
        <v>58528000</v>
      </c>
      <c r="P206" s="43">
        <v>0.28514056224899598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1244.4000000000001</v>
      </c>
      <c r="F207" s="40">
        <v>1240.2333333333333</v>
      </c>
      <c r="G207" s="41">
        <v>1228.8666666666668</v>
      </c>
      <c r="H207" s="41">
        <v>1213.3333333333335</v>
      </c>
      <c r="I207" s="41">
        <v>1201.9666666666669</v>
      </c>
      <c r="J207" s="41">
        <v>1255.7666666666667</v>
      </c>
      <c r="K207" s="41">
        <v>1267.133333333333</v>
      </c>
      <c r="L207" s="41">
        <v>1282.6666666666665</v>
      </c>
      <c r="M207" s="31">
        <v>1251.5999999999999</v>
      </c>
      <c r="N207" s="31">
        <v>1224.7</v>
      </c>
      <c r="O207" s="42">
        <v>2702500</v>
      </c>
      <c r="P207" s="43">
        <v>3.3658443296997513E-2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1790.7</v>
      </c>
      <c r="F208" s="40">
        <v>1791.0833333333333</v>
      </c>
      <c r="G208" s="41">
        <v>1776.2666666666664</v>
      </c>
      <c r="H208" s="41">
        <v>1761.8333333333333</v>
      </c>
      <c r="I208" s="41">
        <v>1747.0166666666664</v>
      </c>
      <c r="J208" s="41">
        <v>1805.5166666666664</v>
      </c>
      <c r="K208" s="41">
        <v>1820.3333333333335</v>
      </c>
      <c r="L208" s="41">
        <v>1834.7666666666664</v>
      </c>
      <c r="M208" s="31">
        <v>1805.9</v>
      </c>
      <c r="N208" s="31">
        <v>1776.65</v>
      </c>
      <c r="O208" s="42">
        <v>936500</v>
      </c>
      <c r="P208" s="43">
        <v>1.2979989183342347E-2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723.65</v>
      </c>
      <c r="F209" s="40">
        <v>721.06666666666661</v>
      </c>
      <c r="G209" s="41">
        <v>716.13333333333321</v>
      </c>
      <c r="H209" s="41">
        <v>708.61666666666656</v>
      </c>
      <c r="I209" s="41">
        <v>703.68333333333317</v>
      </c>
      <c r="J209" s="41">
        <v>728.58333333333326</v>
      </c>
      <c r="K209" s="41">
        <v>733.51666666666665</v>
      </c>
      <c r="L209" s="41">
        <v>741.0333333333333</v>
      </c>
      <c r="M209" s="31">
        <v>726</v>
      </c>
      <c r="N209" s="31">
        <v>713.55</v>
      </c>
      <c r="O209" s="42">
        <v>23436000</v>
      </c>
      <c r="P209" s="43">
        <v>2.9447938995677689E-2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323.8</v>
      </c>
      <c r="F210" s="40">
        <v>325.86666666666662</v>
      </c>
      <c r="G210" s="41">
        <v>320.73333333333323</v>
      </c>
      <c r="H210" s="41">
        <v>317.66666666666663</v>
      </c>
      <c r="I210" s="41">
        <v>312.53333333333325</v>
      </c>
      <c r="J210" s="41">
        <v>328.93333333333322</v>
      </c>
      <c r="K210" s="41">
        <v>334.06666666666655</v>
      </c>
      <c r="L210" s="41">
        <v>337.13333333333321</v>
      </c>
      <c r="M210" s="31">
        <v>331</v>
      </c>
      <c r="N210" s="31">
        <v>322.8</v>
      </c>
      <c r="O210" s="42">
        <v>76260000</v>
      </c>
      <c r="P210" s="43">
        <v>2.682234143262859E-3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02"/>
      <c r="B213" s="374"/>
      <c r="C213" s="302"/>
      <c r="D213" s="375"/>
      <c r="E213" s="303"/>
      <c r="F213" s="303"/>
      <c r="G213" s="376"/>
      <c r="H213" s="376"/>
      <c r="I213" s="376"/>
      <c r="J213" s="376"/>
      <c r="K213" s="376"/>
      <c r="L213" s="376"/>
      <c r="M213" s="302"/>
      <c r="N213" s="302"/>
      <c r="O213" s="377"/>
      <c r="P213" s="378"/>
    </row>
    <row r="214" spans="1:16" ht="12.75" customHeight="1">
      <c r="A214" s="302"/>
      <c r="B214" s="374"/>
      <c r="C214" s="302"/>
      <c r="D214" s="375"/>
      <c r="E214" s="303"/>
      <c r="F214" s="303"/>
      <c r="G214" s="376"/>
      <c r="H214" s="376"/>
      <c r="I214" s="376"/>
      <c r="J214" s="376"/>
      <c r="K214" s="376"/>
      <c r="L214" s="376"/>
      <c r="M214" s="302"/>
      <c r="N214" s="302"/>
      <c r="O214" s="377"/>
      <c r="P214" s="378"/>
    </row>
    <row r="215" spans="1:16" ht="12.75" customHeight="1">
      <c r="A215" s="302"/>
      <c r="B215" s="374"/>
      <c r="C215" s="302"/>
      <c r="D215" s="375"/>
      <c r="E215" s="303"/>
      <c r="F215" s="303"/>
      <c r="G215" s="376"/>
      <c r="H215" s="376"/>
      <c r="I215" s="376"/>
      <c r="J215" s="376"/>
      <c r="K215" s="376"/>
      <c r="L215" s="376"/>
      <c r="M215" s="302"/>
      <c r="N215" s="302"/>
      <c r="O215" s="377"/>
      <c r="P215" s="378"/>
    </row>
    <row r="216" spans="1:16" ht="12.75" customHeight="1">
      <c r="A216" s="302"/>
      <c r="B216" s="374"/>
      <c r="C216" s="302"/>
      <c r="D216" s="375"/>
      <c r="E216" s="303"/>
      <c r="F216" s="303"/>
      <c r="G216" s="376"/>
      <c r="H216" s="376"/>
      <c r="I216" s="376"/>
      <c r="J216" s="376"/>
      <c r="K216" s="376"/>
      <c r="L216" s="376"/>
      <c r="M216" s="302"/>
      <c r="N216" s="302"/>
      <c r="O216" s="377"/>
      <c r="P216" s="378"/>
    </row>
    <row r="217" spans="1:16" ht="12.75" customHeight="1">
      <c r="A217" s="302"/>
      <c r="B217" s="374"/>
      <c r="C217" s="302"/>
      <c r="D217" s="375"/>
      <c r="E217" s="303"/>
      <c r="F217" s="303"/>
      <c r="G217" s="376"/>
      <c r="H217" s="376"/>
      <c r="I217" s="376"/>
      <c r="J217" s="376"/>
      <c r="K217" s="376"/>
      <c r="L217" s="376"/>
      <c r="M217" s="302"/>
      <c r="N217" s="302"/>
      <c r="O217" s="377"/>
      <c r="P217" s="378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6" t="s">
        <v>16</v>
      </c>
      <c r="B8" s="398"/>
      <c r="C8" s="402" t="s">
        <v>20</v>
      </c>
      <c r="D8" s="402" t="s">
        <v>21</v>
      </c>
      <c r="E8" s="393" t="s">
        <v>22</v>
      </c>
      <c r="F8" s="394"/>
      <c r="G8" s="395"/>
      <c r="H8" s="393" t="s">
        <v>23</v>
      </c>
      <c r="I8" s="394"/>
      <c r="J8" s="395"/>
      <c r="K8" s="26"/>
      <c r="L8" s="53"/>
      <c r="M8" s="53"/>
      <c r="N8" s="1"/>
      <c r="O8" s="1"/>
    </row>
    <row r="9" spans="1:15" ht="36" customHeight="1">
      <c r="A9" s="400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17805.25</v>
      </c>
      <c r="D10" s="35">
        <v>17742.133333333331</v>
      </c>
      <c r="E10" s="35">
        <v>17656.666666666664</v>
      </c>
      <c r="F10" s="35">
        <v>17508.083333333332</v>
      </c>
      <c r="G10" s="35">
        <v>17422.616666666665</v>
      </c>
      <c r="H10" s="35">
        <v>17890.716666666664</v>
      </c>
      <c r="I10" s="35">
        <v>17976.183333333331</v>
      </c>
      <c r="J10" s="35">
        <v>18124.766666666663</v>
      </c>
      <c r="K10" s="37">
        <v>17827.599999999999</v>
      </c>
      <c r="L10" s="37">
        <v>17593.55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36840.15</v>
      </c>
      <c r="D11" s="40">
        <v>36700.783333333333</v>
      </c>
      <c r="E11" s="40">
        <v>36513.766666666663</v>
      </c>
      <c r="F11" s="40">
        <v>36187.383333333331</v>
      </c>
      <c r="G11" s="40">
        <v>36000.366666666661</v>
      </c>
      <c r="H11" s="40">
        <v>37027.166666666664</v>
      </c>
      <c r="I11" s="40">
        <v>37214.183333333342</v>
      </c>
      <c r="J11" s="40">
        <v>37540.566666666666</v>
      </c>
      <c r="K11" s="31">
        <v>36887.800000000003</v>
      </c>
      <c r="L11" s="31">
        <v>36374.400000000001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2349.1</v>
      </c>
      <c r="D12" s="40">
        <v>2338.9166666666665</v>
      </c>
      <c r="E12" s="40">
        <v>2316.4333333333329</v>
      </c>
      <c r="F12" s="40">
        <v>2283.7666666666664</v>
      </c>
      <c r="G12" s="40">
        <v>2261.2833333333328</v>
      </c>
      <c r="H12" s="40">
        <v>2371.583333333333</v>
      </c>
      <c r="I12" s="40">
        <v>2394.0666666666666</v>
      </c>
      <c r="J12" s="40">
        <v>2426.7333333333331</v>
      </c>
      <c r="K12" s="31">
        <v>2361.4</v>
      </c>
      <c r="L12" s="31">
        <v>2306.25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5068.7</v>
      </c>
      <c r="D13" s="40">
        <v>5052.1500000000005</v>
      </c>
      <c r="E13" s="40">
        <v>5031.5000000000009</v>
      </c>
      <c r="F13" s="40">
        <v>4994.3</v>
      </c>
      <c r="G13" s="40">
        <v>4973.6500000000005</v>
      </c>
      <c r="H13" s="40">
        <v>5089.3500000000013</v>
      </c>
      <c r="I13" s="40">
        <v>5110.0000000000009</v>
      </c>
      <c r="J13" s="40">
        <v>5147.2000000000016</v>
      </c>
      <c r="K13" s="31">
        <v>5072.8</v>
      </c>
      <c r="L13" s="31">
        <v>5014.95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39370.699999999997</v>
      </c>
      <c r="D14" s="40">
        <v>39215.333333333336</v>
      </c>
      <c r="E14" s="40">
        <v>38983.966666666674</v>
      </c>
      <c r="F14" s="40">
        <v>38597.233333333337</v>
      </c>
      <c r="G14" s="40">
        <v>38365.866666666676</v>
      </c>
      <c r="H14" s="40">
        <v>39602.066666666673</v>
      </c>
      <c r="I14" s="40">
        <v>39833.433333333327</v>
      </c>
      <c r="J14" s="40">
        <v>40220.166666666672</v>
      </c>
      <c r="K14" s="31">
        <v>39446.699999999997</v>
      </c>
      <c r="L14" s="31">
        <v>38828.6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3952.45</v>
      </c>
      <c r="D15" s="40">
        <v>3942.9833333333336</v>
      </c>
      <c r="E15" s="40">
        <v>3915.9666666666672</v>
      </c>
      <c r="F15" s="40">
        <v>3879.4833333333336</v>
      </c>
      <c r="G15" s="40">
        <v>3852.4666666666672</v>
      </c>
      <c r="H15" s="40">
        <v>3979.4666666666672</v>
      </c>
      <c r="I15" s="40">
        <v>4006.4833333333336</v>
      </c>
      <c r="J15" s="40">
        <v>4042.9666666666672</v>
      </c>
      <c r="K15" s="31">
        <v>3970</v>
      </c>
      <c r="L15" s="31">
        <v>3906.5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8559.15</v>
      </c>
      <c r="D16" s="40">
        <v>8546.5</v>
      </c>
      <c r="E16" s="40">
        <v>8509.65</v>
      </c>
      <c r="F16" s="40">
        <v>8460.15</v>
      </c>
      <c r="G16" s="40">
        <v>8423.2999999999993</v>
      </c>
      <c r="H16" s="40">
        <v>8596</v>
      </c>
      <c r="I16" s="40">
        <v>8632.8499999999985</v>
      </c>
      <c r="J16" s="40">
        <v>8682.35</v>
      </c>
      <c r="K16" s="31">
        <v>8583.35</v>
      </c>
      <c r="L16" s="31">
        <v>8497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2224.3000000000002</v>
      </c>
      <c r="D17" s="40">
        <v>2235.2000000000003</v>
      </c>
      <c r="E17" s="40">
        <v>2205.6000000000004</v>
      </c>
      <c r="F17" s="40">
        <v>2186.9</v>
      </c>
      <c r="G17" s="40">
        <v>2157.3000000000002</v>
      </c>
      <c r="H17" s="40">
        <v>2253.9000000000005</v>
      </c>
      <c r="I17" s="40">
        <v>2283.5</v>
      </c>
      <c r="J17" s="40">
        <v>2302.2000000000007</v>
      </c>
      <c r="K17" s="31">
        <v>2264.8000000000002</v>
      </c>
      <c r="L17" s="31">
        <v>2216.5</v>
      </c>
      <c r="M17" s="31">
        <v>3.63436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1095.9000000000001</v>
      </c>
      <c r="D18" s="40">
        <v>1090.8833333333332</v>
      </c>
      <c r="E18" s="40">
        <v>1076.9666666666665</v>
      </c>
      <c r="F18" s="40">
        <v>1058.0333333333333</v>
      </c>
      <c r="G18" s="40">
        <v>1044.1166666666666</v>
      </c>
      <c r="H18" s="40">
        <v>1109.8166666666664</v>
      </c>
      <c r="I18" s="40">
        <v>1123.7333333333333</v>
      </c>
      <c r="J18" s="40">
        <v>1142.6666666666663</v>
      </c>
      <c r="K18" s="31">
        <v>1104.8</v>
      </c>
      <c r="L18" s="31">
        <v>1071.95</v>
      </c>
      <c r="M18" s="31">
        <v>14.323370000000001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992</v>
      </c>
      <c r="D19" s="40">
        <v>999.93333333333339</v>
      </c>
      <c r="E19" s="40">
        <v>975.2166666666667</v>
      </c>
      <c r="F19" s="40">
        <v>958.43333333333328</v>
      </c>
      <c r="G19" s="40">
        <v>933.71666666666658</v>
      </c>
      <c r="H19" s="40">
        <v>1016.7166666666668</v>
      </c>
      <c r="I19" s="40">
        <v>1041.4333333333334</v>
      </c>
      <c r="J19" s="40">
        <v>1058.2166666666669</v>
      </c>
      <c r="K19" s="31">
        <v>1024.6500000000001</v>
      </c>
      <c r="L19" s="31">
        <v>983.15</v>
      </c>
      <c r="M19" s="31">
        <v>10.671799999999999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1719</v>
      </c>
      <c r="D20" s="40">
        <v>1715.6666666666667</v>
      </c>
      <c r="E20" s="40">
        <v>1703.3333333333335</v>
      </c>
      <c r="F20" s="40">
        <v>1687.6666666666667</v>
      </c>
      <c r="G20" s="40">
        <v>1675.3333333333335</v>
      </c>
      <c r="H20" s="40">
        <v>1731.3333333333335</v>
      </c>
      <c r="I20" s="40">
        <v>1743.666666666667</v>
      </c>
      <c r="J20" s="40">
        <v>1759.3333333333335</v>
      </c>
      <c r="K20" s="31">
        <v>1728</v>
      </c>
      <c r="L20" s="31">
        <v>1700</v>
      </c>
      <c r="M20" s="31">
        <v>11.91189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1366.7</v>
      </c>
      <c r="D21" s="40">
        <v>1360.5666666666666</v>
      </c>
      <c r="E21" s="40">
        <v>1346.1333333333332</v>
      </c>
      <c r="F21" s="40">
        <v>1325.5666666666666</v>
      </c>
      <c r="G21" s="40">
        <v>1311.1333333333332</v>
      </c>
      <c r="H21" s="40">
        <v>1381.1333333333332</v>
      </c>
      <c r="I21" s="40">
        <v>1395.5666666666666</v>
      </c>
      <c r="J21" s="40">
        <v>1416.1333333333332</v>
      </c>
      <c r="K21" s="31">
        <v>1375</v>
      </c>
      <c r="L21" s="31">
        <v>1340</v>
      </c>
      <c r="M21" s="31">
        <v>1.92988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739.25</v>
      </c>
      <c r="D22" s="40">
        <v>739.63333333333333</v>
      </c>
      <c r="E22" s="40">
        <v>732.26666666666665</v>
      </c>
      <c r="F22" s="40">
        <v>725.2833333333333</v>
      </c>
      <c r="G22" s="40">
        <v>717.91666666666663</v>
      </c>
      <c r="H22" s="40">
        <v>746.61666666666667</v>
      </c>
      <c r="I22" s="40">
        <v>753.98333333333323</v>
      </c>
      <c r="J22" s="40">
        <v>760.9666666666667</v>
      </c>
      <c r="K22" s="31">
        <v>747</v>
      </c>
      <c r="L22" s="31">
        <v>732.65</v>
      </c>
      <c r="M22" s="31">
        <v>40.685510000000001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1753.95</v>
      </c>
      <c r="D23" s="40">
        <v>1746.2833333333335</v>
      </c>
      <c r="E23" s="40">
        <v>1722.666666666667</v>
      </c>
      <c r="F23" s="40">
        <v>1691.3833333333334</v>
      </c>
      <c r="G23" s="40">
        <v>1667.7666666666669</v>
      </c>
      <c r="H23" s="40">
        <v>1777.5666666666671</v>
      </c>
      <c r="I23" s="40">
        <v>1801.1833333333334</v>
      </c>
      <c r="J23" s="40">
        <v>1832.4666666666672</v>
      </c>
      <c r="K23" s="31">
        <v>1769.9</v>
      </c>
      <c r="L23" s="31">
        <v>1715</v>
      </c>
      <c r="M23" s="31">
        <v>4.3131300000000001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1754.95</v>
      </c>
      <c r="D24" s="40">
        <v>1743.3166666666666</v>
      </c>
      <c r="E24" s="40">
        <v>1711.6333333333332</v>
      </c>
      <c r="F24" s="40">
        <v>1668.3166666666666</v>
      </c>
      <c r="G24" s="40">
        <v>1636.6333333333332</v>
      </c>
      <c r="H24" s="40">
        <v>1786.6333333333332</v>
      </c>
      <c r="I24" s="40">
        <v>1818.3166666666666</v>
      </c>
      <c r="J24" s="40">
        <v>1861.6333333333332</v>
      </c>
      <c r="K24" s="31">
        <v>1775</v>
      </c>
      <c r="L24" s="31">
        <v>1700</v>
      </c>
      <c r="M24" s="31">
        <v>0.42498000000000002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130.9</v>
      </c>
      <c r="D25" s="40">
        <v>130.15</v>
      </c>
      <c r="E25" s="40">
        <v>127.80000000000001</v>
      </c>
      <c r="F25" s="40">
        <v>124.7</v>
      </c>
      <c r="G25" s="40">
        <v>122.35000000000001</v>
      </c>
      <c r="H25" s="40">
        <v>133.25</v>
      </c>
      <c r="I25" s="40">
        <v>135.59999999999997</v>
      </c>
      <c r="J25" s="40">
        <v>138.70000000000002</v>
      </c>
      <c r="K25" s="31">
        <v>132.5</v>
      </c>
      <c r="L25" s="31">
        <v>127.05</v>
      </c>
      <c r="M25" s="31">
        <v>108.8447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286.35000000000002</v>
      </c>
      <c r="D26" s="40">
        <v>282.25</v>
      </c>
      <c r="E26" s="40">
        <v>276.35000000000002</v>
      </c>
      <c r="F26" s="40">
        <v>266.35000000000002</v>
      </c>
      <c r="G26" s="40">
        <v>260.45000000000005</v>
      </c>
      <c r="H26" s="40">
        <v>292.25</v>
      </c>
      <c r="I26" s="40">
        <v>298.14999999999998</v>
      </c>
      <c r="J26" s="40">
        <v>308.14999999999998</v>
      </c>
      <c r="K26" s="31">
        <v>288.14999999999998</v>
      </c>
      <c r="L26" s="31">
        <v>272.25</v>
      </c>
      <c r="M26" s="31">
        <v>52.302030000000002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2202.65</v>
      </c>
      <c r="D27" s="40">
        <v>2209.3666666666668</v>
      </c>
      <c r="E27" s="40">
        <v>2189.7833333333338</v>
      </c>
      <c r="F27" s="40">
        <v>2176.916666666667</v>
      </c>
      <c r="G27" s="40">
        <v>2157.3333333333339</v>
      </c>
      <c r="H27" s="40">
        <v>2222.2333333333336</v>
      </c>
      <c r="I27" s="40">
        <v>2241.8166666666666</v>
      </c>
      <c r="J27" s="40">
        <v>2254.6833333333334</v>
      </c>
      <c r="K27" s="31">
        <v>2228.9499999999998</v>
      </c>
      <c r="L27" s="31">
        <v>2196.5</v>
      </c>
      <c r="M27" s="31">
        <v>0.66303999999999996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841.25</v>
      </c>
      <c r="D28" s="40">
        <v>830.66666666666663</v>
      </c>
      <c r="E28" s="40">
        <v>812.7833333333333</v>
      </c>
      <c r="F28" s="40">
        <v>784.31666666666672</v>
      </c>
      <c r="G28" s="40">
        <v>766.43333333333339</v>
      </c>
      <c r="H28" s="40">
        <v>859.13333333333321</v>
      </c>
      <c r="I28" s="40">
        <v>877.01666666666665</v>
      </c>
      <c r="J28" s="40">
        <v>905.48333333333312</v>
      </c>
      <c r="K28" s="31">
        <v>848.55</v>
      </c>
      <c r="L28" s="31">
        <v>802.2</v>
      </c>
      <c r="M28" s="31">
        <v>14.77317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3613.8</v>
      </c>
      <c r="D29" s="40">
        <v>3652.6</v>
      </c>
      <c r="E29" s="40">
        <v>3561.2</v>
      </c>
      <c r="F29" s="40">
        <v>3508.6</v>
      </c>
      <c r="G29" s="40">
        <v>3417.2</v>
      </c>
      <c r="H29" s="40">
        <v>3705.2</v>
      </c>
      <c r="I29" s="40">
        <v>3796.6000000000004</v>
      </c>
      <c r="J29" s="40">
        <v>3849.2</v>
      </c>
      <c r="K29" s="31">
        <v>3744</v>
      </c>
      <c r="L29" s="31">
        <v>3600</v>
      </c>
      <c r="M29" s="31">
        <v>3.1779899999999999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636.45000000000005</v>
      </c>
      <c r="D30" s="40">
        <v>636.6</v>
      </c>
      <c r="E30" s="40">
        <v>631.05000000000007</v>
      </c>
      <c r="F30" s="40">
        <v>625.65000000000009</v>
      </c>
      <c r="G30" s="40">
        <v>620.10000000000014</v>
      </c>
      <c r="H30" s="40">
        <v>642</v>
      </c>
      <c r="I30" s="40">
        <v>647.54999999999995</v>
      </c>
      <c r="J30" s="40">
        <v>652.94999999999993</v>
      </c>
      <c r="K30" s="31">
        <v>642.15</v>
      </c>
      <c r="L30" s="31">
        <v>631.20000000000005</v>
      </c>
      <c r="M30" s="31">
        <v>5.9555199999999999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390.45</v>
      </c>
      <c r="D31" s="40">
        <v>388.48333333333335</v>
      </c>
      <c r="E31" s="40">
        <v>385.26666666666671</v>
      </c>
      <c r="F31" s="40">
        <v>380.08333333333337</v>
      </c>
      <c r="G31" s="40">
        <v>376.86666666666673</v>
      </c>
      <c r="H31" s="40">
        <v>393.66666666666669</v>
      </c>
      <c r="I31" s="40">
        <v>396.88333333333338</v>
      </c>
      <c r="J31" s="40">
        <v>402.06666666666666</v>
      </c>
      <c r="K31" s="31">
        <v>391.7</v>
      </c>
      <c r="L31" s="31">
        <v>383.3</v>
      </c>
      <c r="M31" s="31">
        <v>30.349129999999999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4964.6000000000004</v>
      </c>
      <c r="D32" s="40">
        <v>4971.5333333333338</v>
      </c>
      <c r="E32" s="40">
        <v>4914.1666666666679</v>
      </c>
      <c r="F32" s="40">
        <v>4863.7333333333345</v>
      </c>
      <c r="G32" s="40">
        <v>4806.3666666666686</v>
      </c>
      <c r="H32" s="40">
        <v>5021.9666666666672</v>
      </c>
      <c r="I32" s="40">
        <v>5079.3333333333339</v>
      </c>
      <c r="J32" s="40">
        <v>5129.7666666666664</v>
      </c>
      <c r="K32" s="31">
        <v>5028.8999999999996</v>
      </c>
      <c r="L32" s="31">
        <v>4921.1000000000004</v>
      </c>
      <c r="M32" s="31">
        <v>3.69814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225.6</v>
      </c>
      <c r="D33" s="40">
        <v>224.76666666666665</v>
      </c>
      <c r="E33" s="40">
        <v>221.73333333333329</v>
      </c>
      <c r="F33" s="40">
        <v>217.86666666666665</v>
      </c>
      <c r="G33" s="40">
        <v>214.83333333333329</v>
      </c>
      <c r="H33" s="40">
        <v>228.6333333333333</v>
      </c>
      <c r="I33" s="40">
        <v>231.66666666666666</v>
      </c>
      <c r="J33" s="40">
        <v>235.5333333333333</v>
      </c>
      <c r="K33" s="31">
        <v>227.8</v>
      </c>
      <c r="L33" s="31">
        <v>220.9</v>
      </c>
      <c r="M33" s="31">
        <v>40.761600000000001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127.4</v>
      </c>
      <c r="D34" s="40">
        <v>127.13333333333333</v>
      </c>
      <c r="E34" s="40">
        <v>126.06666666666666</v>
      </c>
      <c r="F34" s="40">
        <v>124.73333333333333</v>
      </c>
      <c r="G34" s="40">
        <v>123.66666666666667</v>
      </c>
      <c r="H34" s="40">
        <v>128.46666666666664</v>
      </c>
      <c r="I34" s="40">
        <v>129.5333333333333</v>
      </c>
      <c r="J34" s="40">
        <v>130.86666666666665</v>
      </c>
      <c r="K34" s="31">
        <v>128.19999999999999</v>
      </c>
      <c r="L34" s="31">
        <v>125.8</v>
      </c>
      <c r="M34" s="31">
        <v>127.27476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3459.3</v>
      </c>
      <c r="D35" s="40">
        <v>3448.9333333333329</v>
      </c>
      <c r="E35" s="40">
        <v>3425.4166666666661</v>
      </c>
      <c r="F35" s="40">
        <v>3391.5333333333333</v>
      </c>
      <c r="G35" s="40">
        <v>3368.0166666666664</v>
      </c>
      <c r="H35" s="40">
        <v>3482.8166666666657</v>
      </c>
      <c r="I35" s="40">
        <v>3506.333333333333</v>
      </c>
      <c r="J35" s="40">
        <v>3540.2166666666653</v>
      </c>
      <c r="K35" s="31">
        <v>3472.45</v>
      </c>
      <c r="L35" s="31">
        <v>3415.05</v>
      </c>
      <c r="M35" s="31">
        <v>7.9088599999999998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2396.65</v>
      </c>
      <c r="D36" s="40">
        <v>2380.5833333333335</v>
      </c>
      <c r="E36" s="40">
        <v>2317.166666666667</v>
      </c>
      <c r="F36" s="40">
        <v>2237.6833333333334</v>
      </c>
      <c r="G36" s="40">
        <v>2174.2666666666669</v>
      </c>
      <c r="H36" s="40">
        <v>2460.0666666666671</v>
      </c>
      <c r="I36" s="40">
        <v>2523.483333333334</v>
      </c>
      <c r="J36" s="40">
        <v>2602.9666666666672</v>
      </c>
      <c r="K36" s="31">
        <v>2444</v>
      </c>
      <c r="L36" s="31">
        <v>2301.1</v>
      </c>
      <c r="M36" s="31">
        <v>8.2714999999999996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722.25</v>
      </c>
      <c r="D37" s="40">
        <v>726.73333333333323</v>
      </c>
      <c r="E37" s="40">
        <v>716.51666666666642</v>
      </c>
      <c r="F37" s="40">
        <v>710.78333333333319</v>
      </c>
      <c r="G37" s="40">
        <v>700.56666666666638</v>
      </c>
      <c r="H37" s="40">
        <v>732.46666666666647</v>
      </c>
      <c r="I37" s="40">
        <v>742.68333333333339</v>
      </c>
      <c r="J37" s="40">
        <v>748.41666666666652</v>
      </c>
      <c r="K37" s="31">
        <v>736.95</v>
      </c>
      <c r="L37" s="31">
        <v>721</v>
      </c>
      <c r="M37" s="31">
        <v>11.342499999999999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4726.95</v>
      </c>
      <c r="D38" s="40">
        <v>4723.6166666666659</v>
      </c>
      <c r="E38" s="40">
        <v>4688.3333333333321</v>
      </c>
      <c r="F38" s="40">
        <v>4649.7166666666662</v>
      </c>
      <c r="G38" s="40">
        <v>4614.4333333333325</v>
      </c>
      <c r="H38" s="40">
        <v>4762.2333333333318</v>
      </c>
      <c r="I38" s="40">
        <v>4797.5166666666664</v>
      </c>
      <c r="J38" s="40">
        <v>4836.1333333333314</v>
      </c>
      <c r="K38" s="31">
        <v>4758.8999999999996</v>
      </c>
      <c r="L38" s="31">
        <v>4685</v>
      </c>
      <c r="M38" s="31">
        <v>2.4228700000000001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709.15</v>
      </c>
      <c r="D39" s="40">
        <v>706.75</v>
      </c>
      <c r="E39" s="40">
        <v>702.45</v>
      </c>
      <c r="F39" s="40">
        <v>695.75</v>
      </c>
      <c r="G39" s="40">
        <v>691.45</v>
      </c>
      <c r="H39" s="40">
        <v>713.45</v>
      </c>
      <c r="I39" s="40">
        <v>717.75</v>
      </c>
      <c r="J39" s="40">
        <v>724.45</v>
      </c>
      <c r="K39" s="31">
        <v>711.05</v>
      </c>
      <c r="L39" s="31">
        <v>700.05</v>
      </c>
      <c r="M39" s="31">
        <v>97.059060000000002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3289.15</v>
      </c>
      <c r="D40" s="40">
        <v>3291.9333333333329</v>
      </c>
      <c r="E40" s="40">
        <v>3267.8666666666659</v>
      </c>
      <c r="F40" s="40">
        <v>3246.583333333333</v>
      </c>
      <c r="G40" s="40">
        <v>3222.516666666666</v>
      </c>
      <c r="H40" s="40">
        <v>3313.2166666666658</v>
      </c>
      <c r="I40" s="40">
        <v>3337.2833333333324</v>
      </c>
      <c r="J40" s="40">
        <v>3358.5666666666657</v>
      </c>
      <c r="K40" s="31">
        <v>3316</v>
      </c>
      <c r="L40" s="31">
        <v>3270.65</v>
      </c>
      <c r="M40" s="31">
        <v>2.44503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7343</v>
      </c>
      <c r="D41" s="40">
        <v>7317.833333333333</v>
      </c>
      <c r="E41" s="40">
        <v>7260.6666666666661</v>
      </c>
      <c r="F41" s="40">
        <v>7178.333333333333</v>
      </c>
      <c r="G41" s="40">
        <v>7121.1666666666661</v>
      </c>
      <c r="H41" s="40">
        <v>7400.1666666666661</v>
      </c>
      <c r="I41" s="40">
        <v>7457.3333333333321</v>
      </c>
      <c r="J41" s="40">
        <v>7539.6666666666661</v>
      </c>
      <c r="K41" s="31">
        <v>7375</v>
      </c>
      <c r="L41" s="31">
        <v>7235.5</v>
      </c>
      <c r="M41" s="31">
        <v>9.5917300000000001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17135.45</v>
      </c>
      <c r="D42" s="40">
        <v>17059.183333333331</v>
      </c>
      <c r="E42" s="40">
        <v>16928.366666666661</v>
      </c>
      <c r="F42" s="40">
        <v>16721.283333333329</v>
      </c>
      <c r="G42" s="40">
        <v>16590.46666666666</v>
      </c>
      <c r="H42" s="40">
        <v>17266.266666666663</v>
      </c>
      <c r="I42" s="40">
        <v>17397.083333333336</v>
      </c>
      <c r="J42" s="40">
        <v>17604.166666666664</v>
      </c>
      <c r="K42" s="31">
        <v>17190</v>
      </c>
      <c r="L42" s="31">
        <v>16852.099999999999</v>
      </c>
      <c r="M42" s="31">
        <v>2.30043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5293.25</v>
      </c>
      <c r="D43" s="40">
        <v>5303.9000000000005</v>
      </c>
      <c r="E43" s="40">
        <v>5187.8000000000011</v>
      </c>
      <c r="F43" s="40">
        <v>5082.3500000000004</v>
      </c>
      <c r="G43" s="40">
        <v>4966.2500000000009</v>
      </c>
      <c r="H43" s="40">
        <v>5409.3500000000013</v>
      </c>
      <c r="I43" s="40">
        <v>5525.4500000000016</v>
      </c>
      <c r="J43" s="40">
        <v>5630.9000000000015</v>
      </c>
      <c r="K43" s="31">
        <v>5420</v>
      </c>
      <c r="L43" s="31">
        <v>5198.45</v>
      </c>
      <c r="M43" s="31">
        <v>0.34150999999999998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2313.0500000000002</v>
      </c>
      <c r="D44" s="40">
        <v>2321.0833333333335</v>
      </c>
      <c r="E44" s="40">
        <v>2282.0166666666669</v>
      </c>
      <c r="F44" s="40">
        <v>2250.9833333333336</v>
      </c>
      <c r="G44" s="40">
        <v>2211.916666666667</v>
      </c>
      <c r="H44" s="40">
        <v>2352.1166666666668</v>
      </c>
      <c r="I44" s="40">
        <v>2391.1833333333334</v>
      </c>
      <c r="J44" s="40">
        <v>2422.2166666666667</v>
      </c>
      <c r="K44" s="31">
        <v>2360.15</v>
      </c>
      <c r="L44" s="31">
        <v>2290.0500000000002</v>
      </c>
      <c r="M44" s="31">
        <v>4.5407000000000002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254.55</v>
      </c>
      <c r="D45" s="40">
        <v>256.4666666666667</v>
      </c>
      <c r="E45" s="40">
        <v>250.28333333333342</v>
      </c>
      <c r="F45" s="40">
        <v>246.01666666666671</v>
      </c>
      <c r="G45" s="40">
        <v>239.83333333333343</v>
      </c>
      <c r="H45" s="40">
        <v>260.73333333333341</v>
      </c>
      <c r="I45" s="40">
        <v>266.91666666666669</v>
      </c>
      <c r="J45" s="40">
        <v>271.18333333333339</v>
      </c>
      <c r="K45" s="31">
        <v>262.64999999999998</v>
      </c>
      <c r="L45" s="31">
        <v>252.2</v>
      </c>
      <c r="M45" s="31">
        <v>113.93172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83.9</v>
      </c>
      <c r="D46" s="40">
        <v>83.88333333333334</v>
      </c>
      <c r="E46" s="40">
        <v>83.116666666666674</v>
      </c>
      <c r="F46" s="40">
        <v>82.333333333333329</v>
      </c>
      <c r="G46" s="40">
        <v>81.566666666666663</v>
      </c>
      <c r="H46" s="40">
        <v>84.666666666666686</v>
      </c>
      <c r="I46" s="40">
        <v>85.433333333333366</v>
      </c>
      <c r="J46" s="40">
        <v>86.216666666666697</v>
      </c>
      <c r="K46" s="31">
        <v>84.65</v>
      </c>
      <c r="L46" s="31">
        <v>83.1</v>
      </c>
      <c r="M46" s="31">
        <v>244.56775999999999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52.95</v>
      </c>
      <c r="D47" s="40">
        <v>52.85</v>
      </c>
      <c r="E47" s="40">
        <v>52.400000000000006</v>
      </c>
      <c r="F47" s="40">
        <v>51.85</v>
      </c>
      <c r="G47" s="40">
        <v>51.400000000000006</v>
      </c>
      <c r="H47" s="40">
        <v>53.400000000000006</v>
      </c>
      <c r="I47" s="40">
        <v>53.850000000000009</v>
      </c>
      <c r="J47" s="40">
        <v>54.400000000000006</v>
      </c>
      <c r="K47" s="31">
        <v>53.3</v>
      </c>
      <c r="L47" s="31">
        <v>52.3</v>
      </c>
      <c r="M47" s="31">
        <v>40.900669999999998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1845.55</v>
      </c>
      <c r="D48" s="40">
        <v>1851.2666666666667</v>
      </c>
      <c r="E48" s="40">
        <v>1828.5333333333333</v>
      </c>
      <c r="F48" s="40">
        <v>1811.5166666666667</v>
      </c>
      <c r="G48" s="40">
        <v>1788.7833333333333</v>
      </c>
      <c r="H48" s="40">
        <v>1868.2833333333333</v>
      </c>
      <c r="I48" s="40">
        <v>1891.0166666666664</v>
      </c>
      <c r="J48" s="40">
        <v>1908.0333333333333</v>
      </c>
      <c r="K48" s="31">
        <v>1874</v>
      </c>
      <c r="L48" s="31">
        <v>1834.25</v>
      </c>
      <c r="M48" s="31">
        <v>2.25583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784.45</v>
      </c>
      <c r="D49" s="40">
        <v>779.66666666666663</v>
      </c>
      <c r="E49" s="40">
        <v>773.13333333333321</v>
      </c>
      <c r="F49" s="40">
        <v>761.81666666666661</v>
      </c>
      <c r="G49" s="40">
        <v>755.28333333333319</v>
      </c>
      <c r="H49" s="40">
        <v>790.98333333333323</v>
      </c>
      <c r="I49" s="40">
        <v>797.51666666666677</v>
      </c>
      <c r="J49" s="40">
        <v>808.83333333333326</v>
      </c>
      <c r="K49" s="31">
        <v>786.2</v>
      </c>
      <c r="L49" s="31">
        <v>768.35</v>
      </c>
      <c r="M49" s="31">
        <v>4.0855899999999998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216.15</v>
      </c>
      <c r="D50" s="40">
        <v>215.4666666666667</v>
      </c>
      <c r="E50" s="40">
        <v>211.88333333333338</v>
      </c>
      <c r="F50" s="40">
        <v>207.61666666666667</v>
      </c>
      <c r="G50" s="40">
        <v>204.03333333333336</v>
      </c>
      <c r="H50" s="40">
        <v>219.73333333333341</v>
      </c>
      <c r="I50" s="40">
        <v>223.31666666666672</v>
      </c>
      <c r="J50" s="40">
        <v>227.58333333333343</v>
      </c>
      <c r="K50" s="31">
        <v>219.05</v>
      </c>
      <c r="L50" s="31">
        <v>211.2</v>
      </c>
      <c r="M50" s="31">
        <v>104.45578999999999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717</v>
      </c>
      <c r="D51" s="40">
        <v>716.91666666666663</v>
      </c>
      <c r="E51" s="40">
        <v>710.83333333333326</v>
      </c>
      <c r="F51" s="40">
        <v>704.66666666666663</v>
      </c>
      <c r="G51" s="40">
        <v>698.58333333333326</v>
      </c>
      <c r="H51" s="40">
        <v>723.08333333333326</v>
      </c>
      <c r="I51" s="40">
        <v>729.16666666666652</v>
      </c>
      <c r="J51" s="40">
        <v>735.33333333333326</v>
      </c>
      <c r="K51" s="31">
        <v>723</v>
      </c>
      <c r="L51" s="31">
        <v>710.75</v>
      </c>
      <c r="M51" s="31">
        <v>11.92385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60.05</v>
      </c>
      <c r="D52" s="40">
        <v>60.183333333333337</v>
      </c>
      <c r="E52" s="40">
        <v>59.166666666666671</v>
      </c>
      <c r="F52" s="40">
        <v>58.283333333333331</v>
      </c>
      <c r="G52" s="40">
        <v>57.266666666666666</v>
      </c>
      <c r="H52" s="40">
        <v>61.066666666666677</v>
      </c>
      <c r="I52" s="40">
        <v>62.083333333333343</v>
      </c>
      <c r="J52" s="40">
        <v>62.966666666666683</v>
      </c>
      <c r="K52" s="31">
        <v>61.2</v>
      </c>
      <c r="L52" s="31">
        <v>59.3</v>
      </c>
      <c r="M52" s="31">
        <v>236.84780000000001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385.95</v>
      </c>
      <c r="D53" s="40">
        <v>388.15000000000003</v>
      </c>
      <c r="E53" s="40">
        <v>382.55000000000007</v>
      </c>
      <c r="F53" s="40">
        <v>379.15000000000003</v>
      </c>
      <c r="G53" s="40">
        <v>373.55000000000007</v>
      </c>
      <c r="H53" s="40">
        <v>391.55000000000007</v>
      </c>
      <c r="I53" s="40">
        <v>397.15000000000009</v>
      </c>
      <c r="J53" s="40">
        <v>400.55000000000007</v>
      </c>
      <c r="K53" s="31">
        <v>393.75</v>
      </c>
      <c r="L53" s="31">
        <v>384.75</v>
      </c>
      <c r="M53" s="31">
        <v>58.996479999999998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697.45</v>
      </c>
      <c r="D54" s="40">
        <v>697.0333333333333</v>
      </c>
      <c r="E54" s="40">
        <v>690.81666666666661</v>
      </c>
      <c r="F54" s="40">
        <v>684.18333333333328</v>
      </c>
      <c r="G54" s="40">
        <v>677.96666666666658</v>
      </c>
      <c r="H54" s="40">
        <v>703.66666666666663</v>
      </c>
      <c r="I54" s="40">
        <v>709.88333333333333</v>
      </c>
      <c r="J54" s="40">
        <v>716.51666666666665</v>
      </c>
      <c r="K54" s="31">
        <v>703.25</v>
      </c>
      <c r="L54" s="31">
        <v>690.4</v>
      </c>
      <c r="M54" s="31">
        <v>64.738749999999996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364.4</v>
      </c>
      <c r="D55" s="40">
        <v>364.18333333333334</v>
      </c>
      <c r="E55" s="40">
        <v>358.76666666666665</v>
      </c>
      <c r="F55" s="40">
        <v>353.13333333333333</v>
      </c>
      <c r="G55" s="40">
        <v>347.71666666666664</v>
      </c>
      <c r="H55" s="40">
        <v>369.81666666666666</v>
      </c>
      <c r="I55" s="40">
        <v>375.23333333333329</v>
      </c>
      <c r="J55" s="40">
        <v>380.86666666666667</v>
      </c>
      <c r="K55" s="31">
        <v>369.6</v>
      </c>
      <c r="L55" s="31">
        <v>358.55</v>
      </c>
      <c r="M55" s="31">
        <v>31.154520000000002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17222.599999999999</v>
      </c>
      <c r="D56" s="40">
        <v>17248.866666666665</v>
      </c>
      <c r="E56" s="40">
        <v>17078.73333333333</v>
      </c>
      <c r="F56" s="40">
        <v>16934.866666666665</v>
      </c>
      <c r="G56" s="40">
        <v>16764.73333333333</v>
      </c>
      <c r="H56" s="40">
        <v>17392.73333333333</v>
      </c>
      <c r="I56" s="40">
        <v>17562.866666666669</v>
      </c>
      <c r="J56" s="40">
        <v>17706.73333333333</v>
      </c>
      <c r="K56" s="31">
        <v>17419</v>
      </c>
      <c r="L56" s="31">
        <v>17105</v>
      </c>
      <c r="M56" s="31">
        <v>0.21725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3638.45</v>
      </c>
      <c r="D57" s="40">
        <v>3630.7666666666664</v>
      </c>
      <c r="E57" s="40">
        <v>3617.6833333333329</v>
      </c>
      <c r="F57" s="40">
        <v>3596.9166666666665</v>
      </c>
      <c r="G57" s="40">
        <v>3583.833333333333</v>
      </c>
      <c r="H57" s="40">
        <v>3651.5333333333328</v>
      </c>
      <c r="I57" s="40">
        <v>3664.6166666666668</v>
      </c>
      <c r="J57" s="40">
        <v>3685.3833333333328</v>
      </c>
      <c r="K57" s="31">
        <v>3643.85</v>
      </c>
      <c r="L57" s="31">
        <v>3610</v>
      </c>
      <c r="M57" s="31">
        <v>3.1724700000000001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464.65</v>
      </c>
      <c r="D58" s="40">
        <v>469.36666666666662</v>
      </c>
      <c r="E58" s="40">
        <v>459.33333333333326</v>
      </c>
      <c r="F58" s="40">
        <v>454.01666666666665</v>
      </c>
      <c r="G58" s="40">
        <v>443.98333333333329</v>
      </c>
      <c r="H58" s="40">
        <v>474.68333333333322</v>
      </c>
      <c r="I58" s="40">
        <v>484.71666666666664</v>
      </c>
      <c r="J58" s="40">
        <v>490.03333333333319</v>
      </c>
      <c r="K58" s="31">
        <v>479.4</v>
      </c>
      <c r="L58" s="31">
        <v>464.05</v>
      </c>
      <c r="M58" s="31">
        <v>23.79973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206.55</v>
      </c>
      <c r="D59" s="40">
        <v>206.63333333333333</v>
      </c>
      <c r="E59" s="40">
        <v>204.26666666666665</v>
      </c>
      <c r="F59" s="40">
        <v>201.98333333333332</v>
      </c>
      <c r="G59" s="40">
        <v>199.61666666666665</v>
      </c>
      <c r="H59" s="40">
        <v>208.91666666666666</v>
      </c>
      <c r="I59" s="40">
        <v>211.28333333333333</v>
      </c>
      <c r="J59" s="40">
        <v>213.56666666666666</v>
      </c>
      <c r="K59" s="31">
        <v>209</v>
      </c>
      <c r="L59" s="31">
        <v>204.35</v>
      </c>
      <c r="M59" s="31">
        <v>93.409329999999997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124.85</v>
      </c>
      <c r="D60" s="40">
        <v>124.81666666666666</v>
      </c>
      <c r="E60" s="40">
        <v>124.08333333333333</v>
      </c>
      <c r="F60" s="40">
        <v>123.31666666666666</v>
      </c>
      <c r="G60" s="40">
        <v>122.58333333333333</v>
      </c>
      <c r="H60" s="40">
        <v>125.58333333333333</v>
      </c>
      <c r="I60" s="40">
        <v>126.31666666666668</v>
      </c>
      <c r="J60" s="40">
        <v>127.08333333333333</v>
      </c>
      <c r="K60" s="31">
        <v>125.55</v>
      </c>
      <c r="L60" s="31">
        <v>124.05</v>
      </c>
      <c r="M60" s="31">
        <v>5.0213599999999996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546.04999999999995</v>
      </c>
      <c r="D61" s="40">
        <v>543</v>
      </c>
      <c r="E61" s="40">
        <v>538.29999999999995</v>
      </c>
      <c r="F61" s="40">
        <v>530.54999999999995</v>
      </c>
      <c r="G61" s="40">
        <v>525.84999999999991</v>
      </c>
      <c r="H61" s="40">
        <v>550.75</v>
      </c>
      <c r="I61" s="40">
        <v>555.45000000000005</v>
      </c>
      <c r="J61" s="40">
        <v>563.20000000000005</v>
      </c>
      <c r="K61" s="31">
        <v>547.70000000000005</v>
      </c>
      <c r="L61" s="31">
        <v>535.25</v>
      </c>
      <c r="M61" s="31">
        <v>18.216249999999999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924.25</v>
      </c>
      <c r="D62" s="40">
        <v>927.31666666666661</v>
      </c>
      <c r="E62" s="40">
        <v>917.18333333333317</v>
      </c>
      <c r="F62" s="40">
        <v>910.11666666666656</v>
      </c>
      <c r="G62" s="40">
        <v>899.98333333333312</v>
      </c>
      <c r="H62" s="40">
        <v>934.38333333333321</v>
      </c>
      <c r="I62" s="40">
        <v>944.51666666666665</v>
      </c>
      <c r="J62" s="40">
        <v>951.58333333333326</v>
      </c>
      <c r="K62" s="31">
        <v>937.45</v>
      </c>
      <c r="L62" s="31">
        <v>920.25</v>
      </c>
      <c r="M62" s="31">
        <v>12.38138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141.94999999999999</v>
      </c>
      <c r="D63" s="40">
        <v>140.86666666666667</v>
      </c>
      <c r="E63" s="40">
        <v>139.33333333333334</v>
      </c>
      <c r="F63" s="40">
        <v>136.71666666666667</v>
      </c>
      <c r="G63" s="40">
        <v>135.18333333333334</v>
      </c>
      <c r="H63" s="40">
        <v>143.48333333333335</v>
      </c>
      <c r="I63" s="40">
        <v>145.01666666666665</v>
      </c>
      <c r="J63" s="40">
        <v>147.63333333333335</v>
      </c>
      <c r="K63" s="31">
        <v>142.4</v>
      </c>
      <c r="L63" s="31">
        <v>138.25</v>
      </c>
      <c r="M63" s="31">
        <v>25.765879999999999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153</v>
      </c>
      <c r="D64" s="40">
        <v>154</v>
      </c>
      <c r="E64" s="40">
        <v>151.35</v>
      </c>
      <c r="F64" s="40">
        <v>149.69999999999999</v>
      </c>
      <c r="G64" s="40">
        <v>147.04999999999998</v>
      </c>
      <c r="H64" s="40">
        <v>155.65</v>
      </c>
      <c r="I64" s="40">
        <v>158.29999999999998</v>
      </c>
      <c r="J64" s="40">
        <v>159.95000000000002</v>
      </c>
      <c r="K64" s="31">
        <v>156.65</v>
      </c>
      <c r="L64" s="31">
        <v>152.35</v>
      </c>
      <c r="M64" s="31">
        <v>137.4444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6105.4</v>
      </c>
      <c r="D65" s="40">
        <v>6076.8499999999995</v>
      </c>
      <c r="E65" s="40">
        <v>6018.6999999999989</v>
      </c>
      <c r="F65" s="40">
        <v>5931.9999999999991</v>
      </c>
      <c r="G65" s="40">
        <v>5873.8499999999985</v>
      </c>
      <c r="H65" s="40">
        <v>6163.5499999999993</v>
      </c>
      <c r="I65" s="40">
        <v>6221.6999999999989</v>
      </c>
      <c r="J65" s="40">
        <v>6308.4</v>
      </c>
      <c r="K65" s="31">
        <v>6135</v>
      </c>
      <c r="L65" s="31">
        <v>5990.15</v>
      </c>
      <c r="M65" s="31">
        <v>6.69217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1464.8</v>
      </c>
      <c r="D66" s="40">
        <v>1465.2666666666667</v>
      </c>
      <c r="E66" s="40">
        <v>1456.5833333333333</v>
      </c>
      <c r="F66" s="40">
        <v>1448.3666666666666</v>
      </c>
      <c r="G66" s="40">
        <v>1439.6833333333332</v>
      </c>
      <c r="H66" s="40">
        <v>1473.4833333333333</v>
      </c>
      <c r="I66" s="40">
        <v>1482.1666666666667</v>
      </c>
      <c r="J66" s="40">
        <v>1490.3833333333334</v>
      </c>
      <c r="K66" s="31">
        <v>1473.95</v>
      </c>
      <c r="L66" s="31">
        <v>1457.05</v>
      </c>
      <c r="M66" s="31">
        <v>3.1389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627.75</v>
      </c>
      <c r="D67" s="40">
        <v>626.16666666666663</v>
      </c>
      <c r="E67" s="40">
        <v>617.7833333333333</v>
      </c>
      <c r="F67" s="40">
        <v>607.81666666666672</v>
      </c>
      <c r="G67" s="40">
        <v>599.43333333333339</v>
      </c>
      <c r="H67" s="40">
        <v>636.13333333333321</v>
      </c>
      <c r="I67" s="40">
        <v>644.51666666666665</v>
      </c>
      <c r="J67" s="40">
        <v>654.48333333333312</v>
      </c>
      <c r="K67" s="31">
        <v>634.54999999999995</v>
      </c>
      <c r="L67" s="31">
        <v>616.20000000000005</v>
      </c>
      <c r="M67" s="31">
        <v>8.8983600000000003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769.9</v>
      </c>
      <c r="D68" s="40">
        <v>769.94999999999993</v>
      </c>
      <c r="E68" s="40">
        <v>755.99999999999989</v>
      </c>
      <c r="F68" s="40">
        <v>742.09999999999991</v>
      </c>
      <c r="G68" s="40">
        <v>728.14999999999986</v>
      </c>
      <c r="H68" s="40">
        <v>783.84999999999991</v>
      </c>
      <c r="I68" s="40">
        <v>797.8</v>
      </c>
      <c r="J68" s="40">
        <v>811.69999999999993</v>
      </c>
      <c r="K68" s="31">
        <v>783.9</v>
      </c>
      <c r="L68" s="31">
        <v>756.05</v>
      </c>
      <c r="M68" s="31">
        <v>8.6176399999999997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436.05</v>
      </c>
      <c r="D69" s="40">
        <v>438.05</v>
      </c>
      <c r="E69" s="40">
        <v>433.05</v>
      </c>
      <c r="F69" s="40">
        <v>430.05</v>
      </c>
      <c r="G69" s="40">
        <v>425.05</v>
      </c>
      <c r="H69" s="40">
        <v>441.05</v>
      </c>
      <c r="I69" s="40">
        <v>446.05</v>
      </c>
      <c r="J69" s="40">
        <v>449.05</v>
      </c>
      <c r="K69" s="31">
        <v>443.05</v>
      </c>
      <c r="L69" s="31">
        <v>435.05</v>
      </c>
      <c r="M69" s="31">
        <v>5.3532900000000003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949.45</v>
      </c>
      <c r="D70" s="40">
        <v>947.6</v>
      </c>
      <c r="E70" s="40">
        <v>937</v>
      </c>
      <c r="F70" s="40">
        <v>924.55</v>
      </c>
      <c r="G70" s="40">
        <v>913.94999999999993</v>
      </c>
      <c r="H70" s="40">
        <v>960.05000000000007</v>
      </c>
      <c r="I70" s="40">
        <v>970.6500000000002</v>
      </c>
      <c r="J70" s="40">
        <v>983.10000000000014</v>
      </c>
      <c r="K70" s="31">
        <v>958.2</v>
      </c>
      <c r="L70" s="31">
        <v>935.15</v>
      </c>
      <c r="M70" s="31">
        <v>2.3699599999999998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394.45</v>
      </c>
      <c r="D71" s="40">
        <v>395.2166666666667</v>
      </c>
      <c r="E71" s="40">
        <v>389.93333333333339</v>
      </c>
      <c r="F71" s="40">
        <v>385.41666666666669</v>
      </c>
      <c r="G71" s="40">
        <v>380.13333333333338</v>
      </c>
      <c r="H71" s="40">
        <v>399.73333333333341</v>
      </c>
      <c r="I71" s="40">
        <v>405.01666666666671</v>
      </c>
      <c r="J71" s="40">
        <v>409.53333333333342</v>
      </c>
      <c r="K71" s="31">
        <v>400.5</v>
      </c>
      <c r="L71" s="31">
        <v>390.7</v>
      </c>
      <c r="M71" s="31">
        <v>40.915030000000002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574.04999999999995</v>
      </c>
      <c r="D72" s="40">
        <v>575.85</v>
      </c>
      <c r="E72" s="40">
        <v>568.70000000000005</v>
      </c>
      <c r="F72" s="40">
        <v>563.35</v>
      </c>
      <c r="G72" s="40">
        <v>556.20000000000005</v>
      </c>
      <c r="H72" s="40">
        <v>581.20000000000005</v>
      </c>
      <c r="I72" s="40">
        <v>588.34999999999991</v>
      </c>
      <c r="J72" s="40">
        <v>593.70000000000005</v>
      </c>
      <c r="K72" s="31">
        <v>583</v>
      </c>
      <c r="L72" s="31">
        <v>570.5</v>
      </c>
      <c r="M72" s="31">
        <v>30.625610000000002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1876.6</v>
      </c>
      <c r="D73" s="40">
        <v>1878.4833333333333</v>
      </c>
      <c r="E73" s="40">
        <v>1858.6666666666667</v>
      </c>
      <c r="F73" s="40">
        <v>1840.7333333333333</v>
      </c>
      <c r="G73" s="40">
        <v>1820.9166666666667</v>
      </c>
      <c r="H73" s="40">
        <v>1896.4166666666667</v>
      </c>
      <c r="I73" s="40">
        <v>1916.2333333333333</v>
      </c>
      <c r="J73" s="40">
        <v>1934.1666666666667</v>
      </c>
      <c r="K73" s="31">
        <v>1898.3</v>
      </c>
      <c r="L73" s="31">
        <v>1860.55</v>
      </c>
      <c r="M73" s="31">
        <v>0.84424999999999994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2513.5500000000002</v>
      </c>
      <c r="D74" s="40">
        <v>2524.5166666666669</v>
      </c>
      <c r="E74" s="40">
        <v>2491.1333333333337</v>
      </c>
      <c r="F74" s="40">
        <v>2468.7166666666667</v>
      </c>
      <c r="G74" s="40">
        <v>2435.3333333333335</v>
      </c>
      <c r="H74" s="40">
        <v>2546.9333333333338</v>
      </c>
      <c r="I74" s="40">
        <v>2580.3166666666671</v>
      </c>
      <c r="J74" s="40">
        <v>2602.733333333334</v>
      </c>
      <c r="K74" s="31">
        <v>2557.9</v>
      </c>
      <c r="L74" s="31">
        <v>2502.1</v>
      </c>
      <c r="M74" s="31">
        <v>5.1446500000000004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161.35</v>
      </c>
      <c r="D75" s="40">
        <v>161.9</v>
      </c>
      <c r="E75" s="40">
        <v>158.45000000000002</v>
      </c>
      <c r="F75" s="40">
        <v>155.55000000000001</v>
      </c>
      <c r="G75" s="40">
        <v>152.10000000000002</v>
      </c>
      <c r="H75" s="40">
        <v>164.8</v>
      </c>
      <c r="I75" s="40">
        <v>168.25</v>
      </c>
      <c r="J75" s="40">
        <v>171.15</v>
      </c>
      <c r="K75" s="31">
        <v>165.35</v>
      </c>
      <c r="L75" s="31">
        <v>159</v>
      </c>
      <c r="M75" s="31">
        <v>21.095089999999999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4621.7</v>
      </c>
      <c r="D76" s="40">
        <v>4636.8833333333332</v>
      </c>
      <c r="E76" s="40">
        <v>4593.8166666666666</v>
      </c>
      <c r="F76" s="40">
        <v>4565.9333333333334</v>
      </c>
      <c r="G76" s="40">
        <v>4522.8666666666668</v>
      </c>
      <c r="H76" s="40">
        <v>4664.7666666666664</v>
      </c>
      <c r="I76" s="40">
        <v>4707.8333333333321</v>
      </c>
      <c r="J76" s="40">
        <v>4735.7166666666662</v>
      </c>
      <c r="K76" s="31">
        <v>4679.95</v>
      </c>
      <c r="L76" s="31">
        <v>4609</v>
      </c>
      <c r="M76" s="31">
        <v>2.5950799999999998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5480.95</v>
      </c>
      <c r="D77" s="40">
        <v>5492.6166666666659</v>
      </c>
      <c r="E77" s="40">
        <v>5430.5333333333319</v>
      </c>
      <c r="F77" s="40">
        <v>5380.1166666666659</v>
      </c>
      <c r="G77" s="40">
        <v>5318.0333333333319</v>
      </c>
      <c r="H77" s="40">
        <v>5543.0333333333319</v>
      </c>
      <c r="I77" s="40">
        <v>5605.1166666666659</v>
      </c>
      <c r="J77" s="40">
        <v>5655.5333333333319</v>
      </c>
      <c r="K77" s="31">
        <v>5554.7</v>
      </c>
      <c r="L77" s="31">
        <v>5442.2</v>
      </c>
      <c r="M77" s="31">
        <v>1.5771299999999999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3831.2</v>
      </c>
      <c r="D78" s="40">
        <v>3840.7333333333336</v>
      </c>
      <c r="E78" s="40">
        <v>3801.4666666666672</v>
      </c>
      <c r="F78" s="40">
        <v>3771.7333333333336</v>
      </c>
      <c r="G78" s="40">
        <v>3732.4666666666672</v>
      </c>
      <c r="H78" s="40">
        <v>3870.4666666666672</v>
      </c>
      <c r="I78" s="40">
        <v>3909.7333333333336</v>
      </c>
      <c r="J78" s="40">
        <v>3939.4666666666672</v>
      </c>
      <c r="K78" s="31">
        <v>3880</v>
      </c>
      <c r="L78" s="31">
        <v>3811</v>
      </c>
      <c r="M78" s="31">
        <v>1.5829500000000001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4835.45</v>
      </c>
      <c r="D79" s="40">
        <v>4851.1166666666659</v>
      </c>
      <c r="E79" s="40">
        <v>4809.3333333333321</v>
      </c>
      <c r="F79" s="40">
        <v>4783.2166666666662</v>
      </c>
      <c r="G79" s="40">
        <v>4741.4333333333325</v>
      </c>
      <c r="H79" s="40">
        <v>4877.2333333333318</v>
      </c>
      <c r="I79" s="40">
        <v>4919.0166666666664</v>
      </c>
      <c r="J79" s="40">
        <v>4945.1333333333314</v>
      </c>
      <c r="K79" s="31">
        <v>4892.8999999999996</v>
      </c>
      <c r="L79" s="31">
        <v>4825</v>
      </c>
      <c r="M79" s="31">
        <v>2.5343800000000001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2705</v>
      </c>
      <c r="D80" s="40">
        <v>2705.1333333333332</v>
      </c>
      <c r="E80" s="40">
        <v>2685.3666666666663</v>
      </c>
      <c r="F80" s="40">
        <v>2665.7333333333331</v>
      </c>
      <c r="G80" s="40">
        <v>2645.9666666666662</v>
      </c>
      <c r="H80" s="40">
        <v>2724.7666666666664</v>
      </c>
      <c r="I80" s="40">
        <v>2744.5333333333328</v>
      </c>
      <c r="J80" s="40">
        <v>2764.1666666666665</v>
      </c>
      <c r="K80" s="31">
        <v>2724.9</v>
      </c>
      <c r="L80" s="31">
        <v>2685.5</v>
      </c>
      <c r="M80" s="31">
        <v>7.3661599999999998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514.9</v>
      </c>
      <c r="D81" s="40">
        <v>517.73333333333323</v>
      </c>
      <c r="E81" s="40">
        <v>511.16666666666652</v>
      </c>
      <c r="F81" s="40">
        <v>507.43333333333328</v>
      </c>
      <c r="G81" s="40">
        <v>500.86666666666656</v>
      </c>
      <c r="H81" s="40">
        <v>521.46666666666647</v>
      </c>
      <c r="I81" s="40">
        <v>528.0333333333333</v>
      </c>
      <c r="J81" s="40">
        <v>531.76666666666642</v>
      </c>
      <c r="K81" s="31">
        <v>524.29999999999995</v>
      </c>
      <c r="L81" s="31">
        <v>514</v>
      </c>
      <c r="M81" s="31">
        <v>1.4853700000000001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1709.2</v>
      </c>
      <c r="D82" s="40">
        <v>1707.7333333333333</v>
      </c>
      <c r="E82" s="40">
        <v>1691.4666666666667</v>
      </c>
      <c r="F82" s="40">
        <v>1673.7333333333333</v>
      </c>
      <c r="G82" s="40">
        <v>1657.4666666666667</v>
      </c>
      <c r="H82" s="40">
        <v>1725.4666666666667</v>
      </c>
      <c r="I82" s="40">
        <v>1741.7333333333336</v>
      </c>
      <c r="J82" s="40">
        <v>1759.4666666666667</v>
      </c>
      <c r="K82" s="31">
        <v>1724</v>
      </c>
      <c r="L82" s="31">
        <v>1690</v>
      </c>
      <c r="M82" s="31">
        <v>0.61265999999999998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1893.35</v>
      </c>
      <c r="D83" s="40">
        <v>1895.2166666666665</v>
      </c>
      <c r="E83" s="40">
        <v>1882.5333333333328</v>
      </c>
      <c r="F83" s="40">
        <v>1871.7166666666665</v>
      </c>
      <c r="G83" s="40">
        <v>1859.0333333333328</v>
      </c>
      <c r="H83" s="40">
        <v>1906.0333333333328</v>
      </c>
      <c r="I83" s="40">
        <v>1918.7166666666667</v>
      </c>
      <c r="J83" s="40">
        <v>1929.5333333333328</v>
      </c>
      <c r="K83" s="31">
        <v>1907.9</v>
      </c>
      <c r="L83" s="31">
        <v>1884.4</v>
      </c>
      <c r="M83" s="31">
        <v>7.5119999999999996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170.05</v>
      </c>
      <c r="D84" s="40">
        <v>170.08333333333334</v>
      </c>
      <c r="E84" s="40">
        <v>168.81666666666669</v>
      </c>
      <c r="F84" s="40">
        <v>167.58333333333334</v>
      </c>
      <c r="G84" s="40">
        <v>166.31666666666669</v>
      </c>
      <c r="H84" s="40">
        <v>171.31666666666669</v>
      </c>
      <c r="I84" s="40">
        <v>172.58333333333334</v>
      </c>
      <c r="J84" s="40">
        <v>173.81666666666669</v>
      </c>
      <c r="K84" s="31">
        <v>171.35</v>
      </c>
      <c r="L84" s="31">
        <v>168.85</v>
      </c>
      <c r="M84" s="31">
        <v>13.09625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88.5</v>
      </c>
      <c r="D85" s="40">
        <v>88.100000000000009</v>
      </c>
      <c r="E85" s="40">
        <v>87.300000000000011</v>
      </c>
      <c r="F85" s="40">
        <v>86.100000000000009</v>
      </c>
      <c r="G85" s="40">
        <v>85.300000000000011</v>
      </c>
      <c r="H85" s="40">
        <v>89.300000000000011</v>
      </c>
      <c r="I85" s="40">
        <v>90.1</v>
      </c>
      <c r="J85" s="40">
        <v>91.300000000000011</v>
      </c>
      <c r="K85" s="31">
        <v>88.9</v>
      </c>
      <c r="L85" s="31">
        <v>86.9</v>
      </c>
      <c r="M85" s="31">
        <v>177.03948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304.25</v>
      </c>
      <c r="D86" s="40">
        <v>306.63333333333338</v>
      </c>
      <c r="E86" s="40">
        <v>299.81666666666678</v>
      </c>
      <c r="F86" s="40">
        <v>295.38333333333338</v>
      </c>
      <c r="G86" s="40">
        <v>288.56666666666678</v>
      </c>
      <c r="H86" s="40">
        <v>311.06666666666678</v>
      </c>
      <c r="I86" s="40">
        <v>317.88333333333338</v>
      </c>
      <c r="J86" s="40">
        <v>322.31666666666678</v>
      </c>
      <c r="K86" s="31">
        <v>313.45</v>
      </c>
      <c r="L86" s="31">
        <v>302.2</v>
      </c>
      <c r="M86" s="31">
        <v>22.5349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132.80000000000001</v>
      </c>
      <c r="D87" s="40">
        <v>132.88333333333333</v>
      </c>
      <c r="E87" s="40">
        <v>131.56666666666666</v>
      </c>
      <c r="F87" s="40">
        <v>130.33333333333334</v>
      </c>
      <c r="G87" s="40">
        <v>129.01666666666668</v>
      </c>
      <c r="H87" s="40">
        <v>134.11666666666665</v>
      </c>
      <c r="I87" s="40">
        <v>135.43333333333331</v>
      </c>
      <c r="J87" s="40">
        <v>136.66666666666663</v>
      </c>
      <c r="K87" s="31">
        <v>134.19999999999999</v>
      </c>
      <c r="L87" s="31">
        <v>131.65</v>
      </c>
      <c r="M87" s="31">
        <v>70.197209999999998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48.2</v>
      </c>
      <c r="D88" s="40">
        <v>47.75</v>
      </c>
      <c r="E88" s="40">
        <v>46.75</v>
      </c>
      <c r="F88" s="40">
        <v>45.3</v>
      </c>
      <c r="G88" s="40">
        <v>44.3</v>
      </c>
      <c r="H88" s="40">
        <v>49.2</v>
      </c>
      <c r="I88" s="40">
        <v>50.2</v>
      </c>
      <c r="J88" s="40">
        <v>51.650000000000006</v>
      </c>
      <c r="K88" s="31">
        <v>48.75</v>
      </c>
      <c r="L88" s="31">
        <v>46.3</v>
      </c>
      <c r="M88" s="31">
        <v>399.25439999999998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3885.55</v>
      </c>
      <c r="D89" s="40">
        <v>3894.5666666666671</v>
      </c>
      <c r="E89" s="40">
        <v>3854.1333333333341</v>
      </c>
      <c r="F89" s="40">
        <v>3822.7166666666672</v>
      </c>
      <c r="G89" s="40">
        <v>3782.2833333333342</v>
      </c>
      <c r="H89" s="40">
        <v>3925.983333333334</v>
      </c>
      <c r="I89" s="40">
        <v>3966.4166666666674</v>
      </c>
      <c r="J89" s="40">
        <v>3997.8333333333339</v>
      </c>
      <c r="K89" s="31">
        <v>3935</v>
      </c>
      <c r="L89" s="31">
        <v>3863.15</v>
      </c>
      <c r="M89" s="31">
        <v>0.62409999999999999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517</v>
      </c>
      <c r="D90" s="40">
        <v>519.98333333333323</v>
      </c>
      <c r="E90" s="40">
        <v>512.66666666666652</v>
      </c>
      <c r="F90" s="40">
        <v>508.33333333333326</v>
      </c>
      <c r="G90" s="40">
        <v>501.01666666666654</v>
      </c>
      <c r="H90" s="40">
        <v>524.31666666666649</v>
      </c>
      <c r="I90" s="40">
        <v>531.63333333333333</v>
      </c>
      <c r="J90" s="40">
        <v>535.96666666666647</v>
      </c>
      <c r="K90" s="31">
        <v>527.29999999999995</v>
      </c>
      <c r="L90" s="31">
        <v>515.65</v>
      </c>
      <c r="M90" s="31">
        <v>6.1797000000000004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949.7</v>
      </c>
      <c r="D91" s="40">
        <v>947.9</v>
      </c>
      <c r="E91" s="40">
        <v>935.8</v>
      </c>
      <c r="F91" s="40">
        <v>921.9</v>
      </c>
      <c r="G91" s="40">
        <v>909.8</v>
      </c>
      <c r="H91" s="40">
        <v>961.8</v>
      </c>
      <c r="I91" s="40">
        <v>973.90000000000009</v>
      </c>
      <c r="J91" s="40">
        <v>987.8</v>
      </c>
      <c r="K91" s="31">
        <v>960</v>
      </c>
      <c r="L91" s="31">
        <v>934</v>
      </c>
      <c r="M91" s="31">
        <v>7.8142800000000001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627.79999999999995</v>
      </c>
      <c r="D92" s="40">
        <v>629.33333333333337</v>
      </c>
      <c r="E92" s="40">
        <v>616.66666666666674</v>
      </c>
      <c r="F92" s="40">
        <v>605.53333333333342</v>
      </c>
      <c r="G92" s="40">
        <v>592.86666666666679</v>
      </c>
      <c r="H92" s="40">
        <v>640.4666666666667</v>
      </c>
      <c r="I92" s="40">
        <v>653.13333333333344</v>
      </c>
      <c r="J92" s="40">
        <v>664.26666666666665</v>
      </c>
      <c r="K92" s="31">
        <v>642</v>
      </c>
      <c r="L92" s="31">
        <v>618.20000000000005</v>
      </c>
      <c r="M92" s="31">
        <v>2.6077400000000002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1890.3</v>
      </c>
      <c r="D93" s="40">
        <v>1894.0333333333335</v>
      </c>
      <c r="E93" s="40">
        <v>1868.5166666666671</v>
      </c>
      <c r="F93" s="40">
        <v>1846.7333333333336</v>
      </c>
      <c r="G93" s="40">
        <v>1821.2166666666672</v>
      </c>
      <c r="H93" s="40">
        <v>1915.8166666666671</v>
      </c>
      <c r="I93" s="40">
        <v>1941.3333333333335</v>
      </c>
      <c r="J93" s="40">
        <v>1963.116666666667</v>
      </c>
      <c r="K93" s="31">
        <v>1919.55</v>
      </c>
      <c r="L93" s="31">
        <v>1872.25</v>
      </c>
      <c r="M93" s="31">
        <v>4.5850999999999997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1692</v>
      </c>
      <c r="D94" s="40">
        <v>1682.1666666666667</v>
      </c>
      <c r="E94" s="40">
        <v>1667.8333333333335</v>
      </c>
      <c r="F94" s="40">
        <v>1643.6666666666667</v>
      </c>
      <c r="G94" s="40">
        <v>1629.3333333333335</v>
      </c>
      <c r="H94" s="40">
        <v>1706.3333333333335</v>
      </c>
      <c r="I94" s="40">
        <v>1720.666666666667</v>
      </c>
      <c r="J94" s="40">
        <v>1744.8333333333335</v>
      </c>
      <c r="K94" s="31">
        <v>1696.5</v>
      </c>
      <c r="L94" s="31">
        <v>1658</v>
      </c>
      <c r="M94" s="31">
        <v>8.9163800000000002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649.6</v>
      </c>
      <c r="D95" s="40">
        <v>647</v>
      </c>
      <c r="E95" s="40">
        <v>642.65</v>
      </c>
      <c r="F95" s="40">
        <v>635.69999999999993</v>
      </c>
      <c r="G95" s="40">
        <v>631.34999999999991</v>
      </c>
      <c r="H95" s="40">
        <v>653.95000000000005</v>
      </c>
      <c r="I95" s="40">
        <v>658.3</v>
      </c>
      <c r="J95" s="40">
        <v>665.25000000000011</v>
      </c>
      <c r="K95" s="31">
        <v>651.35</v>
      </c>
      <c r="L95" s="31">
        <v>640.04999999999995</v>
      </c>
      <c r="M95" s="31">
        <v>5.1147499999999999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299.8</v>
      </c>
      <c r="D96" s="40">
        <v>299.58333333333331</v>
      </c>
      <c r="E96" s="40">
        <v>296.46666666666664</v>
      </c>
      <c r="F96" s="40">
        <v>293.13333333333333</v>
      </c>
      <c r="G96" s="40">
        <v>290.01666666666665</v>
      </c>
      <c r="H96" s="40">
        <v>302.91666666666663</v>
      </c>
      <c r="I96" s="40">
        <v>306.0333333333333</v>
      </c>
      <c r="J96" s="40">
        <v>309.36666666666662</v>
      </c>
      <c r="K96" s="31">
        <v>302.7</v>
      </c>
      <c r="L96" s="31">
        <v>296.25</v>
      </c>
      <c r="M96" s="31">
        <v>4.4112400000000003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1333.45</v>
      </c>
      <c r="D97" s="40">
        <v>1325.8</v>
      </c>
      <c r="E97" s="40">
        <v>1314.8999999999999</v>
      </c>
      <c r="F97" s="40">
        <v>1296.3499999999999</v>
      </c>
      <c r="G97" s="40">
        <v>1285.4499999999998</v>
      </c>
      <c r="H97" s="40">
        <v>1344.35</v>
      </c>
      <c r="I97" s="40">
        <v>1355.25</v>
      </c>
      <c r="J97" s="40">
        <v>1373.8</v>
      </c>
      <c r="K97" s="31">
        <v>1336.7</v>
      </c>
      <c r="L97" s="31">
        <v>1307.25</v>
      </c>
      <c r="M97" s="31">
        <v>33.670999999999999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2475.8000000000002</v>
      </c>
      <c r="D98" s="40">
        <v>2469.9</v>
      </c>
      <c r="E98" s="40">
        <v>2457.9</v>
      </c>
      <c r="F98" s="40">
        <v>2440</v>
      </c>
      <c r="G98" s="40">
        <v>2428</v>
      </c>
      <c r="H98" s="40">
        <v>2487.8000000000002</v>
      </c>
      <c r="I98" s="40">
        <v>2499.8000000000002</v>
      </c>
      <c r="J98" s="40">
        <v>2517.7000000000003</v>
      </c>
      <c r="K98" s="31">
        <v>2481.9</v>
      </c>
      <c r="L98" s="31">
        <v>2452</v>
      </c>
      <c r="M98" s="31">
        <v>1.4092499999999999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1528.55</v>
      </c>
      <c r="D99" s="40">
        <v>1523.0833333333333</v>
      </c>
      <c r="E99" s="40">
        <v>1513.2666666666664</v>
      </c>
      <c r="F99" s="40">
        <v>1497.9833333333331</v>
      </c>
      <c r="G99" s="40">
        <v>1488.1666666666663</v>
      </c>
      <c r="H99" s="40">
        <v>1538.3666666666666</v>
      </c>
      <c r="I99" s="40">
        <v>1548.1833333333336</v>
      </c>
      <c r="J99" s="40">
        <v>1563.4666666666667</v>
      </c>
      <c r="K99" s="31">
        <v>1532.9</v>
      </c>
      <c r="L99" s="31">
        <v>1507.8</v>
      </c>
      <c r="M99" s="31">
        <v>44.286760000000001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653.15</v>
      </c>
      <c r="D100" s="40">
        <v>652.4</v>
      </c>
      <c r="E100" s="40">
        <v>649.79999999999995</v>
      </c>
      <c r="F100" s="40">
        <v>646.44999999999993</v>
      </c>
      <c r="G100" s="40">
        <v>643.84999999999991</v>
      </c>
      <c r="H100" s="40">
        <v>655.75</v>
      </c>
      <c r="I100" s="40">
        <v>658.35000000000014</v>
      </c>
      <c r="J100" s="40">
        <v>661.7</v>
      </c>
      <c r="K100" s="31">
        <v>655</v>
      </c>
      <c r="L100" s="31">
        <v>649.04999999999995</v>
      </c>
      <c r="M100" s="31">
        <v>22.933910000000001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1401.3</v>
      </c>
      <c r="D101" s="40">
        <v>1400.8666666666666</v>
      </c>
      <c r="E101" s="40">
        <v>1388.1333333333332</v>
      </c>
      <c r="F101" s="40">
        <v>1374.9666666666667</v>
      </c>
      <c r="G101" s="40">
        <v>1362.2333333333333</v>
      </c>
      <c r="H101" s="40">
        <v>1414.0333333333331</v>
      </c>
      <c r="I101" s="40">
        <v>1426.7666666666662</v>
      </c>
      <c r="J101" s="40">
        <v>1439.9333333333329</v>
      </c>
      <c r="K101" s="31">
        <v>1413.6</v>
      </c>
      <c r="L101" s="31">
        <v>1387.7</v>
      </c>
      <c r="M101" s="31">
        <v>3.3768199999999999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2484.9</v>
      </c>
      <c r="D102" s="40">
        <v>2483.2999999999997</v>
      </c>
      <c r="E102" s="40">
        <v>2469.9999999999995</v>
      </c>
      <c r="F102" s="40">
        <v>2455.1</v>
      </c>
      <c r="G102" s="40">
        <v>2441.7999999999997</v>
      </c>
      <c r="H102" s="40">
        <v>2498.1999999999994</v>
      </c>
      <c r="I102" s="40">
        <v>2511.4999999999995</v>
      </c>
      <c r="J102" s="40">
        <v>2526.3999999999992</v>
      </c>
      <c r="K102" s="31">
        <v>2496.6</v>
      </c>
      <c r="L102" s="31">
        <v>2468.4</v>
      </c>
      <c r="M102" s="31">
        <v>1.81575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476.1</v>
      </c>
      <c r="D103" s="40">
        <v>476.5333333333333</v>
      </c>
      <c r="E103" s="40">
        <v>471.56666666666661</v>
      </c>
      <c r="F103" s="40">
        <v>467.0333333333333</v>
      </c>
      <c r="G103" s="40">
        <v>462.06666666666661</v>
      </c>
      <c r="H103" s="40">
        <v>481.06666666666661</v>
      </c>
      <c r="I103" s="40">
        <v>486.0333333333333</v>
      </c>
      <c r="J103" s="40">
        <v>490.56666666666661</v>
      </c>
      <c r="K103" s="31">
        <v>481.5</v>
      </c>
      <c r="L103" s="31">
        <v>472</v>
      </c>
      <c r="M103" s="31">
        <v>50.638339999999999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1248.5999999999999</v>
      </c>
      <c r="D104" s="40">
        <v>1249.5833333333333</v>
      </c>
      <c r="E104" s="40">
        <v>1232.2666666666664</v>
      </c>
      <c r="F104" s="40">
        <v>1215.9333333333332</v>
      </c>
      <c r="G104" s="40">
        <v>1198.6166666666663</v>
      </c>
      <c r="H104" s="40">
        <v>1265.9166666666665</v>
      </c>
      <c r="I104" s="40">
        <v>1283.2333333333336</v>
      </c>
      <c r="J104" s="40">
        <v>1299.5666666666666</v>
      </c>
      <c r="K104" s="31">
        <v>1266.9000000000001</v>
      </c>
      <c r="L104" s="31">
        <v>1233.25</v>
      </c>
      <c r="M104" s="31">
        <v>10.52122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133.44999999999999</v>
      </c>
      <c r="D105" s="40">
        <v>132.4</v>
      </c>
      <c r="E105" s="40">
        <v>130.05000000000001</v>
      </c>
      <c r="F105" s="40">
        <v>126.65</v>
      </c>
      <c r="G105" s="40">
        <v>124.30000000000001</v>
      </c>
      <c r="H105" s="40">
        <v>135.80000000000001</v>
      </c>
      <c r="I105" s="40">
        <v>138.14999999999998</v>
      </c>
      <c r="J105" s="40">
        <v>141.55000000000001</v>
      </c>
      <c r="K105" s="31">
        <v>134.75</v>
      </c>
      <c r="L105" s="31">
        <v>129</v>
      </c>
      <c r="M105" s="31">
        <v>161.25645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297.89999999999998</v>
      </c>
      <c r="D106" s="40">
        <v>297.96666666666664</v>
      </c>
      <c r="E106" s="40">
        <v>294.93333333333328</v>
      </c>
      <c r="F106" s="40">
        <v>291.96666666666664</v>
      </c>
      <c r="G106" s="40">
        <v>288.93333333333328</v>
      </c>
      <c r="H106" s="40">
        <v>300.93333333333328</v>
      </c>
      <c r="I106" s="40">
        <v>303.9666666666667</v>
      </c>
      <c r="J106" s="40">
        <v>306.93333333333328</v>
      </c>
      <c r="K106" s="31">
        <v>301</v>
      </c>
      <c r="L106" s="31">
        <v>295</v>
      </c>
      <c r="M106" s="31">
        <v>22.769439999999999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2401.25</v>
      </c>
      <c r="D107" s="40">
        <v>2388.2333333333336</v>
      </c>
      <c r="E107" s="40">
        <v>2368.3666666666672</v>
      </c>
      <c r="F107" s="40">
        <v>2335.4833333333336</v>
      </c>
      <c r="G107" s="40">
        <v>2315.6166666666672</v>
      </c>
      <c r="H107" s="40">
        <v>2421.1166666666672</v>
      </c>
      <c r="I107" s="40">
        <v>2440.983333333334</v>
      </c>
      <c r="J107" s="40">
        <v>2473.8666666666672</v>
      </c>
      <c r="K107" s="31">
        <v>2408.1</v>
      </c>
      <c r="L107" s="31">
        <v>2355.35</v>
      </c>
      <c r="M107" s="31">
        <v>14.842750000000001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330.55</v>
      </c>
      <c r="D108" s="40">
        <v>330.51666666666665</v>
      </c>
      <c r="E108" s="40">
        <v>326.5333333333333</v>
      </c>
      <c r="F108" s="40">
        <v>322.51666666666665</v>
      </c>
      <c r="G108" s="40">
        <v>318.5333333333333</v>
      </c>
      <c r="H108" s="40">
        <v>334.5333333333333</v>
      </c>
      <c r="I108" s="40">
        <v>338.51666666666665</v>
      </c>
      <c r="J108" s="40">
        <v>342.5333333333333</v>
      </c>
      <c r="K108" s="31">
        <v>334.5</v>
      </c>
      <c r="L108" s="31">
        <v>326.5</v>
      </c>
      <c r="M108" s="31">
        <v>24.980820000000001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2675.3</v>
      </c>
      <c r="D109" s="40">
        <v>2658.1166666666668</v>
      </c>
      <c r="E109" s="40">
        <v>2637.5333333333338</v>
      </c>
      <c r="F109" s="40">
        <v>2599.7666666666669</v>
      </c>
      <c r="G109" s="40">
        <v>2579.1833333333338</v>
      </c>
      <c r="H109" s="40">
        <v>2695.8833333333337</v>
      </c>
      <c r="I109" s="40">
        <v>2716.4666666666667</v>
      </c>
      <c r="J109" s="40">
        <v>2754.2333333333336</v>
      </c>
      <c r="K109" s="31">
        <v>2678.7</v>
      </c>
      <c r="L109" s="31">
        <v>2620.35</v>
      </c>
      <c r="M109" s="31">
        <v>18.462489999999999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772.85</v>
      </c>
      <c r="D110" s="40">
        <v>771.48333333333323</v>
      </c>
      <c r="E110" s="40">
        <v>764.96666666666647</v>
      </c>
      <c r="F110" s="40">
        <v>757.08333333333326</v>
      </c>
      <c r="G110" s="40">
        <v>750.56666666666649</v>
      </c>
      <c r="H110" s="40">
        <v>779.36666666666645</v>
      </c>
      <c r="I110" s="40">
        <v>785.8833333333331</v>
      </c>
      <c r="J110" s="40">
        <v>793.76666666666642</v>
      </c>
      <c r="K110" s="31">
        <v>778</v>
      </c>
      <c r="L110" s="31">
        <v>763.6</v>
      </c>
      <c r="M110" s="31">
        <v>121.14437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1423.6</v>
      </c>
      <c r="D111" s="40">
        <v>1425.5333333333335</v>
      </c>
      <c r="E111" s="40">
        <v>1413.0666666666671</v>
      </c>
      <c r="F111" s="40">
        <v>1402.5333333333335</v>
      </c>
      <c r="G111" s="40">
        <v>1390.0666666666671</v>
      </c>
      <c r="H111" s="40">
        <v>1436.0666666666671</v>
      </c>
      <c r="I111" s="40">
        <v>1448.5333333333338</v>
      </c>
      <c r="J111" s="40">
        <v>1459.0666666666671</v>
      </c>
      <c r="K111" s="31">
        <v>1438</v>
      </c>
      <c r="L111" s="31">
        <v>1415</v>
      </c>
      <c r="M111" s="31">
        <v>3.9091800000000001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570.95000000000005</v>
      </c>
      <c r="D112" s="40">
        <v>570.06666666666672</v>
      </c>
      <c r="E112" s="40">
        <v>565.13333333333344</v>
      </c>
      <c r="F112" s="40">
        <v>559.31666666666672</v>
      </c>
      <c r="G112" s="40">
        <v>554.38333333333344</v>
      </c>
      <c r="H112" s="40">
        <v>575.88333333333344</v>
      </c>
      <c r="I112" s="40">
        <v>580.81666666666661</v>
      </c>
      <c r="J112" s="40">
        <v>586.63333333333344</v>
      </c>
      <c r="K112" s="31">
        <v>575</v>
      </c>
      <c r="L112" s="31">
        <v>564.25</v>
      </c>
      <c r="M112" s="31">
        <v>8.2390699999999999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787.45</v>
      </c>
      <c r="D113" s="40">
        <v>786.66666666666663</v>
      </c>
      <c r="E113" s="40">
        <v>777.43333333333328</v>
      </c>
      <c r="F113" s="40">
        <v>767.41666666666663</v>
      </c>
      <c r="G113" s="40">
        <v>758.18333333333328</v>
      </c>
      <c r="H113" s="40">
        <v>796.68333333333328</v>
      </c>
      <c r="I113" s="40">
        <v>805.91666666666663</v>
      </c>
      <c r="J113" s="40">
        <v>815.93333333333328</v>
      </c>
      <c r="K113" s="31">
        <v>795.9</v>
      </c>
      <c r="L113" s="31">
        <v>776.65</v>
      </c>
      <c r="M113" s="31">
        <v>1.3161400000000001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49.3</v>
      </c>
      <c r="D114" s="40">
        <v>49.333333333333336</v>
      </c>
      <c r="E114" s="40">
        <v>48.56666666666667</v>
      </c>
      <c r="F114" s="40">
        <v>47.833333333333336</v>
      </c>
      <c r="G114" s="40">
        <v>47.06666666666667</v>
      </c>
      <c r="H114" s="40">
        <v>50.06666666666667</v>
      </c>
      <c r="I114" s="40">
        <v>50.833333333333336</v>
      </c>
      <c r="J114" s="40">
        <v>51.56666666666667</v>
      </c>
      <c r="K114" s="31">
        <v>50.1</v>
      </c>
      <c r="L114" s="31">
        <v>48.6</v>
      </c>
      <c r="M114" s="31">
        <v>300.79665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220.25</v>
      </c>
      <c r="D115" s="40">
        <v>220.33333333333334</v>
      </c>
      <c r="E115" s="40">
        <v>218.9666666666667</v>
      </c>
      <c r="F115" s="40">
        <v>217.68333333333337</v>
      </c>
      <c r="G115" s="40">
        <v>216.31666666666672</v>
      </c>
      <c r="H115" s="40">
        <v>221.61666666666667</v>
      </c>
      <c r="I115" s="40">
        <v>222.98333333333329</v>
      </c>
      <c r="J115" s="40">
        <v>224.26666666666665</v>
      </c>
      <c r="K115" s="31">
        <v>221.7</v>
      </c>
      <c r="L115" s="31">
        <v>219.05</v>
      </c>
      <c r="M115" s="31">
        <v>90.502529999999993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6612.7</v>
      </c>
      <c r="D116" s="40">
        <v>6599.3166666666666</v>
      </c>
      <c r="E116" s="40">
        <v>6504.6333333333332</v>
      </c>
      <c r="F116" s="40">
        <v>6396.5666666666666</v>
      </c>
      <c r="G116" s="40">
        <v>6301.8833333333332</v>
      </c>
      <c r="H116" s="40">
        <v>6707.3833333333332</v>
      </c>
      <c r="I116" s="40">
        <v>6802.0666666666657</v>
      </c>
      <c r="J116" s="40">
        <v>6910.1333333333332</v>
      </c>
      <c r="K116" s="31">
        <v>6694</v>
      </c>
      <c r="L116" s="31">
        <v>6491.25</v>
      </c>
      <c r="M116" s="31">
        <v>1.26776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143.75</v>
      </c>
      <c r="D117" s="40">
        <v>144.11666666666667</v>
      </c>
      <c r="E117" s="40">
        <v>141.78333333333336</v>
      </c>
      <c r="F117" s="40">
        <v>139.81666666666669</v>
      </c>
      <c r="G117" s="40">
        <v>137.48333333333338</v>
      </c>
      <c r="H117" s="40">
        <v>146.08333333333334</v>
      </c>
      <c r="I117" s="40">
        <v>148.41666666666666</v>
      </c>
      <c r="J117" s="40">
        <v>150.38333333333333</v>
      </c>
      <c r="K117" s="31">
        <v>146.44999999999999</v>
      </c>
      <c r="L117" s="31">
        <v>142.15</v>
      </c>
      <c r="M117" s="31">
        <v>23.212479999999999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184.5</v>
      </c>
      <c r="D118" s="40">
        <v>184.95000000000002</v>
      </c>
      <c r="E118" s="40">
        <v>182.20000000000005</v>
      </c>
      <c r="F118" s="40">
        <v>179.90000000000003</v>
      </c>
      <c r="G118" s="40">
        <v>177.15000000000006</v>
      </c>
      <c r="H118" s="40">
        <v>187.25000000000003</v>
      </c>
      <c r="I118" s="40">
        <v>189.99999999999997</v>
      </c>
      <c r="J118" s="40">
        <v>192.3</v>
      </c>
      <c r="K118" s="31">
        <v>187.7</v>
      </c>
      <c r="L118" s="31">
        <v>182.65</v>
      </c>
      <c r="M118" s="31">
        <v>46.516840000000002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114.05</v>
      </c>
      <c r="D119" s="40">
        <v>114.06666666666666</v>
      </c>
      <c r="E119" s="40">
        <v>113.23333333333332</v>
      </c>
      <c r="F119" s="40">
        <v>112.41666666666666</v>
      </c>
      <c r="G119" s="40">
        <v>111.58333333333331</v>
      </c>
      <c r="H119" s="40">
        <v>114.88333333333333</v>
      </c>
      <c r="I119" s="40">
        <v>115.71666666666667</v>
      </c>
      <c r="J119" s="40">
        <v>116.53333333333333</v>
      </c>
      <c r="K119" s="31">
        <v>114.9</v>
      </c>
      <c r="L119" s="31">
        <v>113.25</v>
      </c>
      <c r="M119" s="31">
        <v>55.480589999999999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848.05</v>
      </c>
      <c r="D120" s="40">
        <v>848.35</v>
      </c>
      <c r="E120" s="40">
        <v>843</v>
      </c>
      <c r="F120" s="40">
        <v>837.94999999999993</v>
      </c>
      <c r="G120" s="40">
        <v>832.59999999999991</v>
      </c>
      <c r="H120" s="40">
        <v>853.40000000000009</v>
      </c>
      <c r="I120" s="40">
        <v>858.75000000000023</v>
      </c>
      <c r="J120" s="40">
        <v>863.80000000000018</v>
      </c>
      <c r="K120" s="31">
        <v>853.7</v>
      </c>
      <c r="L120" s="31">
        <v>843.3</v>
      </c>
      <c r="M120" s="31">
        <v>24.969239999999999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23.05</v>
      </c>
      <c r="D121" s="40">
        <v>23.066666666666666</v>
      </c>
      <c r="E121" s="40">
        <v>22.933333333333334</v>
      </c>
      <c r="F121" s="40">
        <v>22.816666666666666</v>
      </c>
      <c r="G121" s="40">
        <v>22.683333333333334</v>
      </c>
      <c r="H121" s="40">
        <v>23.183333333333334</v>
      </c>
      <c r="I121" s="40">
        <v>23.316666666666666</v>
      </c>
      <c r="J121" s="40">
        <v>23.433333333333334</v>
      </c>
      <c r="K121" s="31">
        <v>23.2</v>
      </c>
      <c r="L121" s="31">
        <v>22.95</v>
      </c>
      <c r="M121" s="31">
        <v>64.02243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469.85</v>
      </c>
      <c r="D122" s="40">
        <v>471.76666666666671</v>
      </c>
      <c r="E122" s="40">
        <v>465.68333333333339</v>
      </c>
      <c r="F122" s="40">
        <v>461.51666666666671</v>
      </c>
      <c r="G122" s="40">
        <v>455.43333333333339</v>
      </c>
      <c r="H122" s="40">
        <v>475.93333333333339</v>
      </c>
      <c r="I122" s="40">
        <v>482.01666666666677</v>
      </c>
      <c r="J122" s="40">
        <v>486.18333333333339</v>
      </c>
      <c r="K122" s="31">
        <v>477.85</v>
      </c>
      <c r="L122" s="31">
        <v>467.6</v>
      </c>
      <c r="M122" s="31">
        <v>16.51962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255.15</v>
      </c>
      <c r="D123" s="40">
        <v>252.35</v>
      </c>
      <c r="E123" s="40">
        <v>247.34999999999997</v>
      </c>
      <c r="F123" s="40">
        <v>239.54999999999998</v>
      </c>
      <c r="G123" s="40">
        <v>234.54999999999995</v>
      </c>
      <c r="H123" s="40">
        <v>260.14999999999998</v>
      </c>
      <c r="I123" s="40">
        <v>265.15000000000003</v>
      </c>
      <c r="J123" s="40">
        <v>272.95</v>
      </c>
      <c r="K123" s="31">
        <v>257.35000000000002</v>
      </c>
      <c r="L123" s="31">
        <v>244.55</v>
      </c>
      <c r="M123" s="31">
        <v>61.677590000000002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904.4</v>
      </c>
      <c r="D124" s="40">
        <v>906.15</v>
      </c>
      <c r="E124" s="40">
        <v>894.34999999999991</v>
      </c>
      <c r="F124" s="40">
        <v>884.3</v>
      </c>
      <c r="G124" s="40">
        <v>872.49999999999989</v>
      </c>
      <c r="H124" s="40">
        <v>916.19999999999993</v>
      </c>
      <c r="I124" s="40">
        <v>927.99999999999989</v>
      </c>
      <c r="J124" s="40">
        <v>938.05</v>
      </c>
      <c r="K124" s="31">
        <v>917.95</v>
      </c>
      <c r="L124" s="31">
        <v>896.1</v>
      </c>
      <c r="M124" s="31">
        <v>41.027500000000003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5609.15</v>
      </c>
      <c r="D125" s="40">
        <v>5613.416666666667</v>
      </c>
      <c r="E125" s="40">
        <v>5546.7333333333336</v>
      </c>
      <c r="F125" s="40">
        <v>5484.3166666666666</v>
      </c>
      <c r="G125" s="40">
        <v>5417.6333333333332</v>
      </c>
      <c r="H125" s="40">
        <v>5675.8333333333339</v>
      </c>
      <c r="I125" s="40">
        <v>5742.5166666666664</v>
      </c>
      <c r="J125" s="40">
        <v>5804.9333333333343</v>
      </c>
      <c r="K125" s="31">
        <v>5680.1</v>
      </c>
      <c r="L125" s="31">
        <v>5551</v>
      </c>
      <c r="M125" s="31">
        <v>1.88812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1899.15</v>
      </c>
      <c r="D126" s="40">
        <v>1894.6000000000001</v>
      </c>
      <c r="E126" s="40">
        <v>1882.5500000000002</v>
      </c>
      <c r="F126" s="40">
        <v>1865.95</v>
      </c>
      <c r="G126" s="40">
        <v>1853.9</v>
      </c>
      <c r="H126" s="40">
        <v>1911.2000000000003</v>
      </c>
      <c r="I126" s="40">
        <v>1923.25</v>
      </c>
      <c r="J126" s="40">
        <v>1939.8500000000004</v>
      </c>
      <c r="K126" s="31">
        <v>1906.65</v>
      </c>
      <c r="L126" s="31">
        <v>1878</v>
      </c>
      <c r="M126" s="31">
        <v>39.219990000000003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2041.7</v>
      </c>
      <c r="D127" s="40">
        <v>2034.7333333333333</v>
      </c>
      <c r="E127" s="40">
        <v>2009.4666666666667</v>
      </c>
      <c r="F127" s="40">
        <v>1977.2333333333333</v>
      </c>
      <c r="G127" s="40">
        <v>1951.9666666666667</v>
      </c>
      <c r="H127" s="40">
        <v>2066.9666666666667</v>
      </c>
      <c r="I127" s="40">
        <v>2092.2333333333336</v>
      </c>
      <c r="J127" s="40">
        <v>2124.4666666666667</v>
      </c>
      <c r="K127" s="31">
        <v>2060</v>
      </c>
      <c r="L127" s="31">
        <v>2002.5</v>
      </c>
      <c r="M127" s="31">
        <v>7.8791000000000002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2171.5500000000002</v>
      </c>
      <c r="D128" s="40">
        <v>2179.9</v>
      </c>
      <c r="E128" s="40">
        <v>2151.65</v>
      </c>
      <c r="F128" s="40">
        <v>2131.75</v>
      </c>
      <c r="G128" s="40">
        <v>2103.5</v>
      </c>
      <c r="H128" s="40">
        <v>2199.8000000000002</v>
      </c>
      <c r="I128" s="40">
        <v>2228.0500000000002</v>
      </c>
      <c r="J128" s="40">
        <v>2247.9500000000003</v>
      </c>
      <c r="K128" s="31">
        <v>2208.15</v>
      </c>
      <c r="L128" s="31">
        <v>2160</v>
      </c>
      <c r="M128" s="31">
        <v>1.8045899999999999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303.2</v>
      </c>
      <c r="D129" s="40">
        <v>301.03333333333336</v>
      </c>
      <c r="E129" s="40">
        <v>297.26666666666671</v>
      </c>
      <c r="F129" s="40">
        <v>291.33333333333337</v>
      </c>
      <c r="G129" s="40">
        <v>287.56666666666672</v>
      </c>
      <c r="H129" s="40">
        <v>306.9666666666667</v>
      </c>
      <c r="I129" s="40">
        <v>310.73333333333335</v>
      </c>
      <c r="J129" s="40">
        <v>316.66666666666669</v>
      </c>
      <c r="K129" s="31">
        <v>304.8</v>
      </c>
      <c r="L129" s="31">
        <v>295.10000000000002</v>
      </c>
      <c r="M129" s="31">
        <v>9.8295399999999997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670.4</v>
      </c>
      <c r="D130" s="40">
        <v>669.23333333333323</v>
      </c>
      <c r="E130" s="40">
        <v>664.56666666666649</v>
      </c>
      <c r="F130" s="40">
        <v>658.73333333333323</v>
      </c>
      <c r="G130" s="40">
        <v>654.06666666666649</v>
      </c>
      <c r="H130" s="40">
        <v>675.06666666666649</v>
      </c>
      <c r="I130" s="40">
        <v>679.73333333333323</v>
      </c>
      <c r="J130" s="40">
        <v>685.56666666666649</v>
      </c>
      <c r="K130" s="31">
        <v>673.9</v>
      </c>
      <c r="L130" s="31">
        <v>663.4</v>
      </c>
      <c r="M130" s="31">
        <v>19.990079999999999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388.2</v>
      </c>
      <c r="D131" s="40">
        <v>386.88333333333338</v>
      </c>
      <c r="E131" s="40">
        <v>383.31666666666678</v>
      </c>
      <c r="F131" s="40">
        <v>378.43333333333339</v>
      </c>
      <c r="G131" s="40">
        <v>374.86666666666679</v>
      </c>
      <c r="H131" s="40">
        <v>391.76666666666677</v>
      </c>
      <c r="I131" s="40">
        <v>395.33333333333337</v>
      </c>
      <c r="J131" s="40">
        <v>400.21666666666675</v>
      </c>
      <c r="K131" s="31">
        <v>390.45</v>
      </c>
      <c r="L131" s="31">
        <v>382</v>
      </c>
      <c r="M131" s="31">
        <v>38.470480000000002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3604.65</v>
      </c>
      <c r="D132" s="40">
        <v>3623.15</v>
      </c>
      <c r="E132" s="40">
        <v>3561.5</v>
      </c>
      <c r="F132" s="40">
        <v>3518.35</v>
      </c>
      <c r="G132" s="40">
        <v>3456.7</v>
      </c>
      <c r="H132" s="40">
        <v>3666.3</v>
      </c>
      <c r="I132" s="40">
        <v>3727.9500000000007</v>
      </c>
      <c r="J132" s="40">
        <v>3771.1000000000004</v>
      </c>
      <c r="K132" s="31">
        <v>3684.8</v>
      </c>
      <c r="L132" s="31">
        <v>3580</v>
      </c>
      <c r="M132" s="31">
        <v>3.7242799999999998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1852.6</v>
      </c>
      <c r="D133" s="40">
        <v>1841.6333333333332</v>
      </c>
      <c r="E133" s="40">
        <v>1826.2666666666664</v>
      </c>
      <c r="F133" s="40">
        <v>1799.9333333333332</v>
      </c>
      <c r="G133" s="40">
        <v>1784.5666666666664</v>
      </c>
      <c r="H133" s="40">
        <v>1867.9666666666665</v>
      </c>
      <c r="I133" s="40">
        <v>1883.3333333333333</v>
      </c>
      <c r="J133" s="40">
        <v>1909.6666666666665</v>
      </c>
      <c r="K133" s="31">
        <v>1857</v>
      </c>
      <c r="L133" s="31">
        <v>1815.3</v>
      </c>
      <c r="M133" s="31">
        <v>26.35575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79.099999999999994</v>
      </c>
      <c r="D134" s="40">
        <v>79.11666666666666</v>
      </c>
      <c r="E134" s="40">
        <v>78.383333333333326</v>
      </c>
      <c r="F134" s="40">
        <v>77.666666666666671</v>
      </c>
      <c r="G134" s="40">
        <v>76.933333333333337</v>
      </c>
      <c r="H134" s="40">
        <v>79.833333333333314</v>
      </c>
      <c r="I134" s="40">
        <v>80.566666666666634</v>
      </c>
      <c r="J134" s="40">
        <v>81.283333333333303</v>
      </c>
      <c r="K134" s="31">
        <v>79.849999999999994</v>
      </c>
      <c r="L134" s="31">
        <v>78.400000000000006</v>
      </c>
      <c r="M134" s="31">
        <v>57.187629999999999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5916.3</v>
      </c>
      <c r="D135" s="40">
        <v>5846.0999999999995</v>
      </c>
      <c r="E135" s="40">
        <v>5736.6999999999989</v>
      </c>
      <c r="F135" s="40">
        <v>5557.0999999999995</v>
      </c>
      <c r="G135" s="40">
        <v>5447.6999999999989</v>
      </c>
      <c r="H135" s="40">
        <v>6025.6999999999989</v>
      </c>
      <c r="I135" s="40">
        <v>6135.0999999999985</v>
      </c>
      <c r="J135" s="40">
        <v>6314.6999999999989</v>
      </c>
      <c r="K135" s="31">
        <v>5955.5</v>
      </c>
      <c r="L135" s="31">
        <v>5666.5</v>
      </c>
      <c r="M135" s="31">
        <v>4.80593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379.2</v>
      </c>
      <c r="D136" s="40">
        <v>378.43333333333339</v>
      </c>
      <c r="E136" s="40">
        <v>374.11666666666679</v>
      </c>
      <c r="F136" s="40">
        <v>369.03333333333342</v>
      </c>
      <c r="G136" s="40">
        <v>364.71666666666681</v>
      </c>
      <c r="H136" s="40">
        <v>383.51666666666677</v>
      </c>
      <c r="I136" s="40">
        <v>387.83333333333337</v>
      </c>
      <c r="J136" s="40">
        <v>392.91666666666674</v>
      </c>
      <c r="K136" s="31">
        <v>382.75</v>
      </c>
      <c r="L136" s="31">
        <v>373.35</v>
      </c>
      <c r="M136" s="31">
        <v>17.796690000000002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7561.75</v>
      </c>
      <c r="D137" s="40">
        <v>7528.8833333333341</v>
      </c>
      <c r="E137" s="40">
        <v>7468.9666666666681</v>
      </c>
      <c r="F137" s="40">
        <v>7376.1833333333343</v>
      </c>
      <c r="G137" s="40">
        <v>7316.2666666666682</v>
      </c>
      <c r="H137" s="40">
        <v>7621.6666666666679</v>
      </c>
      <c r="I137" s="40">
        <v>7681.5833333333339</v>
      </c>
      <c r="J137" s="40">
        <v>7774.3666666666677</v>
      </c>
      <c r="K137" s="31">
        <v>7588.8</v>
      </c>
      <c r="L137" s="31">
        <v>7436.1</v>
      </c>
      <c r="M137" s="31">
        <v>2.7305199999999998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1937.55</v>
      </c>
      <c r="D138" s="40">
        <v>1931.7</v>
      </c>
      <c r="E138" s="40">
        <v>1920.4</v>
      </c>
      <c r="F138" s="40">
        <v>1903.25</v>
      </c>
      <c r="G138" s="40">
        <v>1891.95</v>
      </c>
      <c r="H138" s="40">
        <v>1948.8500000000001</v>
      </c>
      <c r="I138" s="40">
        <v>1960.1499999999999</v>
      </c>
      <c r="J138" s="40">
        <v>1977.3000000000002</v>
      </c>
      <c r="K138" s="31">
        <v>1943</v>
      </c>
      <c r="L138" s="31">
        <v>1914.55</v>
      </c>
      <c r="M138" s="31">
        <v>16.4392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519.04999999999995</v>
      </c>
      <c r="D139" s="40">
        <v>521.86666666666667</v>
      </c>
      <c r="E139" s="40">
        <v>510.7833333333333</v>
      </c>
      <c r="F139" s="40">
        <v>502.51666666666665</v>
      </c>
      <c r="G139" s="40">
        <v>491.43333333333328</v>
      </c>
      <c r="H139" s="40">
        <v>530.13333333333333</v>
      </c>
      <c r="I139" s="40">
        <v>541.21666666666658</v>
      </c>
      <c r="J139" s="40">
        <v>549.48333333333335</v>
      </c>
      <c r="K139" s="31">
        <v>532.95000000000005</v>
      </c>
      <c r="L139" s="31">
        <v>513.6</v>
      </c>
      <c r="M139" s="31">
        <v>20.76145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932.35</v>
      </c>
      <c r="D140" s="40">
        <v>937.83333333333337</v>
      </c>
      <c r="E140" s="40">
        <v>924.51666666666677</v>
      </c>
      <c r="F140" s="40">
        <v>916.68333333333339</v>
      </c>
      <c r="G140" s="40">
        <v>903.36666666666679</v>
      </c>
      <c r="H140" s="40">
        <v>945.66666666666674</v>
      </c>
      <c r="I140" s="40">
        <v>958.98333333333335</v>
      </c>
      <c r="J140" s="40">
        <v>966.81666666666672</v>
      </c>
      <c r="K140" s="31">
        <v>951.15</v>
      </c>
      <c r="L140" s="31">
        <v>930</v>
      </c>
      <c r="M140" s="31">
        <v>3.8253599999999999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73937.2</v>
      </c>
      <c r="D141" s="40">
        <v>73762.400000000009</v>
      </c>
      <c r="E141" s="40">
        <v>73524.800000000017</v>
      </c>
      <c r="F141" s="40">
        <v>73112.400000000009</v>
      </c>
      <c r="G141" s="40">
        <v>72874.800000000017</v>
      </c>
      <c r="H141" s="40">
        <v>74174.800000000017</v>
      </c>
      <c r="I141" s="40">
        <v>74412.400000000023</v>
      </c>
      <c r="J141" s="40">
        <v>74824.800000000017</v>
      </c>
      <c r="K141" s="31">
        <v>74000</v>
      </c>
      <c r="L141" s="31">
        <v>73350</v>
      </c>
      <c r="M141" s="31">
        <v>6.0049999999999999E-2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871.45</v>
      </c>
      <c r="D142" s="40">
        <v>874.68333333333339</v>
      </c>
      <c r="E142" s="40">
        <v>865.46666666666681</v>
      </c>
      <c r="F142" s="40">
        <v>859.48333333333346</v>
      </c>
      <c r="G142" s="40">
        <v>850.26666666666688</v>
      </c>
      <c r="H142" s="40">
        <v>880.66666666666674</v>
      </c>
      <c r="I142" s="40">
        <v>889.88333333333344</v>
      </c>
      <c r="J142" s="40">
        <v>895.86666666666667</v>
      </c>
      <c r="K142" s="31">
        <v>883.9</v>
      </c>
      <c r="L142" s="31">
        <v>868.7</v>
      </c>
      <c r="M142" s="31">
        <v>4.6157700000000004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153</v>
      </c>
      <c r="D143" s="40">
        <v>153.13333333333333</v>
      </c>
      <c r="E143" s="40">
        <v>151.06666666666666</v>
      </c>
      <c r="F143" s="40">
        <v>149.13333333333333</v>
      </c>
      <c r="G143" s="40">
        <v>147.06666666666666</v>
      </c>
      <c r="H143" s="40">
        <v>155.06666666666666</v>
      </c>
      <c r="I143" s="40">
        <v>157.13333333333333</v>
      </c>
      <c r="J143" s="40">
        <v>159.06666666666666</v>
      </c>
      <c r="K143" s="31">
        <v>155.19999999999999</v>
      </c>
      <c r="L143" s="31">
        <v>151.19999999999999</v>
      </c>
      <c r="M143" s="31">
        <v>50.918019999999999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831.85</v>
      </c>
      <c r="D144" s="40">
        <v>833.16666666666663</v>
      </c>
      <c r="E144" s="40">
        <v>824.33333333333326</v>
      </c>
      <c r="F144" s="40">
        <v>816.81666666666661</v>
      </c>
      <c r="G144" s="40">
        <v>807.98333333333323</v>
      </c>
      <c r="H144" s="40">
        <v>840.68333333333328</v>
      </c>
      <c r="I144" s="40">
        <v>849.51666666666654</v>
      </c>
      <c r="J144" s="40">
        <v>857.0333333333333</v>
      </c>
      <c r="K144" s="31">
        <v>842</v>
      </c>
      <c r="L144" s="31">
        <v>825.65</v>
      </c>
      <c r="M144" s="31">
        <v>18.864529999999998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164.55</v>
      </c>
      <c r="D145" s="40">
        <v>165.65</v>
      </c>
      <c r="E145" s="40">
        <v>161.9</v>
      </c>
      <c r="F145" s="40">
        <v>159.25</v>
      </c>
      <c r="G145" s="40">
        <v>155.5</v>
      </c>
      <c r="H145" s="40">
        <v>168.3</v>
      </c>
      <c r="I145" s="40">
        <v>172.05</v>
      </c>
      <c r="J145" s="40">
        <v>174.70000000000002</v>
      </c>
      <c r="K145" s="31">
        <v>169.4</v>
      </c>
      <c r="L145" s="31">
        <v>163</v>
      </c>
      <c r="M145" s="31">
        <v>41.539749999999998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502.05</v>
      </c>
      <c r="D146" s="40">
        <v>502.40000000000003</v>
      </c>
      <c r="E146" s="40">
        <v>497.65000000000009</v>
      </c>
      <c r="F146" s="40">
        <v>493.25000000000006</v>
      </c>
      <c r="G146" s="40">
        <v>488.50000000000011</v>
      </c>
      <c r="H146" s="40">
        <v>506.80000000000007</v>
      </c>
      <c r="I146" s="40">
        <v>511.54999999999995</v>
      </c>
      <c r="J146" s="40">
        <v>515.95000000000005</v>
      </c>
      <c r="K146" s="31">
        <v>507.15</v>
      </c>
      <c r="L146" s="31">
        <v>498</v>
      </c>
      <c r="M146" s="31">
        <v>20.940239999999999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7630.1</v>
      </c>
      <c r="D147" s="40">
        <v>7599.7</v>
      </c>
      <c r="E147" s="40">
        <v>7550.4</v>
      </c>
      <c r="F147" s="40">
        <v>7470.7</v>
      </c>
      <c r="G147" s="40">
        <v>7421.4</v>
      </c>
      <c r="H147" s="40">
        <v>7679.4</v>
      </c>
      <c r="I147" s="40">
        <v>7728.7000000000007</v>
      </c>
      <c r="J147" s="40">
        <v>7808.4</v>
      </c>
      <c r="K147" s="31">
        <v>7649</v>
      </c>
      <c r="L147" s="31">
        <v>7520</v>
      </c>
      <c r="M147" s="31">
        <v>4.9518199999999997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1027.1500000000001</v>
      </c>
      <c r="D148" s="40">
        <v>1026.3166666666668</v>
      </c>
      <c r="E148" s="40">
        <v>1010.9333333333336</v>
      </c>
      <c r="F148" s="40">
        <v>994.71666666666681</v>
      </c>
      <c r="G148" s="40">
        <v>979.3333333333336</v>
      </c>
      <c r="H148" s="40">
        <v>1042.5333333333338</v>
      </c>
      <c r="I148" s="40">
        <v>1057.916666666667</v>
      </c>
      <c r="J148" s="40">
        <v>1074.1333333333337</v>
      </c>
      <c r="K148" s="31">
        <v>1041.7</v>
      </c>
      <c r="L148" s="31">
        <v>1010.1</v>
      </c>
      <c r="M148" s="31">
        <v>4.7815300000000001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4777.7</v>
      </c>
      <c r="D149" s="40">
        <v>4794.916666666667</v>
      </c>
      <c r="E149" s="40">
        <v>4719.8333333333339</v>
      </c>
      <c r="F149" s="40">
        <v>4661.9666666666672</v>
      </c>
      <c r="G149" s="40">
        <v>4586.8833333333341</v>
      </c>
      <c r="H149" s="40">
        <v>4852.7833333333338</v>
      </c>
      <c r="I149" s="40">
        <v>4927.8666666666677</v>
      </c>
      <c r="J149" s="40">
        <v>4985.7333333333336</v>
      </c>
      <c r="K149" s="31">
        <v>4870</v>
      </c>
      <c r="L149" s="31">
        <v>4737.05</v>
      </c>
      <c r="M149" s="31">
        <v>5.7446799999999998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3395.9</v>
      </c>
      <c r="D150" s="40">
        <v>3411.9666666666667</v>
      </c>
      <c r="E150" s="40">
        <v>3353.9333333333334</v>
      </c>
      <c r="F150" s="40">
        <v>3311.9666666666667</v>
      </c>
      <c r="G150" s="40">
        <v>3253.9333333333334</v>
      </c>
      <c r="H150" s="40">
        <v>3453.9333333333334</v>
      </c>
      <c r="I150" s="40">
        <v>3511.9666666666672</v>
      </c>
      <c r="J150" s="40">
        <v>3553.9333333333334</v>
      </c>
      <c r="K150" s="31">
        <v>3470</v>
      </c>
      <c r="L150" s="31">
        <v>3370</v>
      </c>
      <c r="M150" s="31">
        <v>3.1407600000000002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1533.25</v>
      </c>
      <c r="D151" s="40">
        <v>1535.7</v>
      </c>
      <c r="E151" s="40">
        <v>1521.5500000000002</v>
      </c>
      <c r="F151" s="40">
        <v>1509.8500000000001</v>
      </c>
      <c r="G151" s="40">
        <v>1495.7000000000003</v>
      </c>
      <c r="H151" s="40">
        <v>1547.4</v>
      </c>
      <c r="I151" s="40">
        <v>1561.5500000000002</v>
      </c>
      <c r="J151" s="40">
        <v>1573.25</v>
      </c>
      <c r="K151" s="31">
        <v>1549.85</v>
      </c>
      <c r="L151" s="31">
        <v>1524</v>
      </c>
      <c r="M151" s="31">
        <v>3.0335399999999999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914.75</v>
      </c>
      <c r="D152" s="40">
        <v>919.65</v>
      </c>
      <c r="E152" s="40">
        <v>907.15</v>
      </c>
      <c r="F152" s="40">
        <v>899.55</v>
      </c>
      <c r="G152" s="40">
        <v>887.05</v>
      </c>
      <c r="H152" s="40">
        <v>927.25</v>
      </c>
      <c r="I152" s="40">
        <v>939.75</v>
      </c>
      <c r="J152" s="40">
        <v>947.35</v>
      </c>
      <c r="K152" s="31">
        <v>932.15</v>
      </c>
      <c r="L152" s="31">
        <v>912.05</v>
      </c>
      <c r="M152" s="31">
        <v>2.9533499999999999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135.80000000000001</v>
      </c>
      <c r="D153" s="40">
        <v>135.54999999999998</v>
      </c>
      <c r="E153" s="40">
        <v>134.59999999999997</v>
      </c>
      <c r="F153" s="40">
        <v>133.39999999999998</v>
      </c>
      <c r="G153" s="40">
        <v>132.44999999999996</v>
      </c>
      <c r="H153" s="40">
        <v>136.74999999999997</v>
      </c>
      <c r="I153" s="40">
        <v>137.69999999999996</v>
      </c>
      <c r="J153" s="40">
        <v>138.89999999999998</v>
      </c>
      <c r="K153" s="31">
        <v>136.5</v>
      </c>
      <c r="L153" s="31">
        <v>134.35</v>
      </c>
      <c r="M153" s="31">
        <v>39.506219999999999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132.9</v>
      </c>
      <c r="D154" s="40">
        <v>130.98333333333335</v>
      </c>
      <c r="E154" s="40">
        <v>128.66666666666669</v>
      </c>
      <c r="F154" s="40">
        <v>124.43333333333334</v>
      </c>
      <c r="G154" s="40">
        <v>122.11666666666667</v>
      </c>
      <c r="H154" s="40">
        <v>135.2166666666667</v>
      </c>
      <c r="I154" s="40">
        <v>137.53333333333336</v>
      </c>
      <c r="J154" s="40">
        <v>141.76666666666671</v>
      </c>
      <c r="K154" s="31">
        <v>133.30000000000001</v>
      </c>
      <c r="L154" s="31">
        <v>126.75</v>
      </c>
      <c r="M154" s="31">
        <v>339.86738000000003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102.1</v>
      </c>
      <c r="D155" s="40">
        <v>102.18333333333332</v>
      </c>
      <c r="E155" s="40">
        <v>100.51666666666665</v>
      </c>
      <c r="F155" s="40">
        <v>98.933333333333323</v>
      </c>
      <c r="G155" s="40">
        <v>97.266666666666652</v>
      </c>
      <c r="H155" s="40">
        <v>103.76666666666665</v>
      </c>
      <c r="I155" s="40">
        <v>105.43333333333331</v>
      </c>
      <c r="J155" s="40">
        <v>107.01666666666665</v>
      </c>
      <c r="K155" s="31">
        <v>103.85</v>
      </c>
      <c r="L155" s="31">
        <v>100.6</v>
      </c>
      <c r="M155" s="31">
        <v>159.41812999999999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4109.8500000000004</v>
      </c>
      <c r="D156" s="40">
        <v>4151.6500000000005</v>
      </c>
      <c r="E156" s="40">
        <v>4059.4000000000015</v>
      </c>
      <c r="F156" s="40">
        <v>4008.9500000000007</v>
      </c>
      <c r="G156" s="40">
        <v>3916.7000000000016</v>
      </c>
      <c r="H156" s="40">
        <v>4202.1000000000013</v>
      </c>
      <c r="I156" s="40">
        <v>4294.3499999999995</v>
      </c>
      <c r="J156" s="40">
        <v>4344.8000000000011</v>
      </c>
      <c r="K156" s="31">
        <v>4243.8999999999996</v>
      </c>
      <c r="L156" s="31">
        <v>4101.2</v>
      </c>
      <c r="M156" s="31">
        <v>1.3623099999999999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19889.05</v>
      </c>
      <c r="D157" s="40">
        <v>19821.633333333331</v>
      </c>
      <c r="E157" s="40">
        <v>19695.466666666664</v>
      </c>
      <c r="F157" s="40">
        <v>19501.883333333331</v>
      </c>
      <c r="G157" s="40">
        <v>19375.716666666664</v>
      </c>
      <c r="H157" s="40">
        <v>20015.216666666664</v>
      </c>
      <c r="I157" s="40">
        <v>20141.383333333335</v>
      </c>
      <c r="J157" s="40">
        <v>20334.966666666664</v>
      </c>
      <c r="K157" s="31">
        <v>19947.8</v>
      </c>
      <c r="L157" s="31">
        <v>19628.05</v>
      </c>
      <c r="M157" s="31">
        <v>0.35033999999999998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356</v>
      </c>
      <c r="D158" s="40">
        <v>355.5</v>
      </c>
      <c r="E158" s="40">
        <v>353.7</v>
      </c>
      <c r="F158" s="40">
        <v>351.4</v>
      </c>
      <c r="G158" s="40">
        <v>349.59999999999997</v>
      </c>
      <c r="H158" s="40">
        <v>357.8</v>
      </c>
      <c r="I158" s="40">
        <v>359.59999999999997</v>
      </c>
      <c r="J158" s="40">
        <v>361.90000000000003</v>
      </c>
      <c r="K158" s="31">
        <v>357.3</v>
      </c>
      <c r="L158" s="31">
        <v>353.2</v>
      </c>
      <c r="M158" s="31">
        <v>2.5956800000000002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896</v>
      </c>
      <c r="D159" s="40">
        <v>897.91666666666663</v>
      </c>
      <c r="E159" s="40">
        <v>883.18333333333328</v>
      </c>
      <c r="F159" s="40">
        <v>870.36666666666667</v>
      </c>
      <c r="G159" s="40">
        <v>855.63333333333333</v>
      </c>
      <c r="H159" s="40">
        <v>910.73333333333323</v>
      </c>
      <c r="I159" s="40">
        <v>925.46666666666658</v>
      </c>
      <c r="J159" s="40">
        <v>938.28333333333319</v>
      </c>
      <c r="K159" s="31">
        <v>912.65</v>
      </c>
      <c r="L159" s="31">
        <v>885.1</v>
      </c>
      <c r="M159" s="31">
        <v>12.900090000000001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147.80000000000001</v>
      </c>
      <c r="D160" s="40">
        <v>146.5</v>
      </c>
      <c r="E160" s="40">
        <v>144.4</v>
      </c>
      <c r="F160" s="40">
        <v>141</v>
      </c>
      <c r="G160" s="40">
        <v>138.9</v>
      </c>
      <c r="H160" s="40">
        <v>149.9</v>
      </c>
      <c r="I160" s="40">
        <v>152.00000000000003</v>
      </c>
      <c r="J160" s="40">
        <v>155.4</v>
      </c>
      <c r="K160" s="31">
        <v>148.6</v>
      </c>
      <c r="L160" s="31">
        <v>143.1</v>
      </c>
      <c r="M160" s="31">
        <v>163.51836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196.95</v>
      </c>
      <c r="D161" s="40">
        <v>198.13333333333333</v>
      </c>
      <c r="E161" s="40">
        <v>193.76666666666665</v>
      </c>
      <c r="F161" s="40">
        <v>190.58333333333331</v>
      </c>
      <c r="G161" s="40">
        <v>186.21666666666664</v>
      </c>
      <c r="H161" s="40">
        <v>201.31666666666666</v>
      </c>
      <c r="I161" s="40">
        <v>205.68333333333334</v>
      </c>
      <c r="J161" s="40">
        <v>208.86666666666667</v>
      </c>
      <c r="K161" s="31">
        <v>202.5</v>
      </c>
      <c r="L161" s="31">
        <v>194.95</v>
      </c>
      <c r="M161" s="31">
        <v>11.69971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3013.9</v>
      </c>
      <c r="D162" s="40">
        <v>3024.65</v>
      </c>
      <c r="E162" s="40">
        <v>2986.9</v>
      </c>
      <c r="F162" s="40">
        <v>2959.9</v>
      </c>
      <c r="G162" s="40">
        <v>2922.15</v>
      </c>
      <c r="H162" s="40">
        <v>3051.65</v>
      </c>
      <c r="I162" s="40">
        <v>3089.4</v>
      </c>
      <c r="J162" s="40">
        <v>3116.4</v>
      </c>
      <c r="K162" s="31">
        <v>3062.4</v>
      </c>
      <c r="L162" s="31">
        <v>2997.65</v>
      </c>
      <c r="M162" s="31">
        <v>1.36534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40959.85</v>
      </c>
      <c r="D163" s="40">
        <v>40990.35</v>
      </c>
      <c r="E163" s="40">
        <v>40719.5</v>
      </c>
      <c r="F163" s="40">
        <v>40479.15</v>
      </c>
      <c r="G163" s="40">
        <v>40208.300000000003</v>
      </c>
      <c r="H163" s="40">
        <v>41230.699999999997</v>
      </c>
      <c r="I163" s="40">
        <v>41501.549999999988</v>
      </c>
      <c r="J163" s="40">
        <v>41741.899999999994</v>
      </c>
      <c r="K163" s="31">
        <v>41261.199999999997</v>
      </c>
      <c r="L163" s="31">
        <v>40750</v>
      </c>
      <c r="M163" s="31">
        <v>0.13843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218.3</v>
      </c>
      <c r="D164" s="40">
        <v>218.46666666666667</v>
      </c>
      <c r="E164" s="40">
        <v>216.73333333333335</v>
      </c>
      <c r="F164" s="40">
        <v>215.16666666666669</v>
      </c>
      <c r="G164" s="40">
        <v>213.43333333333337</v>
      </c>
      <c r="H164" s="40">
        <v>220.03333333333333</v>
      </c>
      <c r="I164" s="40">
        <v>221.76666666666662</v>
      </c>
      <c r="J164" s="40">
        <v>223.33333333333331</v>
      </c>
      <c r="K164" s="31">
        <v>220.2</v>
      </c>
      <c r="L164" s="31">
        <v>216.9</v>
      </c>
      <c r="M164" s="31">
        <v>14.091480000000001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5064.7</v>
      </c>
      <c r="D165" s="40">
        <v>5096.5666666666666</v>
      </c>
      <c r="E165" s="40">
        <v>5023.1333333333332</v>
      </c>
      <c r="F165" s="40">
        <v>4981.5666666666666</v>
      </c>
      <c r="G165" s="40">
        <v>4908.1333333333332</v>
      </c>
      <c r="H165" s="40">
        <v>5138.1333333333332</v>
      </c>
      <c r="I165" s="40">
        <v>5211.5666666666657</v>
      </c>
      <c r="J165" s="40">
        <v>5253.1333333333332</v>
      </c>
      <c r="K165" s="31">
        <v>5170</v>
      </c>
      <c r="L165" s="31">
        <v>5055</v>
      </c>
      <c r="M165" s="31">
        <v>0.42666999999999999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2599.1999999999998</v>
      </c>
      <c r="D166" s="40">
        <v>2561.5666666666666</v>
      </c>
      <c r="E166" s="40">
        <v>2515.6333333333332</v>
      </c>
      <c r="F166" s="40">
        <v>2432.0666666666666</v>
      </c>
      <c r="G166" s="40">
        <v>2386.1333333333332</v>
      </c>
      <c r="H166" s="40">
        <v>2645.1333333333332</v>
      </c>
      <c r="I166" s="40">
        <v>2691.0666666666666</v>
      </c>
      <c r="J166" s="40">
        <v>2774.6333333333332</v>
      </c>
      <c r="K166" s="31">
        <v>2607.5</v>
      </c>
      <c r="L166" s="31">
        <v>2478</v>
      </c>
      <c r="M166" s="31">
        <v>13.68623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2678.45</v>
      </c>
      <c r="D167" s="40">
        <v>2681.6166666666668</v>
      </c>
      <c r="E167" s="40">
        <v>2656.8333333333335</v>
      </c>
      <c r="F167" s="40">
        <v>2635.2166666666667</v>
      </c>
      <c r="G167" s="40">
        <v>2610.4333333333334</v>
      </c>
      <c r="H167" s="40">
        <v>2703.2333333333336</v>
      </c>
      <c r="I167" s="40">
        <v>2728.0166666666664</v>
      </c>
      <c r="J167" s="40">
        <v>2749.6333333333337</v>
      </c>
      <c r="K167" s="31">
        <v>2706.4</v>
      </c>
      <c r="L167" s="31">
        <v>2660</v>
      </c>
      <c r="M167" s="31">
        <v>3.5970599999999999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2467.4</v>
      </c>
      <c r="D168" s="40">
        <v>2473.1333333333332</v>
      </c>
      <c r="E168" s="40">
        <v>2446.2666666666664</v>
      </c>
      <c r="F168" s="40">
        <v>2425.1333333333332</v>
      </c>
      <c r="G168" s="40">
        <v>2398.2666666666664</v>
      </c>
      <c r="H168" s="40">
        <v>2494.2666666666664</v>
      </c>
      <c r="I168" s="40">
        <v>2521.1333333333332</v>
      </c>
      <c r="J168" s="40">
        <v>2542.2666666666664</v>
      </c>
      <c r="K168" s="31">
        <v>2500</v>
      </c>
      <c r="L168" s="31">
        <v>2452</v>
      </c>
      <c r="M168" s="31">
        <v>2.5820599999999998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123.35</v>
      </c>
      <c r="D169" s="40">
        <v>123.28333333333335</v>
      </c>
      <c r="E169" s="40">
        <v>122.2166666666667</v>
      </c>
      <c r="F169" s="40">
        <v>121.08333333333336</v>
      </c>
      <c r="G169" s="40">
        <v>120.01666666666671</v>
      </c>
      <c r="H169" s="40">
        <v>124.41666666666669</v>
      </c>
      <c r="I169" s="40">
        <v>125.48333333333332</v>
      </c>
      <c r="J169" s="40">
        <v>126.61666666666667</v>
      </c>
      <c r="K169" s="31">
        <v>124.35</v>
      </c>
      <c r="L169" s="31">
        <v>122.15</v>
      </c>
      <c r="M169" s="31">
        <v>38.046100000000003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210.6</v>
      </c>
      <c r="D170" s="40">
        <v>209.70000000000002</v>
      </c>
      <c r="E170" s="40">
        <v>206.40000000000003</v>
      </c>
      <c r="F170" s="40">
        <v>202.20000000000002</v>
      </c>
      <c r="G170" s="40">
        <v>198.90000000000003</v>
      </c>
      <c r="H170" s="40">
        <v>213.90000000000003</v>
      </c>
      <c r="I170" s="40">
        <v>217.20000000000005</v>
      </c>
      <c r="J170" s="40">
        <v>221.40000000000003</v>
      </c>
      <c r="K170" s="31">
        <v>213</v>
      </c>
      <c r="L170" s="31">
        <v>205.5</v>
      </c>
      <c r="M170" s="31">
        <v>110.88068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472.45</v>
      </c>
      <c r="D171" s="40">
        <v>476.15000000000003</v>
      </c>
      <c r="E171" s="40">
        <v>466.30000000000007</v>
      </c>
      <c r="F171" s="40">
        <v>460.15000000000003</v>
      </c>
      <c r="G171" s="40">
        <v>450.30000000000007</v>
      </c>
      <c r="H171" s="40">
        <v>482.30000000000007</v>
      </c>
      <c r="I171" s="40">
        <v>492.15000000000009</v>
      </c>
      <c r="J171" s="40">
        <v>498.30000000000007</v>
      </c>
      <c r="K171" s="31">
        <v>486</v>
      </c>
      <c r="L171" s="31">
        <v>470</v>
      </c>
      <c r="M171" s="31">
        <v>8.1000800000000002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15484.35</v>
      </c>
      <c r="D172" s="40">
        <v>15537.166666666666</v>
      </c>
      <c r="E172" s="40">
        <v>15359.333333333332</v>
      </c>
      <c r="F172" s="40">
        <v>15234.316666666666</v>
      </c>
      <c r="G172" s="40">
        <v>15056.483333333332</v>
      </c>
      <c r="H172" s="40">
        <v>15662.183333333332</v>
      </c>
      <c r="I172" s="40">
        <v>15840.016666666665</v>
      </c>
      <c r="J172" s="40">
        <v>15965.033333333333</v>
      </c>
      <c r="K172" s="31">
        <v>15715</v>
      </c>
      <c r="L172" s="31">
        <v>15412.15</v>
      </c>
      <c r="M172" s="31">
        <v>8.5309999999999997E-2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38.35</v>
      </c>
      <c r="D173" s="40">
        <v>38.300000000000004</v>
      </c>
      <c r="E173" s="40">
        <v>37.95000000000001</v>
      </c>
      <c r="F173" s="40">
        <v>37.550000000000004</v>
      </c>
      <c r="G173" s="40">
        <v>37.20000000000001</v>
      </c>
      <c r="H173" s="40">
        <v>38.70000000000001</v>
      </c>
      <c r="I173" s="40">
        <v>39.050000000000004</v>
      </c>
      <c r="J173" s="40">
        <v>39.45000000000001</v>
      </c>
      <c r="K173" s="31">
        <v>38.65</v>
      </c>
      <c r="L173" s="31">
        <v>37.9</v>
      </c>
      <c r="M173" s="31">
        <v>409.22358000000003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130.85</v>
      </c>
      <c r="D174" s="40">
        <v>131.28333333333333</v>
      </c>
      <c r="E174" s="40">
        <v>128.26666666666665</v>
      </c>
      <c r="F174" s="40">
        <v>125.68333333333331</v>
      </c>
      <c r="G174" s="40">
        <v>122.66666666666663</v>
      </c>
      <c r="H174" s="40">
        <v>133.86666666666667</v>
      </c>
      <c r="I174" s="40">
        <v>136.88333333333338</v>
      </c>
      <c r="J174" s="40">
        <v>139.4666666666667</v>
      </c>
      <c r="K174" s="31">
        <v>134.30000000000001</v>
      </c>
      <c r="L174" s="31">
        <v>128.69999999999999</v>
      </c>
      <c r="M174" s="31">
        <v>327.22514999999999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136.19999999999999</v>
      </c>
      <c r="D175" s="40">
        <v>136.29999999999998</v>
      </c>
      <c r="E175" s="40">
        <v>135.24999999999997</v>
      </c>
      <c r="F175" s="40">
        <v>134.29999999999998</v>
      </c>
      <c r="G175" s="40">
        <v>133.24999999999997</v>
      </c>
      <c r="H175" s="40">
        <v>137.24999999999997</v>
      </c>
      <c r="I175" s="40">
        <v>138.29999999999998</v>
      </c>
      <c r="J175" s="40">
        <v>139.24999999999997</v>
      </c>
      <c r="K175" s="31">
        <v>137.35</v>
      </c>
      <c r="L175" s="31">
        <v>135.35</v>
      </c>
      <c r="M175" s="31">
        <v>36.638739999999999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2458.1</v>
      </c>
      <c r="D176" s="40">
        <v>2441.0333333333333</v>
      </c>
      <c r="E176" s="40">
        <v>2421.0666666666666</v>
      </c>
      <c r="F176" s="40">
        <v>2384.0333333333333</v>
      </c>
      <c r="G176" s="40">
        <v>2364.0666666666666</v>
      </c>
      <c r="H176" s="40">
        <v>2478.0666666666666</v>
      </c>
      <c r="I176" s="40">
        <v>2498.0333333333328</v>
      </c>
      <c r="J176" s="40">
        <v>2535.0666666666666</v>
      </c>
      <c r="K176" s="31">
        <v>2461</v>
      </c>
      <c r="L176" s="31">
        <v>2404</v>
      </c>
      <c r="M176" s="31">
        <v>50.062249999999999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934.5</v>
      </c>
      <c r="D177" s="40">
        <v>932.85</v>
      </c>
      <c r="E177" s="40">
        <v>928.7</v>
      </c>
      <c r="F177" s="40">
        <v>922.9</v>
      </c>
      <c r="G177" s="40">
        <v>918.75</v>
      </c>
      <c r="H177" s="40">
        <v>938.65000000000009</v>
      </c>
      <c r="I177" s="40">
        <v>942.8</v>
      </c>
      <c r="J177" s="40">
        <v>948.60000000000014</v>
      </c>
      <c r="K177" s="31">
        <v>937</v>
      </c>
      <c r="L177" s="31">
        <v>927.05</v>
      </c>
      <c r="M177" s="31">
        <v>7.7864300000000002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1220.5999999999999</v>
      </c>
      <c r="D178" s="40">
        <v>1217.7</v>
      </c>
      <c r="E178" s="40">
        <v>1208.4000000000001</v>
      </c>
      <c r="F178" s="40">
        <v>1196.2</v>
      </c>
      <c r="G178" s="40">
        <v>1186.9000000000001</v>
      </c>
      <c r="H178" s="40">
        <v>1229.9000000000001</v>
      </c>
      <c r="I178" s="40">
        <v>1239.1999999999998</v>
      </c>
      <c r="J178" s="40">
        <v>1251.4000000000001</v>
      </c>
      <c r="K178" s="31">
        <v>1227</v>
      </c>
      <c r="L178" s="31">
        <v>1205.5</v>
      </c>
      <c r="M178" s="31">
        <v>14.09464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2429.25</v>
      </c>
      <c r="D179" s="40">
        <v>2411.7333333333331</v>
      </c>
      <c r="E179" s="40">
        <v>2385.5166666666664</v>
      </c>
      <c r="F179" s="40">
        <v>2341.7833333333333</v>
      </c>
      <c r="G179" s="40">
        <v>2315.5666666666666</v>
      </c>
      <c r="H179" s="40">
        <v>2455.4666666666662</v>
      </c>
      <c r="I179" s="40">
        <v>2481.6833333333325</v>
      </c>
      <c r="J179" s="40">
        <v>2525.4166666666661</v>
      </c>
      <c r="K179" s="31">
        <v>2437.9499999999998</v>
      </c>
      <c r="L179" s="31">
        <v>2368</v>
      </c>
      <c r="M179" s="31">
        <v>4.23163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7697.75</v>
      </c>
      <c r="D180" s="40">
        <v>7722.7333333333336</v>
      </c>
      <c r="E180" s="40">
        <v>7640.0166666666673</v>
      </c>
      <c r="F180" s="40">
        <v>7582.2833333333338</v>
      </c>
      <c r="G180" s="40">
        <v>7499.5666666666675</v>
      </c>
      <c r="H180" s="40">
        <v>7780.4666666666672</v>
      </c>
      <c r="I180" s="40">
        <v>7863.1833333333343</v>
      </c>
      <c r="J180" s="40">
        <v>7920.916666666667</v>
      </c>
      <c r="K180" s="31">
        <v>7805.45</v>
      </c>
      <c r="L180" s="31">
        <v>7665</v>
      </c>
      <c r="M180" s="31">
        <v>0.10378999999999999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26954.1</v>
      </c>
      <c r="D181" s="40">
        <v>26982.716666666664</v>
      </c>
      <c r="E181" s="40">
        <v>26629.883333333328</v>
      </c>
      <c r="F181" s="40">
        <v>26305.666666666664</v>
      </c>
      <c r="G181" s="40">
        <v>25952.833333333328</v>
      </c>
      <c r="H181" s="40">
        <v>27306.933333333327</v>
      </c>
      <c r="I181" s="40">
        <v>27659.766666666663</v>
      </c>
      <c r="J181" s="40">
        <v>27983.983333333326</v>
      </c>
      <c r="K181" s="31">
        <v>27335.55</v>
      </c>
      <c r="L181" s="31">
        <v>26658.5</v>
      </c>
      <c r="M181" s="31">
        <v>0.26214999999999999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1252.95</v>
      </c>
      <c r="D182" s="40">
        <v>1253.4666666666667</v>
      </c>
      <c r="E182" s="40">
        <v>1230.7333333333333</v>
      </c>
      <c r="F182" s="40">
        <v>1208.5166666666667</v>
      </c>
      <c r="G182" s="40">
        <v>1185.7833333333333</v>
      </c>
      <c r="H182" s="40">
        <v>1275.6833333333334</v>
      </c>
      <c r="I182" s="40">
        <v>1298.416666666667</v>
      </c>
      <c r="J182" s="40">
        <v>1320.6333333333334</v>
      </c>
      <c r="K182" s="31">
        <v>1276.2</v>
      </c>
      <c r="L182" s="31">
        <v>1231.25</v>
      </c>
      <c r="M182" s="31">
        <v>12.77478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2357.3000000000002</v>
      </c>
      <c r="D183" s="40">
        <v>2364.4666666666667</v>
      </c>
      <c r="E183" s="40">
        <v>2340.8333333333335</v>
      </c>
      <c r="F183" s="40">
        <v>2324.3666666666668</v>
      </c>
      <c r="G183" s="40">
        <v>2300.7333333333336</v>
      </c>
      <c r="H183" s="40">
        <v>2380.9333333333334</v>
      </c>
      <c r="I183" s="40">
        <v>2404.5666666666666</v>
      </c>
      <c r="J183" s="40">
        <v>2421.0333333333333</v>
      </c>
      <c r="K183" s="31">
        <v>2388.1</v>
      </c>
      <c r="L183" s="31">
        <v>2348</v>
      </c>
      <c r="M183" s="31">
        <v>2.9636100000000001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483.5</v>
      </c>
      <c r="D184" s="40">
        <v>479.75</v>
      </c>
      <c r="E184" s="40">
        <v>474.8</v>
      </c>
      <c r="F184" s="40">
        <v>466.1</v>
      </c>
      <c r="G184" s="40">
        <v>461.15000000000003</v>
      </c>
      <c r="H184" s="40">
        <v>488.45</v>
      </c>
      <c r="I184" s="40">
        <v>493.40000000000003</v>
      </c>
      <c r="J184" s="40">
        <v>502.09999999999997</v>
      </c>
      <c r="K184" s="31">
        <v>484.7</v>
      </c>
      <c r="L184" s="31">
        <v>471.05</v>
      </c>
      <c r="M184" s="31">
        <v>232.96671000000001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109.85</v>
      </c>
      <c r="D185" s="40">
        <v>109.91666666666667</v>
      </c>
      <c r="E185" s="40">
        <v>108.58333333333334</v>
      </c>
      <c r="F185" s="40">
        <v>107.31666666666668</v>
      </c>
      <c r="G185" s="40">
        <v>105.98333333333335</v>
      </c>
      <c r="H185" s="40">
        <v>111.18333333333334</v>
      </c>
      <c r="I185" s="40">
        <v>112.51666666666668</v>
      </c>
      <c r="J185" s="40">
        <v>113.78333333333333</v>
      </c>
      <c r="K185" s="31">
        <v>111.25</v>
      </c>
      <c r="L185" s="31">
        <v>108.65</v>
      </c>
      <c r="M185" s="31">
        <v>249.52161000000001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837.7</v>
      </c>
      <c r="D186" s="40">
        <v>841.36666666666667</v>
      </c>
      <c r="E186" s="40">
        <v>828.73333333333335</v>
      </c>
      <c r="F186" s="40">
        <v>819.76666666666665</v>
      </c>
      <c r="G186" s="40">
        <v>807.13333333333333</v>
      </c>
      <c r="H186" s="40">
        <v>850.33333333333337</v>
      </c>
      <c r="I186" s="40">
        <v>862.96666666666681</v>
      </c>
      <c r="J186" s="40">
        <v>871.93333333333339</v>
      </c>
      <c r="K186" s="31">
        <v>854</v>
      </c>
      <c r="L186" s="31">
        <v>832.4</v>
      </c>
      <c r="M186" s="31">
        <v>30.27262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503.35</v>
      </c>
      <c r="D187" s="40">
        <v>504.59999999999997</v>
      </c>
      <c r="E187" s="40">
        <v>499.74999999999994</v>
      </c>
      <c r="F187" s="40">
        <v>496.15</v>
      </c>
      <c r="G187" s="40">
        <v>491.29999999999995</v>
      </c>
      <c r="H187" s="40">
        <v>508.19999999999993</v>
      </c>
      <c r="I187" s="40">
        <v>513.04999999999995</v>
      </c>
      <c r="J187" s="40">
        <v>516.64999999999986</v>
      </c>
      <c r="K187" s="31">
        <v>509.45</v>
      </c>
      <c r="L187" s="31">
        <v>501</v>
      </c>
      <c r="M187" s="31">
        <v>5.0716999999999999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617.79999999999995</v>
      </c>
      <c r="D188" s="40">
        <v>615.93333333333328</v>
      </c>
      <c r="E188" s="40">
        <v>607.86666666666656</v>
      </c>
      <c r="F188" s="40">
        <v>597.93333333333328</v>
      </c>
      <c r="G188" s="40">
        <v>589.86666666666656</v>
      </c>
      <c r="H188" s="40">
        <v>625.86666666666656</v>
      </c>
      <c r="I188" s="40">
        <v>633.93333333333339</v>
      </c>
      <c r="J188" s="40">
        <v>643.86666666666656</v>
      </c>
      <c r="K188" s="31">
        <v>624</v>
      </c>
      <c r="L188" s="31">
        <v>606</v>
      </c>
      <c r="M188" s="31">
        <v>3.1194299999999999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630.45000000000005</v>
      </c>
      <c r="D189" s="40">
        <v>630.83333333333337</v>
      </c>
      <c r="E189" s="40">
        <v>626.11666666666679</v>
      </c>
      <c r="F189" s="40">
        <v>621.78333333333342</v>
      </c>
      <c r="G189" s="40">
        <v>617.06666666666683</v>
      </c>
      <c r="H189" s="40">
        <v>635.16666666666674</v>
      </c>
      <c r="I189" s="40">
        <v>639.88333333333321</v>
      </c>
      <c r="J189" s="40">
        <v>644.2166666666667</v>
      </c>
      <c r="K189" s="31">
        <v>635.54999999999995</v>
      </c>
      <c r="L189" s="31">
        <v>626.5</v>
      </c>
      <c r="M189" s="31">
        <v>5.7493600000000002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909.1</v>
      </c>
      <c r="D190" s="40">
        <v>909.66666666666663</v>
      </c>
      <c r="E190" s="40">
        <v>899.43333333333328</v>
      </c>
      <c r="F190" s="40">
        <v>889.76666666666665</v>
      </c>
      <c r="G190" s="40">
        <v>879.5333333333333</v>
      </c>
      <c r="H190" s="40">
        <v>919.33333333333326</v>
      </c>
      <c r="I190" s="40">
        <v>929.56666666666661</v>
      </c>
      <c r="J190" s="40">
        <v>939.23333333333323</v>
      </c>
      <c r="K190" s="31">
        <v>919.9</v>
      </c>
      <c r="L190" s="31">
        <v>900</v>
      </c>
      <c r="M190" s="31">
        <v>7.0290299999999997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1421.2</v>
      </c>
      <c r="D191" s="40">
        <v>1429.0666666666666</v>
      </c>
      <c r="E191" s="40">
        <v>1393.3833333333332</v>
      </c>
      <c r="F191" s="40">
        <v>1365.5666666666666</v>
      </c>
      <c r="G191" s="40">
        <v>1329.8833333333332</v>
      </c>
      <c r="H191" s="40">
        <v>1456.8833333333332</v>
      </c>
      <c r="I191" s="40">
        <v>1492.5666666666666</v>
      </c>
      <c r="J191" s="40">
        <v>1520.3833333333332</v>
      </c>
      <c r="K191" s="31">
        <v>1464.75</v>
      </c>
      <c r="L191" s="31">
        <v>1401.25</v>
      </c>
      <c r="M191" s="31">
        <v>12.25469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3884.75</v>
      </c>
      <c r="D192" s="40">
        <v>3861.8666666666663</v>
      </c>
      <c r="E192" s="40">
        <v>3834.5833333333326</v>
      </c>
      <c r="F192" s="40">
        <v>3784.4166666666661</v>
      </c>
      <c r="G192" s="40">
        <v>3757.1333333333323</v>
      </c>
      <c r="H192" s="40">
        <v>3912.0333333333328</v>
      </c>
      <c r="I192" s="40">
        <v>3939.3166666666666</v>
      </c>
      <c r="J192" s="40">
        <v>3989.4833333333331</v>
      </c>
      <c r="K192" s="31">
        <v>3889.15</v>
      </c>
      <c r="L192" s="31">
        <v>3811.7</v>
      </c>
      <c r="M192" s="31">
        <v>24.886060000000001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738.85</v>
      </c>
      <c r="D193" s="40">
        <v>742.20000000000016</v>
      </c>
      <c r="E193" s="40">
        <v>727.70000000000027</v>
      </c>
      <c r="F193" s="40">
        <v>716.55000000000007</v>
      </c>
      <c r="G193" s="40">
        <v>702.05000000000018</v>
      </c>
      <c r="H193" s="40">
        <v>753.35000000000036</v>
      </c>
      <c r="I193" s="40">
        <v>767.85000000000014</v>
      </c>
      <c r="J193" s="40">
        <v>779.00000000000045</v>
      </c>
      <c r="K193" s="31">
        <v>756.7</v>
      </c>
      <c r="L193" s="31">
        <v>731.05</v>
      </c>
      <c r="M193" s="31">
        <v>23.524819999999998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5977.75</v>
      </c>
      <c r="D194" s="40">
        <v>5954.0999999999995</v>
      </c>
      <c r="E194" s="40">
        <v>5918.6999999999989</v>
      </c>
      <c r="F194" s="40">
        <v>5859.65</v>
      </c>
      <c r="G194" s="40">
        <v>5824.2499999999991</v>
      </c>
      <c r="H194" s="40">
        <v>6013.1499999999987</v>
      </c>
      <c r="I194" s="40">
        <v>6048.5499999999984</v>
      </c>
      <c r="J194" s="40">
        <v>6107.5999999999985</v>
      </c>
      <c r="K194" s="31">
        <v>5989.5</v>
      </c>
      <c r="L194" s="31">
        <v>5895.05</v>
      </c>
      <c r="M194" s="31">
        <v>1.07717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489.6</v>
      </c>
      <c r="D195" s="40">
        <v>490.88333333333338</v>
      </c>
      <c r="E195" s="40">
        <v>482.76666666666677</v>
      </c>
      <c r="F195" s="40">
        <v>475.93333333333339</v>
      </c>
      <c r="G195" s="40">
        <v>467.81666666666678</v>
      </c>
      <c r="H195" s="40">
        <v>497.71666666666675</v>
      </c>
      <c r="I195" s="40">
        <v>505.83333333333343</v>
      </c>
      <c r="J195" s="40">
        <v>512.66666666666674</v>
      </c>
      <c r="K195" s="31">
        <v>499</v>
      </c>
      <c r="L195" s="31">
        <v>484.05</v>
      </c>
      <c r="M195" s="31">
        <v>241.00985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226.3</v>
      </c>
      <c r="D196" s="40">
        <v>225.18333333333331</v>
      </c>
      <c r="E196" s="40">
        <v>222.11666666666662</v>
      </c>
      <c r="F196" s="40">
        <v>217.93333333333331</v>
      </c>
      <c r="G196" s="40">
        <v>214.86666666666662</v>
      </c>
      <c r="H196" s="40">
        <v>229.36666666666662</v>
      </c>
      <c r="I196" s="40">
        <v>232.43333333333328</v>
      </c>
      <c r="J196" s="40">
        <v>236.61666666666662</v>
      </c>
      <c r="K196" s="31">
        <v>228.25</v>
      </c>
      <c r="L196" s="31">
        <v>221</v>
      </c>
      <c r="M196" s="31">
        <v>324.69988000000001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1148.8</v>
      </c>
      <c r="D197" s="40">
        <v>1148.3333333333333</v>
      </c>
      <c r="E197" s="40">
        <v>1136.9666666666665</v>
      </c>
      <c r="F197" s="40">
        <v>1125.1333333333332</v>
      </c>
      <c r="G197" s="40">
        <v>1113.7666666666664</v>
      </c>
      <c r="H197" s="40">
        <v>1160.1666666666665</v>
      </c>
      <c r="I197" s="40">
        <v>1171.5333333333333</v>
      </c>
      <c r="J197" s="40">
        <v>1183.3666666666666</v>
      </c>
      <c r="K197" s="31">
        <v>1159.7</v>
      </c>
      <c r="L197" s="31">
        <v>1136.5</v>
      </c>
      <c r="M197" s="31">
        <v>59.757309999999997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1789.8</v>
      </c>
      <c r="D198" s="40">
        <v>1786.8666666666668</v>
      </c>
      <c r="E198" s="40">
        <v>1769.9333333333336</v>
      </c>
      <c r="F198" s="40">
        <v>1750.0666666666668</v>
      </c>
      <c r="G198" s="40">
        <v>1733.1333333333337</v>
      </c>
      <c r="H198" s="40">
        <v>1806.7333333333336</v>
      </c>
      <c r="I198" s="40">
        <v>1823.666666666667</v>
      </c>
      <c r="J198" s="40">
        <v>1843.5333333333335</v>
      </c>
      <c r="K198" s="31">
        <v>1803.8</v>
      </c>
      <c r="L198" s="31">
        <v>1767</v>
      </c>
      <c r="M198" s="31">
        <v>27.015329999999999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1024.4000000000001</v>
      </c>
      <c r="D199" s="40">
        <v>1023.8833333333333</v>
      </c>
      <c r="E199" s="40">
        <v>1017.0166666666667</v>
      </c>
      <c r="F199" s="40">
        <v>1009.6333333333333</v>
      </c>
      <c r="G199" s="40">
        <v>1002.7666666666667</v>
      </c>
      <c r="H199" s="40">
        <v>1031.2666666666667</v>
      </c>
      <c r="I199" s="40">
        <v>1038.1333333333332</v>
      </c>
      <c r="J199" s="40">
        <v>1045.5166666666667</v>
      </c>
      <c r="K199" s="31">
        <v>1030.75</v>
      </c>
      <c r="L199" s="31">
        <v>1016.5</v>
      </c>
      <c r="M199" s="31">
        <v>3.0230199999999998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2583</v>
      </c>
      <c r="D200" s="40">
        <v>2567.4500000000003</v>
      </c>
      <c r="E200" s="40">
        <v>2539.9500000000007</v>
      </c>
      <c r="F200" s="40">
        <v>2496.9000000000005</v>
      </c>
      <c r="G200" s="40">
        <v>2469.400000000001</v>
      </c>
      <c r="H200" s="40">
        <v>2610.5000000000005</v>
      </c>
      <c r="I200" s="40">
        <v>2637.9999999999995</v>
      </c>
      <c r="J200" s="40">
        <v>2681.05</v>
      </c>
      <c r="K200" s="31">
        <v>2594.9499999999998</v>
      </c>
      <c r="L200" s="31">
        <v>2524.4</v>
      </c>
      <c r="M200" s="31">
        <v>10.37293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3208.85</v>
      </c>
      <c r="D201" s="40">
        <v>3223.1166666666668</v>
      </c>
      <c r="E201" s="40">
        <v>3173.7333333333336</v>
      </c>
      <c r="F201" s="40">
        <v>3138.6166666666668</v>
      </c>
      <c r="G201" s="40">
        <v>3089.2333333333336</v>
      </c>
      <c r="H201" s="40">
        <v>3258.2333333333336</v>
      </c>
      <c r="I201" s="40">
        <v>3307.6166666666668</v>
      </c>
      <c r="J201" s="40">
        <v>3342.7333333333336</v>
      </c>
      <c r="K201" s="31">
        <v>3272.5</v>
      </c>
      <c r="L201" s="31">
        <v>3188</v>
      </c>
      <c r="M201" s="31">
        <v>1.39846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570.6</v>
      </c>
      <c r="D202" s="40">
        <v>566.56666666666672</v>
      </c>
      <c r="E202" s="40">
        <v>560.03333333333342</v>
      </c>
      <c r="F202" s="40">
        <v>549.4666666666667</v>
      </c>
      <c r="G202" s="40">
        <v>542.93333333333339</v>
      </c>
      <c r="H202" s="40">
        <v>577.13333333333344</v>
      </c>
      <c r="I202" s="40">
        <v>583.66666666666674</v>
      </c>
      <c r="J202" s="40">
        <v>594.23333333333346</v>
      </c>
      <c r="K202" s="31">
        <v>573.1</v>
      </c>
      <c r="L202" s="31">
        <v>556</v>
      </c>
      <c r="M202" s="31">
        <v>11.78814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1055.95</v>
      </c>
      <c r="D203" s="40">
        <v>1056.3166666666666</v>
      </c>
      <c r="E203" s="40">
        <v>1045.6333333333332</v>
      </c>
      <c r="F203" s="40">
        <v>1035.3166666666666</v>
      </c>
      <c r="G203" s="40">
        <v>1024.6333333333332</v>
      </c>
      <c r="H203" s="40">
        <v>1066.6333333333332</v>
      </c>
      <c r="I203" s="40">
        <v>1077.3166666666666</v>
      </c>
      <c r="J203" s="40">
        <v>1087.6333333333332</v>
      </c>
      <c r="K203" s="31">
        <v>1067</v>
      </c>
      <c r="L203" s="31">
        <v>1046</v>
      </c>
      <c r="M203" s="31">
        <v>2.5803500000000001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761.75</v>
      </c>
      <c r="D204" s="40">
        <v>762.13333333333333</v>
      </c>
      <c r="E204" s="40">
        <v>755.11666666666667</v>
      </c>
      <c r="F204" s="40">
        <v>748.48333333333335</v>
      </c>
      <c r="G204" s="40">
        <v>741.4666666666667</v>
      </c>
      <c r="H204" s="40">
        <v>768.76666666666665</v>
      </c>
      <c r="I204" s="40">
        <v>775.7833333333333</v>
      </c>
      <c r="J204" s="40">
        <v>782.41666666666663</v>
      </c>
      <c r="K204" s="31">
        <v>769.15</v>
      </c>
      <c r="L204" s="31">
        <v>755.5</v>
      </c>
      <c r="M204" s="31">
        <v>12.47395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7650.35</v>
      </c>
      <c r="D205" s="40">
        <v>7678.3</v>
      </c>
      <c r="E205" s="40">
        <v>7583.75</v>
      </c>
      <c r="F205" s="40">
        <v>7517.15</v>
      </c>
      <c r="G205" s="40">
        <v>7422.5999999999995</v>
      </c>
      <c r="H205" s="40">
        <v>7744.9000000000005</v>
      </c>
      <c r="I205" s="40">
        <v>7839.4500000000016</v>
      </c>
      <c r="J205" s="40">
        <v>7906.0500000000011</v>
      </c>
      <c r="K205" s="31">
        <v>7772.85</v>
      </c>
      <c r="L205" s="31">
        <v>7611.7</v>
      </c>
      <c r="M205" s="31">
        <v>3.1518799999999998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44.35</v>
      </c>
      <c r="D206" s="40">
        <v>44.366666666666667</v>
      </c>
      <c r="E206" s="40">
        <v>43.833333333333336</v>
      </c>
      <c r="F206" s="40">
        <v>43.31666666666667</v>
      </c>
      <c r="G206" s="40">
        <v>42.783333333333339</v>
      </c>
      <c r="H206" s="40">
        <v>44.883333333333333</v>
      </c>
      <c r="I206" s="40">
        <v>45.416666666666664</v>
      </c>
      <c r="J206" s="40">
        <v>45.93333333333333</v>
      </c>
      <c r="K206" s="31">
        <v>44.9</v>
      </c>
      <c r="L206" s="31">
        <v>43.85</v>
      </c>
      <c r="M206" s="31">
        <v>79.966859999999997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1572.15</v>
      </c>
      <c r="D207" s="40">
        <v>1568.7666666666667</v>
      </c>
      <c r="E207" s="40">
        <v>1552.5333333333333</v>
      </c>
      <c r="F207" s="40">
        <v>1532.9166666666667</v>
      </c>
      <c r="G207" s="40">
        <v>1516.6833333333334</v>
      </c>
      <c r="H207" s="40">
        <v>1588.3833333333332</v>
      </c>
      <c r="I207" s="40">
        <v>1604.6166666666663</v>
      </c>
      <c r="J207" s="40">
        <v>1624.2333333333331</v>
      </c>
      <c r="K207" s="31">
        <v>1585</v>
      </c>
      <c r="L207" s="31">
        <v>1549.15</v>
      </c>
      <c r="M207" s="31">
        <v>2.0307499999999998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910.35</v>
      </c>
      <c r="D208" s="40">
        <v>906.58333333333337</v>
      </c>
      <c r="E208" s="40">
        <v>897.16666666666674</v>
      </c>
      <c r="F208" s="40">
        <v>883.98333333333335</v>
      </c>
      <c r="G208" s="40">
        <v>874.56666666666672</v>
      </c>
      <c r="H208" s="40">
        <v>919.76666666666677</v>
      </c>
      <c r="I208" s="40">
        <v>929.18333333333351</v>
      </c>
      <c r="J208" s="40">
        <v>942.36666666666679</v>
      </c>
      <c r="K208" s="31">
        <v>916</v>
      </c>
      <c r="L208" s="31">
        <v>893.4</v>
      </c>
      <c r="M208" s="31">
        <v>8.5104000000000006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874.9</v>
      </c>
      <c r="D209" s="40">
        <v>877.80000000000007</v>
      </c>
      <c r="E209" s="40">
        <v>871.10000000000014</v>
      </c>
      <c r="F209" s="40">
        <v>867.30000000000007</v>
      </c>
      <c r="G209" s="40">
        <v>860.60000000000014</v>
      </c>
      <c r="H209" s="40">
        <v>881.60000000000014</v>
      </c>
      <c r="I209" s="40">
        <v>888.30000000000018</v>
      </c>
      <c r="J209" s="40">
        <v>892.10000000000014</v>
      </c>
      <c r="K209" s="31">
        <v>884.5</v>
      </c>
      <c r="L209" s="31">
        <v>874</v>
      </c>
      <c r="M209" s="31">
        <v>0.98033000000000003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335.25</v>
      </c>
      <c r="D210" s="40">
        <v>340.90000000000003</v>
      </c>
      <c r="E210" s="40">
        <v>324.40000000000009</v>
      </c>
      <c r="F210" s="40">
        <v>313.55000000000007</v>
      </c>
      <c r="G210" s="40">
        <v>297.05000000000013</v>
      </c>
      <c r="H210" s="40">
        <v>351.75000000000006</v>
      </c>
      <c r="I210" s="40">
        <v>368.24999999999994</v>
      </c>
      <c r="J210" s="40">
        <v>379.1</v>
      </c>
      <c r="K210" s="31">
        <v>357.4</v>
      </c>
      <c r="L210" s="31">
        <v>330.05</v>
      </c>
      <c r="M210" s="31">
        <v>282.38896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15.25</v>
      </c>
      <c r="D211" s="40">
        <v>15.4</v>
      </c>
      <c r="E211" s="40">
        <v>14.950000000000001</v>
      </c>
      <c r="F211" s="40">
        <v>14.65</v>
      </c>
      <c r="G211" s="40">
        <v>14.200000000000001</v>
      </c>
      <c r="H211" s="40">
        <v>15.700000000000001</v>
      </c>
      <c r="I211" s="40">
        <v>16.149999999999999</v>
      </c>
      <c r="J211" s="40">
        <v>16.450000000000003</v>
      </c>
      <c r="K211" s="31">
        <v>15.85</v>
      </c>
      <c r="L211" s="31">
        <v>15.1</v>
      </c>
      <c r="M211" s="31">
        <v>2866.1198599999998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1245.5</v>
      </c>
      <c r="D212" s="40">
        <v>1239.95</v>
      </c>
      <c r="E212" s="40">
        <v>1228.3500000000001</v>
      </c>
      <c r="F212" s="40">
        <v>1211.2</v>
      </c>
      <c r="G212" s="40">
        <v>1199.6000000000001</v>
      </c>
      <c r="H212" s="40">
        <v>1257.1000000000001</v>
      </c>
      <c r="I212" s="40">
        <v>1268.7</v>
      </c>
      <c r="J212" s="40">
        <v>1285.8500000000001</v>
      </c>
      <c r="K212" s="31">
        <v>1251.55</v>
      </c>
      <c r="L212" s="31">
        <v>1222.8</v>
      </c>
      <c r="M212" s="31">
        <v>8.7771799999999995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1781.9</v>
      </c>
      <c r="D213" s="40">
        <v>1783.6333333333332</v>
      </c>
      <c r="E213" s="40">
        <v>1769.2666666666664</v>
      </c>
      <c r="F213" s="40">
        <v>1756.6333333333332</v>
      </c>
      <c r="G213" s="40">
        <v>1742.2666666666664</v>
      </c>
      <c r="H213" s="40">
        <v>1796.2666666666664</v>
      </c>
      <c r="I213" s="40">
        <v>1810.6333333333332</v>
      </c>
      <c r="J213" s="40">
        <v>1823.2666666666664</v>
      </c>
      <c r="K213" s="31">
        <v>1798</v>
      </c>
      <c r="L213" s="31">
        <v>1771</v>
      </c>
      <c r="M213" s="31">
        <v>0.99365999999999999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721.5</v>
      </c>
      <c r="D214" s="40">
        <v>718.71666666666658</v>
      </c>
      <c r="E214" s="40">
        <v>714.33333333333314</v>
      </c>
      <c r="F214" s="40">
        <v>707.16666666666652</v>
      </c>
      <c r="G214" s="40">
        <v>702.78333333333308</v>
      </c>
      <c r="H214" s="40">
        <v>725.88333333333321</v>
      </c>
      <c r="I214" s="40">
        <v>730.26666666666665</v>
      </c>
      <c r="J214" s="40">
        <v>737.43333333333328</v>
      </c>
      <c r="K214" s="40">
        <v>723.1</v>
      </c>
      <c r="L214" s="40">
        <v>711.55</v>
      </c>
      <c r="M214" s="40">
        <v>51.143999999999998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14.5</v>
      </c>
      <c r="D215" s="40">
        <v>14.4</v>
      </c>
      <c r="E215" s="40">
        <v>14.15</v>
      </c>
      <c r="F215" s="40">
        <v>13.8</v>
      </c>
      <c r="G215" s="40">
        <v>13.55</v>
      </c>
      <c r="H215" s="40">
        <v>14.75</v>
      </c>
      <c r="I215" s="40">
        <v>15</v>
      </c>
      <c r="J215" s="40">
        <v>15.35</v>
      </c>
      <c r="K215" s="40">
        <v>14.65</v>
      </c>
      <c r="L215" s="40">
        <v>14.05</v>
      </c>
      <c r="M215" s="40">
        <v>2394.7831299999998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322.35000000000002</v>
      </c>
      <c r="D216" s="40">
        <v>324.3</v>
      </c>
      <c r="E216" s="40">
        <v>319.20000000000005</v>
      </c>
      <c r="F216" s="40">
        <v>316.05</v>
      </c>
      <c r="G216" s="40">
        <v>310.95000000000005</v>
      </c>
      <c r="H216" s="40">
        <v>327.45000000000005</v>
      </c>
      <c r="I216" s="40">
        <v>332.55000000000007</v>
      </c>
      <c r="J216" s="40">
        <v>335.70000000000005</v>
      </c>
      <c r="K216" s="40">
        <v>329.4</v>
      </c>
      <c r="L216" s="40">
        <v>321.14999999999998</v>
      </c>
      <c r="M216" s="40">
        <v>80.714860000000002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3"/>
      <c r="B1" s="40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6" t="s">
        <v>16</v>
      </c>
      <c r="B9" s="398" t="s">
        <v>18</v>
      </c>
      <c r="C9" s="402" t="s">
        <v>20</v>
      </c>
      <c r="D9" s="402" t="s">
        <v>21</v>
      </c>
      <c r="E9" s="393" t="s">
        <v>22</v>
      </c>
      <c r="F9" s="394"/>
      <c r="G9" s="395"/>
      <c r="H9" s="393" t="s">
        <v>23</v>
      </c>
      <c r="I9" s="394"/>
      <c r="J9" s="395"/>
      <c r="K9" s="26"/>
      <c r="L9" s="27"/>
      <c r="M9" s="53"/>
      <c r="N9" s="1"/>
      <c r="O9" s="1"/>
    </row>
    <row r="10" spans="1:15" ht="42.75" customHeight="1">
      <c r="A10" s="400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79" t="s">
        <v>289</v>
      </c>
      <c r="C11" s="366">
        <v>25612.45</v>
      </c>
      <c r="D11" s="367">
        <v>25696.766666666663</v>
      </c>
      <c r="E11" s="367">
        <v>25423.533333333326</v>
      </c>
      <c r="F11" s="367">
        <v>25234.616666666661</v>
      </c>
      <c r="G11" s="367">
        <v>24961.383333333324</v>
      </c>
      <c r="H11" s="367">
        <v>25885.683333333327</v>
      </c>
      <c r="I11" s="367">
        <v>26158.916666666664</v>
      </c>
      <c r="J11" s="367">
        <v>26347.833333333328</v>
      </c>
      <c r="K11" s="366">
        <v>25970</v>
      </c>
      <c r="L11" s="366">
        <v>25507.85</v>
      </c>
      <c r="M11" s="366">
        <v>5.9959999999999999E-2</v>
      </c>
      <c r="N11" s="1"/>
      <c r="O11" s="1"/>
    </row>
    <row r="12" spans="1:15" ht="12" customHeight="1">
      <c r="A12" s="31">
        <v>2</v>
      </c>
      <c r="B12" s="365" t="s">
        <v>294</v>
      </c>
      <c r="C12" s="366">
        <v>538</v>
      </c>
      <c r="D12" s="367">
        <v>540.23333333333335</v>
      </c>
      <c r="E12" s="367">
        <v>533.76666666666665</v>
      </c>
      <c r="F12" s="367">
        <v>529.5333333333333</v>
      </c>
      <c r="G12" s="367">
        <v>523.06666666666661</v>
      </c>
      <c r="H12" s="367">
        <v>544.4666666666667</v>
      </c>
      <c r="I12" s="367">
        <v>550.93333333333339</v>
      </c>
      <c r="J12" s="367">
        <v>555.16666666666674</v>
      </c>
      <c r="K12" s="366">
        <v>546.70000000000005</v>
      </c>
      <c r="L12" s="366">
        <v>536</v>
      </c>
      <c r="M12" s="366">
        <v>0.86580000000000001</v>
      </c>
      <c r="N12" s="1"/>
      <c r="O12" s="1"/>
    </row>
    <row r="13" spans="1:15" ht="12" customHeight="1">
      <c r="A13" s="31">
        <v>3</v>
      </c>
      <c r="B13" s="365" t="s">
        <v>39</v>
      </c>
      <c r="C13" s="366">
        <v>992</v>
      </c>
      <c r="D13" s="367">
        <v>999.93333333333339</v>
      </c>
      <c r="E13" s="367">
        <v>975.2166666666667</v>
      </c>
      <c r="F13" s="367">
        <v>958.43333333333328</v>
      </c>
      <c r="G13" s="367">
        <v>933.71666666666658</v>
      </c>
      <c r="H13" s="367">
        <v>1016.7166666666668</v>
      </c>
      <c r="I13" s="367">
        <v>1041.4333333333334</v>
      </c>
      <c r="J13" s="367">
        <v>1058.2166666666669</v>
      </c>
      <c r="K13" s="366">
        <v>1024.6500000000001</v>
      </c>
      <c r="L13" s="366">
        <v>983.15</v>
      </c>
      <c r="M13" s="366">
        <v>10.671799999999999</v>
      </c>
      <c r="N13" s="1"/>
      <c r="O13" s="1"/>
    </row>
    <row r="14" spans="1:15" ht="12" customHeight="1">
      <c r="A14" s="31">
        <v>4</v>
      </c>
      <c r="B14" s="365" t="s">
        <v>295</v>
      </c>
      <c r="C14" s="366">
        <v>2771</v>
      </c>
      <c r="D14" s="367">
        <v>2723.5499999999997</v>
      </c>
      <c r="E14" s="367">
        <v>2662.0999999999995</v>
      </c>
      <c r="F14" s="367">
        <v>2553.1999999999998</v>
      </c>
      <c r="G14" s="367">
        <v>2491.7499999999995</v>
      </c>
      <c r="H14" s="367">
        <v>2832.4499999999994</v>
      </c>
      <c r="I14" s="367">
        <v>2893.8999999999992</v>
      </c>
      <c r="J14" s="367">
        <v>3002.7999999999993</v>
      </c>
      <c r="K14" s="366">
        <v>2785</v>
      </c>
      <c r="L14" s="366">
        <v>2614.65</v>
      </c>
      <c r="M14" s="366">
        <v>0.89349999999999996</v>
      </c>
      <c r="N14" s="1"/>
      <c r="O14" s="1"/>
    </row>
    <row r="15" spans="1:15" ht="12" customHeight="1">
      <c r="A15" s="31">
        <v>5</v>
      </c>
      <c r="B15" s="365" t="s">
        <v>290</v>
      </c>
      <c r="C15" s="366">
        <v>2219.75</v>
      </c>
      <c r="D15" s="367">
        <v>2215.7999999999997</v>
      </c>
      <c r="E15" s="367">
        <v>2193.9499999999994</v>
      </c>
      <c r="F15" s="367">
        <v>2168.1499999999996</v>
      </c>
      <c r="G15" s="367">
        <v>2146.2999999999993</v>
      </c>
      <c r="H15" s="367">
        <v>2241.5999999999995</v>
      </c>
      <c r="I15" s="367">
        <v>2263.4499999999998</v>
      </c>
      <c r="J15" s="367">
        <v>2289.2499999999995</v>
      </c>
      <c r="K15" s="366">
        <v>2237.65</v>
      </c>
      <c r="L15" s="366">
        <v>2190</v>
      </c>
      <c r="M15" s="366">
        <v>3.53471</v>
      </c>
      <c r="N15" s="1"/>
      <c r="O15" s="1"/>
    </row>
    <row r="16" spans="1:15" ht="12" customHeight="1">
      <c r="A16" s="31">
        <v>6</v>
      </c>
      <c r="B16" s="365" t="s">
        <v>239</v>
      </c>
      <c r="C16" s="366">
        <v>18986.2</v>
      </c>
      <c r="D16" s="367">
        <v>19097.733333333334</v>
      </c>
      <c r="E16" s="367">
        <v>18797.516666666666</v>
      </c>
      <c r="F16" s="367">
        <v>18608.833333333332</v>
      </c>
      <c r="G16" s="367">
        <v>18308.616666666665</v>
      </c>
      <c r="H16" s="367">
        <v>19286.416666666668</v>
      </c>
      <c r="I16" s="367">
        <v>19586.633333333335</v>
      </c>
      <c r="J16" s="367">
        <v>19775.316666666669</v>
      </c>
      <c r="K16" s="366">
        <v>19397.95</v>
      </c>
      <c r="L16" s="366">
        <v>18909.05</v>
      </c>
      <c r="M16" s="366">
        <v>0.12711</v>
      </c>
      <c r="N16" s="1"/>
      <c r="O16" s="1"/>
    </row>
    <row r="17" spans="1:15" ht="12" customHeight="1">
      <c r="A17" s="31">
        <v>7</v>
      </c>
      <c r="B17" s="365" t="s">
        <v>243</v>
      </c>
      <c r="C17" s="366">
        <v>130.9</v>
      </c>
      <c r="D17" s="367">
        <v>130.15</v>
      </c>
      <c r="E17" s="367">
        <v>127.80000000000001</v>
      </c>
      <c r="F17" s="367">
        <v>124.7</v>
      </c>
      <c r="G17" s="367">
        <v>122.35000000000001</v>
      </c>
      <c r="H17" s="367">
        <v>133.25</v>
      </c>
      <c r="I17" s="367">
        <v>135.59999999999997</v>
      </c>
      <c r="J17" s="367">
        <v>138.70000000000002</v>
      </c>
      <c r="K17" s="366">
        <v>132.5</v>
      </c>
      <c r="L17" s="366">
        <v>127.05</v>
      </c>
      <c r="M17" s="366">
        <v>108.8447</v>
      </c>
      <c r="N17" s="1"/>
      <c r="O17" s="1"/>
    </row>
    <row r="18" spans="1:15" ht="12" customHeight="1">
      <c r="A18" s="31">
        <v>8</v>
      </c>
      <c r="B18" s="365" t="s">
        <v>41</v>
      </c>
      <c r="C18" s="366">
        <v>286.35000000000002</v>
      </c>
      <c r="D18" s="367">
        <v>282.25</v>
      </c>
      <c r="E18" s="367">
        <v>276.35000000000002</v>
      </c>
      <c r="F18" s="367">
        <v>266.35000000000002</v>
      </c>
      <c r="G18" s="367">
        <v>260.45000000000005</v>
      </c>
      <c r="H18" s="367">
        <v>292.25</v>
      </c>
      <c r="I18" s="367">
        <v>298.14999999999998</v>
      </c>
      <c r="J18" s="367">
        <v>308.14999999999998</v>
      </c>
      <c r="K18" s="366">
        <v>288.14999999999998</v>
      </c>
      <c r="L18" s="366">
        <v>272.25</v>
      </c>
      <c r="M18" s="366">
        <v>52.302030000000002</v>
      </c>
      <c r="N18" s="1"/>
      <c r="O18" s="1"/>
    </row>
    <row r="19" spans="1:15" ht="12" customHeight="1">
      <c r="A19" s="31">
        <v>9</v>
      </c>
      <c r="B19" s="365" t="s">
        <v>43</v>
      </c>
      <c r="C19" s="366">
        <v>2224.3000000000002</v>
      </c>
      <c r="D19" s="367">
        <v>2235.2000000000003</v>
      </c>
      <c r="E19" s="367">
        <v>2205.6000000000004</v>
      </c>
      <c r="F19" s="367">
        <v>2186.9</v>
      </c>
      <c r="G19" s="367">
        <v>2157.3000000000002</v>
      </c>
      <c r="H19" s="367">
        <v>2253.9000000000005</v>
      </c>
      <c r="I19" s="367">
        <v>2283.5</v>
      </c>
      <c r="J19" s="367">
        <v>2302.2000000000007</v>
      </c>
      <c r="K19" s="366">
        <v>2264.8000000000002</v>
      </c>
      <c r="L19" s="366">
        <v>2216.5</v>
      </c>
      <c r="M19" s="366">
        <v>3.63436</v>
      </c>
      <c r="N19" s="1"/>
      <c r="O19" s="1"/>
    </row>
    <row r="20" spans="1:15" ht="12" customHeight="1">
      <c r="A20" s="31">
        <v>10</v>
      </c>
      <c r="B20" s="365" t="s">
        <v>45</v>
      </c>
      <c r="C20" s="366">
        <v>1719</v>
      </c>
      <c r="D20" s="367">
        <v>1715.6666666666667</v>
      </c>
      <c r="E20" s="367">
        <v>1703.3333333333335</v>
      </c>
      <c r="F20" s="367">
        <v>1687.6666666666667</v>
      </c>
      <c r="G20" s="367">
        <v>1675.3333333333335</v>
      </c>
      <c r="H20" s="367">
        <v>1731.3333333333335</v>
      </c>
      <c r="I20" s="367">
        <v>1743.666666666667</v>
      </c>
      <c r="J20" s="367">
        <v>1759.3333333333335</v>
      </c>
      <c r="K20" s="366">
        <v>1728</v>
      </c>
      <c r="L20" s="366">
        <v>1700</v>
      </c>
      <c r="M20" s="366">
        <v>11.91189</v>
      </c>
      <c r="N20" s="1"/>
      <c r="O20" s="1"/>
    </row>
    <row r="21" spans="1:15" ht="12" customHeight="1">
      <c r="A21" s="31">
        <v>11</v>
      </c>
      <c r="B21" s="365" t="s">
        <v>240</v>
      </c>
      <c r="C21" s="366">
        <v>1366.7</v>
      </c>
      <c r="D21" s="367">
        <v>1360.5666666666666</v>
      </c>
      <c r="E21" s="367">
        <v>1346.1333333333332</v>
      </c>
      <c r="F21" s="367">
        <v>1325.5666666666666</v>
      </c>
      <c r="G21" s="367">
        <v>1311.1333333333332</v>
      </c>
      <c r="H21" s="367">
        <v>1381.1333333333332</v>
      </c>
      <c r="I21" s="367">
        <v>1395.5666666666666</v>
      </c>
      <c r="J21" s="367">
        <v>1416.1333333333332</v>
      </c>
      <c r="K21" s="366">
        <v>1375</v>
      </c>
      <c r="L21" s="366">
        <v>1340</v>
      </c>
      <c r="M21" s="366">
        <v>1.92988</v>
      </c>
      <c r="N21" s="1"/>
      <c r="O21" s="1"/>
    </row>
    <row r="22" spans="1:15" ht="12" customHeight="1">
      <c r="A22" s="31">
        <v>12</v>
      </c>
      <c r="B22" s="365" t="s">
        <v>46</v>
      </c>
      <c r="C22" s="366">
        <v>739.25</v>
      </c>
      <c r="D22" s="367">
        <v>739.63333333333333</v>
      </c>
      <c r="E22" s="367">
        <v>732.26666666666665</v>
      </c>
      <c r="F22" s="367">
        <v>725.2833333333333</v>
      </c>
      <c r="G22" s="367">
        <v>717.91666666666663</v>
      </c>
      <c r="H22" s="367">
        <v>746.61666666666667</v>
      </c>
      <c r="I22" s="367">
        <v>753.98333333333323</v>
      </c>
      <c r="J22" s="367">
        <v>760.9666666666667</v>
      </c>
      <c r="K22" s="366">
        <v>747</v>
      </c>
      <c r="L22" s="366">
        <v>732.65</v>
      </c>
      <c r="M22" s="366">
        <v>40.685510000000001</v>
      </c>
      <c r="N22" s="1"/>
      <c r="O22" s="1"/>
    </row>
    <row r="23" spans="1:15" ht="12.75" customHeight="1">
      <c r="A23" s="31">
        <v>13</v>
      </c>
      <c r="B23" s="365" t="s">
        <v>242</v>
      </c>
      <c r="C23" s="366">
        <v>1754.95</v>
      </c>
      <c r="D23" s="367">
        <v>1743.3166666666666</v>
      </c>
      <c r="E23" s="367">
        <v>1711.6333333333332</v>
      </c>
      <c r="F23" s="367">
        <v>1668.3166666666666</v>
      </c>
      <c r="G23" s="367">
        <v>1636.6333333333332</v>
      </c>
      <c r="H23" s="367">
        <v>1786.6333333333332</v>
      </c>
      <c r="I23" s="367">
        <v>1818.3166666666666</v>
      </c>
      <c r="J23" s="367">
        <v>1861.6333333333332</v>
      </c>
      <c r="K23" s="366">
        <v>1775</v>
      </c>
      <c r="L23" s="366">
        <v>1700</v>
      </c>
      <c r="M23" s="366">
        <v>0.42498000000000002</v>
      </c>
      <c r="N23" s="1"/>
      <c r="O23" s="1"/>
    </row>
    <row r="24" spans="1:15" ht="12.75" customHeight="1">
      <c r="A24" s="31">
        <v>14</v>
      </c>
      <c r="B24" s="365" t="s">
        <v>296</v>
      </c>
      <c r="C24" s="366">
        <v>333.05</v>
      </c>
      <c r="D24" s="367">
        <v>333.9666666666667</v>
      </c>
      <c r="E24" s="367">
        <v>331.03333333333342</v>
      </c>
      <c r="F24" s="367">
        <v>329.01666666666671</v>
      </c>
      <c r="G24" s="367">
        <v>326.08333333333343</v>
      </c>
      <c r="H24" s="367">
        <v>335.98333333333341</v>
      </c>
      <c r="I24" s="367">
        <v>338.91666666666669</v>
      </c>
      <c r="J24" s="367">
        <v>340.93333333333339</v>
      </c>
      <c r="K24" s="366">
        <v>336.9</v>
      </c>
      <c r="L24" s="366">
        <v>331.95</v>
      </c>
      <c r="M24" s="366">
        <v>0.74072000000000005</v>
      </c>
      <c r="N24" s="1"/>
      <c r="O24" s="1"/>
    </row>
    <row r="25" spans="1:15" ht="12.75" customHeight="1">
      <c r="A25" s="31">
        <v>15</v>
      </c>
      <c r="B25" s="365" t="s">
        <v>297</v>
      </c>
      <c r="C25" s="366">
        <v>217.6</v>
      </c>
      <c r="D25" s="367">
        <v>219.86666666666665</v>
      </c>
      <c r="E25" s="367">
        <v>214.7833333333333</v>
      </c>
      <c r="F25" s="367">
        <v>211.96666666666667</v>
      </c>
      <c r="G25" s="367">
        <v>206.88333333333333</v>
      </c>
      <c r="H25" s="367">
        <v>222.68333333333328</v>
      </c>
      <c r="I25" s="367">
        <v>227.76666666666659</v>
      </c>
      <c r="J25" s="367">
        <v>230.58333333333326</v>
      </c>
      <c r="K25" s="366">
        <v>224.95</v>
      </c>
      <c r="L25" s="366">
        <v>217.05</v>
      </c>
      <c r="M25" s="366">
        <v>4.3691599999999999</v>
      </c>
      <c r="N25" s="1"/>
      <c r="O25" s="1"/>
    </row>
    <row r="26" spans="1:15" ht="12.75" customHeight="1">
      <c r="A26" s="31">
        <v>16</v>
      </c>
      <c r="B26" s="365" t="s">
        <v>298</v>
      </c>
      <c r="C26" s="366">
        <v>1317.4</v>
      </c>
      <c r="D26" s="367">
        <v>1296.55</v>
      </c>
      <c r="E26" s="367">
        <v>1224.3</v>
      </c>
      <c r="F26" s="367">
        <v>1131.2</v>
      </c>
      <c r="G26" s="367">
        <v>1058.95</v>
      </c>
      <c r="H26" s="367">
        <v>1389.6499999999999</v>
      </c>
      <c r="I26" s="367">
        <v>1461.8999999999999</v>
      </c>
      <c r="J26" s="367">
        <v>1554.9999999999998</v>
      </c>
      <c r="K26" s="366">
        <v>1368.8</v>
      </c>
      <c r="L26" s="366">
        <v>1203.45</v>
      </c>
      <c r="M26" s="366">
        <v>40.860750000000003</v>
      </c>
      <c r="N26" s="1"/>
      <c r="O26" s="1"/>
    </row>
    <row r="27" spans="1:15" ht="12.75" customHeight="1">
      <c r="A27" s="31">
        <v>17</v>
      </c>
      <c r="B27" s="365" t="s">
        <v>292</v>
      </c>
      <c r="C27" s="366">
        <v>1846.6</v>
      </c>
      <c r="D27" s="367">
        <v>1852.0666666666666</v>
      </c>
      <c r="E27" s="367">
        <v>1825.5333333333333</v>
      </c>
      <c r="F27" s="367">
        <v>1804.4666666666667</v>
      </c>
      <c r="G27" s="367">
        <v>1777.9333333333334</v>
      </c>
      <c r="H27" s="367">
        <v>1873.1333333333332</v>
      </c>
      <c r="I27" s="367">
        <v>1899.6666666666665</v>
      </c>
      <c r="J27" s="367">
        <v>1920.7333333333331</v>
      </c>
      <c r="K27" s="366">
        <v>1878.6</v>
      </c>
      <c r="L27" s="366">
        <v>1831</v>
      </c>
      <c r="M27" s="366">
        <v>0.15503</v>
      </c>
      <c r="N27" s="1"/>
      <c r="O27" s="1"/>
    </row>
    <row r="28" spans="1:15" ht="12.75" customHeight="1">
      <c r="A28" s="31">
        <v>18</v>
      </c>
      <c r="B28" s="365" t="s">
        <v>244</v>
      </c>
      <c r="C28" s="366">
        <v>2202.65</v>
      </c>
      <c r="D28" s="367">
        <v>2209.3666666666668</v>
      </c>
      <c r="E28" s="367">
        <v>2189.7833333333338</v>
      </c>
      <c r="F28" s="367">
        <v>2176.916666666667</v>
      </c>
      <c r="G28" s="367">
        <v>2157.3333333333339</v>
      </c>
      <c r="H28" s="367">
        <v>2222.2333333333336</v>
      </c>
      <c r="I28" s="367">
        <v>2241.8166666666666</v>
      </c>
      <c r="J28" s="367">
        <v>2254.6833333333334</v>
      </c>
      <c r="K28" s="366">
        <v>2228.9499999999998</v>
      </c>
      <c r="L28" s="366">
        <v>2196.5</v>
      </c>
      <c r="M28" s="366">
        <v>0.66303999999999996</v>
      </c>
      <c r="N28" s="1"/>
      <c r="O28" s="1"/>
    </row>
    <row r="29" spans="1:15" ht="12.75" customHeight="1">
      <c r="A29" s="31">
        <v>19</v>
      </c>
      <c r="B29" s="365" t="s">
        <v>299</v>
      </c>
      <c r="C29" s="366">
        <v>110.05</v>
      </c>
      <c r="D29" s="367">
        <v>110.36666666666667</v>
      </c>
      <c r="E29" s="367">
        <v>106.23333333333335</v>
      </c>
      <c r="F29" s="367">
        <v>102.41666666666667</v>
      </c>
      <c r="G29" s="367">
        <v>98.283333333333346</v>
      </c>
      <c r="H29" s="367">
        <v>114.18333333333335</v>
      </c>
      <c r="I29" s="367">
        <v>118.31666666666668</v>
      </c>
      <c r="J29" s="367">
        <v>122.13333333333335</v>
      </c>
      <c r="K29" s="366">
        <v>114.5</v>
      </c>
      <c r="L29" s="366">
        <v>106.55</v>
      </c>
      <c r="M29" s="366">
        <v>17.413209999999999</v>
      </c>
      <c r="N29" s="1"/>
      <c r="O29" s="1"/>
    </row>
    <row r="30" spans="1:15" ht="12.75" customHeight="1">
      <c r="A30" s="31">
        <v>20</v>
      </c>
      <c r="B30" s="365" t="s">
        <v>48</v>
      </c>
      <c r="C30" s="366">
        <v>3613.8</v>
      </c>
      <c r="D30" s="367">
        <v>3652.6</v>
      </c>
      <c r="E30" s="367">
        <v>3561.2</v>
      </c>
      <c r="F30" s="367">
        <v>3508.6</v>
      </c>
      <c r="G30" s="367">
        <v>3417.2</v>
      </c>
      <c r="H30" s="367">
        <v>3705.2</v>
      </c>
      <c r="I30" s="367">
        <v>3796.6000000000004</v>
      </c>
      <c r="J30" s="367">
        <v>3849.2</v>
      </c>
      <c r="K30" s="366">
        <v>3744</v>
      </c>
      <c r="L30" s="366">
        <v>3600</v>
      </c>
      <c r="M30" s="366">
        <v>3.1779899999999999</v>
      </c>
      <c r="N30" s="1"/>
      <c r="O30" s="1"/>
    </row>
    <row r="31" spans="1:15" ht="12.75" customHeight="1">
      <c r="A31" s="31">
        <v>21</v>
      </c>
      <c r="B31" s="365" t="s">
        <v>300</v>
      </c>
      <c r="C31" s="366">
        <v>3728.35</v>
      </c>
      <c r="D31" s="367">
        <v>3751.0333333333333</v>
      </c>
      <c r="E31" s="367">
        <v>3637.3166666666666</v>
      </c>
      <c r="F31" s="367">
        <v>3546.2833333333333</v>
      </c>
      <c r="G31" s="367">
        <v>3432.5666666666666</v>
      </c>
      <c r="H31" s="367">
        <v>3842.0666666666666</v>
      </c>
      <c r="I31" s="367">
        <v>3955.7833333333328</v>
      </c>
      <c r="J31" s="367">
        <v>4046.8166666666666</v>
      </c>
      <c r="K31" s="366">
        <v>3864.75</v>
      </c>
      <c r="L31" s="366">
        <v>3660</v>
      </c>
      <c r="M31" s="366">
        <v>1.6028800000000001</v>
      </c>
      <c r="N31" s="1"/>
      <c r="O31" s="1"/>
    </row>
    <row r="32" spans="1:15" ht="12.75" customHeight="1">
      <c r="A32" s="31">
        <v>22</v>
      </c>
      <c r="B32" s="365" t="s">
        <v>301</v>
      </c>
      <c r="C32" s="366">
        <v>25.35</v>
      </c>
      <c r="D32" s="367">
        <v>25.566666666666666</v>
      </c>
      <c r="E32" s="367">
        <v>24.983333333333334</v>
      </c>
      <c r="F32" s="367">
        <v>24.616666666666667</v>
      </c>
      <c r="G32" s="367">
        <v>24.033333333333335</v>
      </c>
      <c r="H32" s="367">
        <v>25.933333333333334</v>
      </c>
      <c r="I32" s="367">
        <v>26.516666666666669</v>
      </c>
      <c r="J32" s="367">
        <v>26.883333333333333</v>
      </c>
      <c r="K32" s="366">
        <v>26.15</v>
      </c>
      <c r="L32" s="366">
        <v>25.2</v>
      </c>
      <c r="M32" s="366">
        <v>157.09063</v>
      </c>
      <c r="N32" s="1"/>
      <c r="O32" s="1"/>
    </row>
    <row r="33" spans="1:15" ht="12.75" customHeight="1">
      <c r="A33" s="31">
        <v>23</v>
      </c>
      <c r="B33" s="365" t="s">
        <v>50</v>
      </c>
      <c r="C33" s="366">
        <v>636.45000000000005</v>
      </c>
      <c r="D33" s="367">
        <v>636.6</v>
      </c>
      <c r="E33" s="367">
        <v>631.05000000000007</v>
      </c>
      <c r="F33" s="367">
        <v>625.65000000000009</v>
      </c>
      <c r="G33" s="367">
        <v>620.10000000000014</v>
      </c>
      <c r="H33" s="367">
        <v>642</v>
      </c>
      <c r="I33" s="367">
        <v>647.54999999999995</v>
      </c>
      <c r="J33" s="367">
        <v>652.94999999999993</v>
      </c>
      <c r="K33" s="366">
        <v>642.15</v>
      </c>
      <c r="L33" s="366">
        <v>631.20000000000005</v>
      </c>
      <c r="M33" s="366">
        <v>5.9555199999999999</v>
      </c>
      <c r="N33" s="1"/>
      <c r="O33" s="1"/>
    </row>
    <row r="34" spans="1:15" ht="12.75" customHeight="1">
      <c r="A34" s="31">
        <v>24</v>
      </c>
      <c r="B34" s="365" t="s">
        <v>302</v>
      </c>
      <c r="C34" s="366">
        <v>3307.35</v>
      </c>
      <c r="D34" s="367">
        <v>3320.7833333333333</v>
      </c>
      <c r="E34" s="367">
        <v>3287.5666666666666</v>
      </c>
      <c r="F34" s="367">
        <v>3267.7833333333333</v>
      </c>
      <c r="G34" s="367">
        <v>3234.5666666666666</v>
      </c>
      <c r="H34" s="367">
        <v>3340.5666666666666</v>
      </c>
      <c r="I34" s="367">
        <v>3373.7833333333328</v>
      </c>
      <c r="J34" s="367">
        <v>3393.5666666666666</v>
      </c>
      <c r="K34" s="366">
        <v>3354</v>
      </c>
      <c r="L34" s="366">
        <v>3301</v>
      </c>
      <c r="M34" s="366">
        <v>0.16772000000000001</v>
      </c>
      <c r="N34" s="1"/>
      <c r="O34" s="1"/>
    </row>
    <row r="35" spans="1:15" ht="12.75" customHeight="1">
      <c r="A35" s="31">
        <v>25</v>
      </c>
      <c r="B35" s="365" t="s">
        <v>51</v>
      </c>
      <c r="C35" s="366">
        <v>390.45</v>
      </c>
      <c r="D35" s="367">
        <v>388.48333333333335</v>
      </c>
      <c r="E35" s="367">
        <v>385.26666666666671</v>
      </c>
      <c r="F35" s="367">
        <v>380.08333333333337</v>
      </c>
      <c r="G35" s="367">
        <v>376.86666666666673</v>
      </c>
      <c r="H35" s="367">
        <v>393.66666666666669</v>
      </c>
      <c r="I35" s="367">
        <v>396.88333333333338</v>
      </c>
      <c r="J35" s="367">
        <v>402.06666666666666</v>
      </c>
      <c r="K35" s="366">
        <v>391.7</v>
      </c>
      <c r="L35" s="366">
        <v>383.3</v>
      </c>
      <c r="M35" s="366">
        <v>30.349129999999999</v>
      </c>
      <c r="N35" s="1"/>
      <c r="O35" s="1"/>
    </row>
    <row r="36" spans="1:15" ht="12.75" customHeight="1">
      <c r="A36" s="31">
        <v>26</v>
      </c>
      <c r="B36" s="365" t="s">
        <v>860</v>
      </c>
      <c r="C36" s="366">
        <v>1219.3499999999999</v>
      </c>
      <c r="D36" s="367">
        <v>1228.95</v>
      </c>
      <c r="E36" s="367">
        <v>1198.4000000000001</v>
      </c>
      <c r="F36" s="367">
        <v>1177.45</v>
      </c>
      <c r="G36" s="367">
        <v>1146.9000000000001</v>
      </c>
      <c r="H36" s="367">
        <v>1249.9000000000001</v>
      </c>
      <c r="I36" s="367">
        <v>1280.4499999999998</v>
      </c>
      <c r="J36" s="367">
        <v>1301.4000000000001</v>
      </c>
      <c r="K36" s="366">
        <v>1259.5</v>
      </c>
      <c r="L36" s="366">
        <v>1208</v>
      </c>
      <c r="M36" s="366">
        <v>9.3661200000000004</v>
      </c>
      <c r="N36" s="1"/>
      <c r="O36" s="1"/>
    </row>
    <row r="37" spans="1:15" ht="12.75" customHeight="1">
      <c r="A37" s="31">
        <v>27</v>
      </c>
      <c r="B37" s="365" t="s">
        <v>816</v>
      </c>
      <c r="C37" s="366">
        <v>1035.05</v>
      </c>
      <c r="D37" s="367">
        <v>1039.45</v>
      </c>
      <c r="E37" s="367">
        <v>1007.4000000000001</v>
      </c>
      <c r="F37" s="367">
        <v>979.75</v>
      </c>
      <c r="G37" s="367">
        <v>947.7</v>
      </c>
      <c r="H37" s="367">
        <v>1067.1000000000001</v>
      </c>
      <c r="I37" s="367">
        <v>1099.1499999999999</v>
      </c>
      <c r="J37" s="367">
        <v>1126.8000000000002</v>
      </c>
      <c r="K37" s="366">
        <v>1071.5</v>
      </c>
      <c r="L37" s="366">
        <v>1011.8</v>
      </c>
      <c r="M37" s="366">
        <v>3.0005000000000002</v>
      </c>
      <c r="N37" s="1"/>
      <c r="O37" s="1"/>
    </row>
    <row r="38" spans="1:15" ht="12.75" customHeight="1">
      <c r="A38" s="31">
        <v>28</v>
      </c>
      <c r="B38" s="365" t="s">
        <v>293</v>
      </c>
      <c r="C38" s="366">
        <v>948.2</v>
      </c>
      <c r="D38" s="367">
        <v>957.5333333333333</v>
      </c>
      <c r="E38" s="367">
        <v>935.66666666666663</v>
      </c>
      <c r="F38" s="367">
        <v>923.13333333333333</v>
      </c>
      <c r="G38" s="367">
        <v>901.26666666666665</v>
      </c>
      <c r="H38" s="367">
        <v>970.06666666666661</v>
      </c>
      <c r="I38" s="367">
        <v>991.93333333333339</v>
      </c>
      <c r="J38" s="367">
        <v>1004.4666666666666</v>
      </c>
      <c r="K38" s="366">
        <v>979.4</v>
      </c>
      <c r="L38" s="366">
        <v>945</v>
      </c>
      <c r="M38" s="366">
        <v>5.4702000000000002</v>
      </c>
      <c r="N38" s="1"/>
      <c r="O38" s="1"/>
    </row>
    <row r="39" spans="1:15" ht="12.75" customHeight="1">
      <c r="A39" s="31">
        <v>29</v>
      </c>
      <c r="B39" s="365" t="s">
        <v>52</v>
      </c>
      <c r="C39" s="366">
        <v>841.25</v>
      </c>
      <c r="D39" s="367">
        <v>830.66666666666663</v>
      </c>
      <c r="E39" s="367">
        <v>812.7833333333333</v>
      </c>
      <c r="F39" s="367">
        <v>784.31666666666672</v>
      </c>
      <c r="G39" s="367">
        <v>766.43333333333339</v>
      </c>
      <c r="H39" s="367">
        <v>859.13333333333321</v>
      </c>
      <c r="I39" s="367">
        <v>877.01666666666665</v>
      </c>
      <c r="J39" s="367">
        <v>905.48333333333312</v>
      </c>
      <c r="K39" s="366">
        <v>848.55</v>
      </c>
      <c r="L39" s="366">
        <v>802.2</v>
      </c>
      <c r="M39" s="366">
        <v>14.77317</v>
      </c>
      <c r="N39" s="1"/>
      <c r="O39" s="1"/>
    </row>
    <row r="40" spans="1:15" ht="12.75" customHeight="1">
      <c r="A40" s="31">
        <v>30</v>
      </c>
      <c r="B40" s="365" t="s">
        <v>53</v>
      </c>
      <c r="C40" s="366">
        <v>4964.6000000000004</v>
      </c>
      <c r="D40" s="367">
        <v>4971.5333333333338</v>
      </c>
      <c r="E40" s="367">
        <v>4914.1666666666679</v>
      </c>
      <c r="F40" s="367">
        <v>4863.7333333333345</v>
      </c>
      <c r="G40" s="367">
        <v>4806.3666666666686</v>
      </c>
      <c r="H40" s="367">
        <v>5021.9666666666672</v>
      </c>
      <c r="I40" s="367">
        <v>5079.3333333333339</v>
      </c>
      <c r="J40" s="367">
        <v>5129.7666666666664</v>
      </c>
      <c r="K40" s="366">
        <v>5028.8999999999996</v>
      </c>
      <c r="L40" s="366">
        <v>4921.1000000000004</v>
      </c>
      <c r="M40" s="366">
        <v>3.69814</v>
      </c>
      <c r="N40" s="1"/>
      <c r="O40" s="1"/>
    </row>
    <row r="41" spans="1:15" ht="12.75" customHeight="1">
      <c r="A41" s="31">
        <v>31</v>
      </c>
      <c r="B41" s="365" t="s">
        <v>54</v>
      </c>
      <c r="C41" s="366">
        <v>225.6</v>
      </c>
      <c r="D41" s="367">
        <v>224.76666666666665</v>
      </c>
      <c r="E41" s="367">
        <v>221.73333333333329</v>
      </c>
      <c r="F41" s="367">
        <v>217.86666666666665</v>
      </c>
      <c r="G41" s="367">
        <v>214.83333333333329</v>
      </c>
      <c r="H41" s="367">
        <v>228.6333333333333</v>
      </c>
      <c r="I41" s="367">
        <v>231.66666666666666</v>
      </c>
      <c r="J41" s="367">
        <v>235.5333333333333</v>
      </c>
      <c r="K41" s="366">
        <v>227.8</v>
      </c>
      <c r="L41" s="366">
        <v>220.9</v>
      </c>
      <c r="M41" s="366">
        <v>40.761600000000001</v>
      </c>
      <c r="N41" s="1"/>
      <c r="O41" s="1"/>
    </row>
    <row r="42" spans="1:15" ht="12.75" customHeight="1">
      <c r="A42" s="31">
        <v>32</v>
      </c>
      <c r="B42" s="365" t="s">
        <v>303</v>
      </c>
      <c r="C42" s="366">
        <v>490.2</v>
      </c>
      <c r="D42" s="367">
        <v>495.13333333333338</v>
      </c>
      <c r="E42" s="367">
        <v>481.26666666666677</v>
      </c>
      <c r="F42" s="367">
        <v>472.33333333333337</v>
      </c>
      <c r="G42" s="367">
        <v>458.46666666666675</v>
      </c>
      <c r="H42" s="367">
        <v>504.06666666666678</v>
      </c>
      <c r="I42" s="367">
        <v>517.93333333333339</v>
      </c>
      <c r="J42" s="367">
        <v>526.86666666666679</v>
      </c>
      <c r="K42" s="366">
        <v>509</v>
      </c>
      <c r="L42" s="366">
        <v>486.2</v>
      </c>
      <c r="M42" s="366">
        <v>2.3351799999999998</v>
      </c>
      <c r="N42" s="1"/>
      <c r="O42" s="1"/>
    </row>
    <row r="43" spans="1:15" ht="12.75" customHeight="1">
      <c r="A43" s="31">
        <v>33</v>
      </c>
      <c r="B43" s="365" t="s">
        <v>304</v>
      </c>
      <c r="C43" s="366">
        <v>104.9</v>
      </c>
      <c r="D43" s="367">
        <v>103.93333333333334</v>
      </c>
      <c r="E43" s="367">
        <v>102.46666666666667</v>
      </c>
      <c r="F43" s="367">
        <v>100.03333333333333</v>
      </c>
      <c r="G43" s="367">
        <v>98.566666666666663</v>
      </c>
      <c r="H43" s="367">
        <v>106.36666666666667</v>
      </c>
      <c r="I43" s="367">
        <v>107.83333333333334</v>
      </c>
      <c r="J43" s="367">
        <v>110.26666666666668</v>
      </c>
      <c r="K43" s="366">
        <v>105.4</v>
      </c>
      <c r="L43" s="366">
        <v>101.5</v>
      </c>
      <c r="M43" s="366">
        <v>27.230540000000001</v>
      </c>
      <c r="N43" s="1"/>
      <c r="O43" s="1"/>
    </row>
    <row r="44" spans="1:15" ht="12.75" customHeight="1">
      <c r="A44" s="31">
        <v>34</v>
      </c>
      <c r="B44" s="365" t="s">
        <v>55</v>
      </c>
      <c r="C44" s="366">
        <v>127.4</v>
      </c>
      <c r="D44" s="367">
        <v>127.13333333333333</v>
      </c>
      <c r="E44" s="367">
        <v>126.06666666666666</v>
      </c>
      <c r="F44" s="367">
        <v>124.73333333333333</v>
      </c>
      <c r="G44" s="367">
        <v>123.66666666666667</v>
      </c>
      <c r="H44" s="367">
        <v>128.46666666666664</v>
      </c>
      <c r="I44" s="367">
        <v>129.5333333333333</v>
      </c>
      <c r="J44" s="367">
        <v>130.86666666666665</v>
      </c>
      <c r="K44" s="366">
        <v>128.19999999999999</v>
      </c>
      <c r="L44" s="366">
        <v>125.8</v>
      </c>
      <c r="M44" s="366">
        <v>127.27476</v>
      </c>
      <c r="N44" s="1"/>
      <c r="O44" s="1"/>
    </row>
    <row r="45" spans="1:15" ht="12.75" customHeight="1">
      <c r="A45" s="31">
        <v>35</v>
      </c>
      <c r="B45" s="365" t="s">
        <v>57</v>
      </c>
      <c r="C45" s="366">
        <v>3459.3</v>
      </c>
      <c r="D45" s="367">
        <v>3448.9333333333329</v>
      </c>
      <c r="E45" s="367">
        <v>3425.4166666666661</v>
      </c>
      <c r="F45" s="367">
        <v>3391.5333333333333</v>
      </c>
      <c r="G45" s="367">
        <v>3368.0166666666664</v>
      </c>
      <c r="H45" s="367">
        <v>3482.8166666666657</v>
      </c>
      <c r="I45" s="367">
        <v>3506.333333333333</v>
      </c>
      <c r="J45" s="367">
        <v>3540.2166666666653</v>
      </c>
      <c r="K45" s="366">
        <v>3472.45</v>
      </c>
      <c r="L45" s="366">
        <v>3415.05</v>
      </c>
      <c r="M45" s="366">
        <v>7.9088599999999998</v>
      </c>
      <c r="N45" s="1"/>
      <c r="O45" s="1"/>
    </row>
    <row r="46" spans="1:15" ht="12.75" customHeight="1">
      <c r="A46" s="31">
        <v>36</v>
      </c>
      <c r="B46" s="365" t="s">
        <v>305</v>
      </c>
      <c r="C46" s="366">
        <v>179.25</v>
      </c>
      <c r="D46" s="367">
        <v>180.19999999999996</v>
      </c>
      <c r="E46" s="367">
        <v>177.24999999999991</v>
      </c>
      <c r="F46" s="367">
        <v>175.24999999999994</v>
      </c>
      <c r="G46" s="367">
        <v>172.2999999999999</v>
      </c>
      <c r="H46" s="367">
        <v>182.19999999999993</v>
      </c>
      <c r="I46" s="367">
        <v>185.14999999999998</v>
      </c>
      <c r="J46" s="367">
        <v>187.14999999999995</v>
      </c>
      <c r="K46" s="366">
        <v>183.15</v>
      </c>
      <c r="L46" s="366">
        <v>178.2</v>
      </c>
      <c r="M46" s="366">
        <v>5.4942900000000003</v>
      </c>
      <c r="N46" s="1"/>
      <c r="O46" s="1"/>
    </row>
    <row r="47" spans="1:15" ht="12.75" customHeight="1">
      <c r="A47" s="31">
        <v>37</v>
      </c>
      <c r="B47" s="365" t="s">
        <v>307</v>
      </c>
      <c r="C47" s="366">
        <v>2396.65</v>
      </c>
      <c r="D47" s="367">
        <v>2380.5833333333335</v>
      </c>
      <c r="E47" s="367">
        <v>2317.166666666667</v>
      </c>
      <c r="F47" s="367">
        <v>2237.6833333333334</v>
      </c>
      <c r="G47" s="367">
        <v>2174.2666666666669</v>
      </c>
      <c r="H47" s="367">
        <v>2460.0666666666671</v>
      </c>
      <c r="I47" s="367">
        <v>2523.483333333334</v>
      </c>
      <c r="J47" s="367">
        <v>2602.9666666666672</v>
      </c>
      <c r="K47" s="366">
        <v>2444</v>
      </c>
      <c r="L47" s="366">
        <v>2301.1</v>
      </c>
      <c r="M47" s="366">
        <v>8.2714999999999996</v>
      </c>
      <c r="N47" s="1"/>
      <c r="O47" s="1"/>
    </row>
    <row r="48" spans="1:15" ht="12.75" customHeight="1">
      <c r="A48" s="31">
        <v>38</v>
      </c>
      <c r="B48" s="365" t="s">
        <v>306</v>
      </c>
      <c r="C48" s="366">
        <v>3052.3</v>
      </c>
      <c r="D48" s="367">
        <v>3060.0833333333335</v>
      </c>
      <c r="E48" s="367">
        <v>3022.2166666666672</v>
      </c>
      <c r="F48" s="367">
        <v>2992.1333333333337</v>
      </c>
      <c r="G48" s="367">
        <v>2954.2666666666673</v>
      </c>
      <c r="H48" s="367">
        <v>3090.166666666667</v>
      </c>
      <c r="I48" s="367">
        <v>3128.0333333333328</v>
      </c>
      <c r="J48" s="367">
        <v>3158.1166666666668</v>
      </c>
      <c r="K48" s="366">
        <v>3097.95</v>
      </c>
      <c r="L48" s="366">
        <v>3030</v>
      </c>
      <c r="M48" s="366">
        <v>0.12250999999999999</v>
      </c>
      <c r="N48" s="1"/>
      <c r="O48" s="1"/>
    </row>
    <row r="49" spans="1:15" ht="12.75" customHeight="1">
      <c r="A49" s="31">
        <v>39</v>
      </c>
      <c r="B49" s="365" t="s">
        <v>241</v>
      </c>
      <c r="C49" s="366">
        <v>1753.95</v>
      </c>
      <c r="D49" s="367">
        <v>1746.2833333333335</v>
      </c>
      <c r="E49" s="367">
        <v>1722.666666666667</v>
      </c>
      <c r="F49" s="367">
        <v>1691.3833333333334</v>
      </c>
      <c r="G49" s="367">
        <v>1667.7666666666669</v>
      </c>
      <c r="H49" s="367">
        <v>1777.5666666666671</v>
      </c>
      <c r="I49" s="367">
        <v>1801.1833333333334</v>
      </c>
      <c r="J49" s="367">
        <v>1832.4666666666672</v>
      </c>
      <c r="K49" s="366">
        <v>1769.9</v>
      </c>
      <c r="L49" s="366">
        <v>1715</v>
      </c>
      <c r="M49" s="366">
        <v>4.3131300000000001</v>
      </c>
      <c r="N49" s="1"/>
      <c r="O49" s="1"/>
    </row>
    <row r="50" spans="1:15" ht="12.75" customHeight="1">
      <c r="A50" s="31">
        <v>40</v>
      </c>
      <c r="B50" s="365" t="s">
        <v>308</v>
      </c>
      <c r="C50" s="366">
        <v>9301.9</v>
      </c>
      <c r="D50" s="367">
        <v>9207.6666666666661</v>
      </c>
      <c r="E50" s="367">
        <v>9085.5333333333328</v>
      </c>
      <c r="F50" s="367">
        <v>8869.1666666666661</v>
      </c>
      <c r="G50" s="367">
        <v>8747.0333333333328</v>
      </c>
      <c r="H50" s="367">
        <v>9424.0333333333328</v>
      </c>
      <c r="I50" s="367">
        <v>9546.1666666666679</v>
      </c>
      <c r="J50" s="367">
        <v>9762.5333333333328</v>
      </c>
      <c r="K50" s="366">
        <v>9329.7999999999993</v>
      </c>
      <c r="L50" s="366">
        <v>8991.2999999999993</v>
      </c>
      <c r="M50" s="366">
        <v>0.63288999999999995</v>
      </c>
      <c r="N50" s="1"/>
      <c r="O50" s="1"/>
    </row>
    <row r="51" spans="1:15" ht="12.75" customHeight="1">
      <c r="A51" s="31">
        <v>41</v>
      </c>
      <c r="B51" s="365" t="s">
        <v>59</v>
      </c>
      <c r="C51" s="366">
        <v>1095.9000000000001</v>
      </c>
      <c r="D51" s="367">
        <v>1090.8833333333332</v>
      </c>
      <c r="E51" s="367">
        <v>1076.9666666666665</v>
      </c>
      <c r="F51" s="367">
        <v>1058.0333333333333</v>
      </c>
      <c r="G51" s="367">
        <v>1044.1166666666666</v>
      </c>
      <c r="H51" s="367">
        <v>1109.8166666666664</v>
      </c>
      <c r="I51" s="367">
        <v>1123.7333333333333</v>
      </c>
      <c r="J51" s="367">
        <v>1142.6666666666663</v>
      </c>
      <c r="K51" s="366">
        <v>1104.8</v>
      </c>
      <c r="L51" s="366">
        <v>1071.95</v>
      </c>
      <c r="M51" s="366">
        <v>14.323370000000001</v>
      </c>
      <c r="N51" s="1"/>
      <c r="O51" s="1"/>
    </row>
    <row r="52" spans="1:15" ht="12.75" customHeight="1">
      <c r="A52" s="31">
        <v>42</v>
      </c>
      <c r="B52" s="365" t="s">
        <v>60</v>
      </c>
      <c r="C52" s="366">
        <v>722.25</v>
      </c>
      <c r="D52" s="367">
        <v>726.73333333333323</v>
      </c>
      <c r="E52" s="367">
        <v>716.51666666666642</v>
      </c>
      <c r="F52" s="367">
        <v>710.78333333333319</v>
      </c>
      <c r="G52" s="367">
        <v>700.56666666666638</v>
      </c>
      <c r="H52" s="367">
        <v>732.46666666666647</v>
      </c>
      <c r="I52" s="367">
        <v>742.68333333333339</v>
      </c>
      <c r="J52" s="367">
        <v>748.41666666666652</v>
      </c>
      <c r="K52" s="366">
        <v>736.95</v>
      </c>
      <c r="L52" s="366">
        <v>721</v>
      </c>
      <c r="M52" s="366">
        <v>11.342499999999999</v>
      </c>
      <c r="N52" s="1"/>
      <c r="O52" s="1"/>
    </row>
    <row r="53" spans="1:15" ht="12.75" customHeight="1">
      <c r="A53" s="31">
        <v>43</v>
      </c>
      <c r="B53" s="365" t="s">
        <v>309</v>
      </c>
      <c r="C53" s="366">
        <v>580.6</v>
      </c>
      <c r="D53" s="367">
        <v>579.41666666666663</v>
      </c>
      <c r="E53" s="367">
        <v>574.7833333333333</v>
      </c>
      <c r="F53" s="367">
        <v>568.9666666666667</v>
      </c>
      <c r="G53" s="367">
        <v>564.33333333333337</v>
      </c>
      <c r="H53" s="367">
        <v>585.23333333333323</v>
      </c>
      <c r="I53" s="367">
        <v>589.86666666666667</v>
      </c>
      <c r="J53" s="367">
        <v>595.68333333333317</v>
      </c>
      <c r="K53" s="366">
        <v>584.04999999999995</v>
      </c>
      <c r="L53" s="366">
        <v>573.6</v>
      </c>
      <c r="M53" s="366">
        <v>1.30599</v>
      </c>
      <c r="N53" s="1"/>
      <c r="O53" s="1"/>
    </row>
    <row r="54" spans="1:15" ht="12.75" customHeight="1">
      <c r="A54" s="31">
        <v>44</v>
      </c>
      <c r="B54" s="365" t="s">
        <v>61</v>
      </c>
      <c r="C54" s="366">
        <v>709.15</v>
      </c>
      <c r="D54" s="367">
        <v>706.75</v>
      </c>
      <c r="E54" s="367">
        <v>702.45</v>
      </c>
      <c r="F54" s="367">
        <v>695.75</v>
      </c>
      <c r="G54" s="367">
        <v>691.45</v>
      </c>
      <c r="H54" s="367">
        <v>713.45</v>
      </c>
      <c r="I54" s="367">
        <v>717.75</v>
      </c>
      <c r="J54" s="367">
        <v>724.45</v>
      </c>
      <c r="K54" s="366">
        <v>711.05</v>
      </c>
      <c r="L54" s="366">
        <v>700.05</v>
      </c>
      <c r="M54" s="366">
        <v>97.059060000000002</v>
      </c>
      <c r="N54" s="1"/>
      <c r="O54" s="1"/>
    </row>
    <row r="55" spans="1:15" ht="12.75" customHeight="1">
      <c r="A55" s="31">
        <v>45</v>
      </c>
      <c r="B55" s="365" t="s">
        <v>62</v>
      </c>
      <c r="C55" s="366">
        <v>3289.15</v>
      </c>
      <c r="D55" s="367">
        <v>3291.9333333333329</v>
      </c>
      <c r="E55" s="367">
        <v>3267.8666666666659</v>
      </c>
      <c r="F55" s="367">
        <v>3246.583333333333</v>
      </c>
      <c r="G55" s="367">
        <v>3222.516666666666</v>
      </c>
      <c r="H55" s="367">
        <v>3313.2166666666658</v>
      </c>
      <c r="I55" s="367">
        <v>3337.2833333333324</v>
      </c>
      <c r="J55" s="367">
        <v>3358.5666666666657</v>
      </c>
      <c r="K55" s="366">
        <v>3316</v>
      </c>
      <c r="L55" s="366">
        <v>3270.65</v>
      </c>
      <c r="M55" s="366">
        <v>2.44503</v>
      </c>
      <c r="N55" s="1"/>
      <c r="O55" s="1"/>
    </row>
    <row r="56" spans="1:15" ht="12.75" customHeight="1">
      <c r="A56" s="31">
        <v>46</v>
      </c>
      <c r="B56" s="365" t="s">
        <v>313</v>
      </c>
      <c r="C56" s="366">
        <v>198</v>
      </c>
      <c r="D56" s="367">
        <v>198.85</v>
      </c>
      <c r="E56" s="367">
        <v>196.7</v>
      </c>
      <c r="F56" s="367">
        <v>195.4</v>
      </c>
      <c r="G56" s="367">
        <v>193.25</v>
      </c>
      <c r="H56" s="367">
        <v>200.14999999999998</v>
      </c>
      <c r="I56" s="367">
        <v>202.3</v>
      </c>
      <c r="J56" s="367">
        <v>203.59999999999997</v>
      </c>
      <c r="K56" s="366">
        <v>201</v>
      </c>
      <c r="L56" s="366">
        <v>197.55</v>
      </c>
      <c r="M56" s="366">
        <v>4.73299</v>
      </c>
      <c r="N56" s="1"/>
      <c r="O56" s="1"/>
    </row>
    <row r="57" spans="1:15" ht="12.75" customHeight="1">
      <c r="A57" s="31">
        <v>47</v>
      </c>
      <c r="B57" s="365" t="s">
        <v>314</v>
      </c>
      <c r="C57" s="366">
        <v>1291.0999999999999</v>
      </c>
      <c r="D57" s="367">
        <v>1291.25</v>
      </c>
      <c r="E57" s="367">
        <v>1272.5</v>
      </c>
      <c r="F57" s="367">
        <v>1253.9000000000001</v>
      </c>
      <c r="G57" s="367">
        <v>1235.1500000000001</v>
      </c>
      <c r="H57" s="367">
        <v>1309.8499999999999</v>
      </c>
      <c r="I57" s="367">
        <v>1328.6</v>
      </c>
      <c r="J57" s="367">
        <v>1347.1999999999998</v>
      </c>
      <c r="K57" s="366">
        <v>1310</v>
      </c>
      <c r="L57" s="366">
        <v>1272.6500000000001</v>
      </c>
      <c r="M57" s="366">
        <v>1.5445899999999999</v>
      </c>
      <c r="N57" s="1"/>
      <c r="O57" s="1"/>
    </row>
    <row r="58" spans="1:15" ht="12.75" customHeight="1">
      <c r="A58" s="31">
        <v>48</v>
      </c>
      <c r="B58" s="365" t="s">
        <v>64</v>
      </c>
      <c r="C58" s="366">
        <v>17135.45</v>
      </c>
      <c r="D58" s="367">
        <v>17059.183333333331</v>
      </c>
      <c r="E58" s="367">
        <v>16928.366666666661</v>
      </c>
      <c r="F58" s="367">
        <v>16721.283333333329</v>
      </c>
      <c r="G58" s="367">
        <v>16590.46666666666</v>
      </c>
      <c r="H58" s="367">
        <v>17266.266666666663</v>
      </c>
      <c r="I58" s="367">
        <v>17397.083333333336</v>
      </c>
      <c r="J58" s="367">
        <v>17604.166666666664</v>
      </c>
      <c r="K58" s="366">
        <v>17190</v>
      </c>
      <c r="L58" s="366">
        <v>16852.099999999999</v>
      </c>
      <c r="M58" s="366">
        <v>2.30043</v>
      </c>
      <c r="N58" s="1"/>
      <c r="O58" s="1"/>
    </row>
    <row r="59" spans="1:15" ht="12" customHeight="1">
      <c r="A59" s="31">
        <v>49</v>
      </c>
      <c r="B59" s="365" t="s">
        <v>246</v>
      </c>
      <c r="C59" s="366">
        <v>5293.25</v>
      </c>
      <c r="D59" s="367">
        <v>5303.9000000000005</v>
      </c>
      <c r="E59" s="367">
        <v>5187.8000000000011</v>
      </c>
      <c r="F59" s="367">
        <v>5082.3500000000004</v>
      </c>
      <c r="G59" s="367">
        <v>4966.2500000000009</v>
      </c>
      <c r="H59" s="367">
        <v>5409.3500000000013</v>
      </c>
      <c r="I59" s="367">
        <v>5525.4500000000016</v>
      </c>
      <c r="J59" s="367">
        <v>5630.9000000000015</v>
      </c>
      <c r="K59" s="366">
        <v>5420</v>
      </c>
      <c r="L59" s="366">
        <v>5198.45</v>
      </c>
      <c r="M59" s="366">
        <v>0.34150999999999998</v>
      </c>
      <c r="N59" s="1"/>
      <c r="O59" s="1"/>
    </row>
    <row r="60" spans="1:15" ht="12.75" customHeight="1">
      <c r="A60" s="31">
        <v>50</v>
      </c>
      <c r="B60" s="365" t="s">
        <v>65</v>
      </c>
      <c r="C60" s="366">
        <v>7343</v>
      </c>
      <c r="D60" s="367">
        <v>7317.833333333333</v>
      </c>
      <c r="E60" s="367">
        <v>7260.6666666666661</v>
      </c>
      <c r="F60" s="367">
        <v>7178.333333333333</v>
      </c>
      <c r="G60" s="367">
        <v>7121.1666666666661</v>
      </c>
      <c r="H60" s="367">
        <v>7400.1666666666661</v>
      </c>
      <c r="I60" s="367">
        <v>7457.3333333333321</v>
      </c>
      <c r="J60" s="367">
        <v>7539.6666666666661</v>
      </c>
      <c r="K60" s="366">
        <v>7375</v>
      </c>
      <c r="L60" s="366">
        <v>7235.5</v>
      </c>
      <c r="M60" s="366">
        <v>9.5917300000000001</v>
      </c>
      <c r="N60" s="1"/>
      <c r="O60" s="1"/>
    </row>
    <row r="61" spans="1:15" ht="12.75" customHeight="1">
      <c r="A61" s="31">
        <v>51</v>
      </c>
      <c r="B61" s="365" t="s">
        <v>315</v>
      </c>
      <c r="C61" s="366">
        <v>3783.9</v>
      </c>
      <c r="D61" s="367">
        <v>3823.15</v>
      </c>
      <c r="E61" s="367">
        <v>3711.3</v>
      </c>
      <c r="F61" s="367">
        <v>3638.7000000000003</v>
      </c>
      <c r="G61" s="367">
        <v>3526.8500000000004</v>
      </c>
      <c r="H61" s="367">
        <v>3895.75</v>
      </c>
      <c r="I61" s="367">
        <v>4007.5999999999995</v>
      </c>
      <c r="J61" s="367">
        <v>4080.2</v>
      </c>
      <c r="K61" s="366">
        <v>3935</v>
      </c>
      <c r="L61" s="366">
        <v>3750.55</v>
      </c>
      <c r="M61" s="366">
        <v>2.6919499999999998</v>
      </c>
      <c r="N61" s="1"/>
      <c r="O61" s="1"/>
    </row>
    <row r="62" spans="1:15" ht="12.75" customHeight="1">
      <c r="A62" s="31">
        <v>52</v>
      </c>
      <c r="B62" s="365" t="s">
        <v>66</v>
      </c>
      <c r="C62" s="366">
        <v>2313.0500000000002</v>
      </c>
      <c r="D62" s="367">
        <v>2321.0833333333335</v>
      </c>
      <c r="E62" s="367">
        <v>2282.0166666666669</v>
      </c>
      <c r="F62" s="367">
        <v>2250.9833333333336</v>
      </c>
      <c r="G62" s="367">
        <v>2211.916666666667</v>
      </c>
      <c r="H62" s="367">
        <v>2352.1166666666668</v>
      </c>
      <c r="I62" s="367">
        <v>2391.1833333333334</v>
      </c>
      <c r="J62" s="367">
        <v>2422.2166666666667</v>
      </c>
      <c r="K62" s="366">
        <v>2360.15</v>
      </c>
      <c r="L62" s="366">
        <v>2290.0500000000002</v>
      </c>
      <c r="M62" s="366">
        <v>4.5407000000000002</v>
      </c>
      <c r="N62" s="1"/>
      <c r="O62" s="1"/>
    </row>
    <row r="63" spans="1:15" ht="12.75" customHeight="1">
      <c r="A63" s="31">
        <v>53</v>
      </c>
      <c r="B63" s="365" t="s">
        <v>316</v>
      </c>
      <c r="C63" s="366">
        <v>427.3</v>
      </c>
      <c r="D63" s="367">
        <v>409.05</v>
      </c>
      <c r="E63" s="367">
        <v>388.25</v>
      </c>
      <c r="F63" s="367">
        <v>349.2</v>
      </c>
      <c r="G63" s="367">
        <v>328.4</v>
      </c>
      <c r="H63" s="367">
        <v>448.1</v>
      </c>
      <c r="I63" s="367">
        <v>468.90000000000009</v>
      </c>
      <c r="J63" s="367">
        <v>507.95000000000005</v>
      </c>
      <c r="K63" s="366">
        <v>429.85</v>
      </c>
      <c r="L63" s="366">
        <v>370</v>
      </c>
      <c r="M63" s="366">
        <v>189.50112999999999</v>
      </c>
      <c r="N63" s="1"/>
      <c r="O63" s="1"/>
    </row>
    <row r="64" spans="1:15" ht="12.75" customHeight="1">
      <c r="A64" s="31">
        <v>54</v>
      </c>
      <c r="B64" s="365" t="s">
        <v>67</v>
      </c>
      <c r="C64" s="366">
        <v>254.55</v>
      </c>
      <c r="D64" s="367">
        <v>256.4666666666667</v>
      </c>
      <c r="E64" s="367">
        <v>250.28333333333342</v>
      </c>
      <c r="F64" s="367">
        <v>246.01666666666671</v>
      </c>
      <c r="G64" s="367">
        <v>239.83333333333343</v>
      </c>
      <c r="H64" s="367">
        <v>260.73333333333341</v>
      </c>
      <c r="I64" s="367">
        <v>266.91666666666669</v>
      </c>
      <c r="J64" s="367">
        <v>271.18333333333339</v>
      </c>
      <c r="K64" s="366">
        <v>262.64999999999998</v>
      </c>
      <c r="L64" s="366">
        <v>252.2</v>
      </c>
      <c r="M64" s="366">
        <v>113.93172</v>
      </c>
      <c r="N64" s="1"/>
      <c r="O64" s="1"/>
    </row>
    <row r="65" spans="1:15" ht="12.75" customHeight="1">
      <c r="A65" s="31">
        <v>55</v>
      </c>
      <c r="B65" s="365" t="s">
        <v>68</v>
      </c>
      <c r="C65" s="366">
        <v>83.9</v>
      </c>
      <c r="D65" s="367">
        <v>83.88333333333334</v>
      </c>
      <c r="E65" s="367">
        <v>83.116666666666674</v>
      </c>
      <c r="F65" s="367">
        <v>82.333333333333329</v>
      </c>
      <c r="G65" s="367">
        <v>81.566666666666663</v>
      </c>
      <c r="H65" s="367">
        <v>84.666666666666686</v>
      </c>
      <c r="I65" s="367">
        <v>85.433333333333366</v>
      </c>
      <c r="J65" s="367">
        <v>86.216666666666697</v>
      </c>
      <c r="K65" s="366">
        <v>84.65</v>
      </c>
      <c r="L65" s="366">
        <v>83.1</v>
      </c>
      <c r="M65" s="366">
        <v>244.56775999999999</v>
      </c>
      <c r="N65" s="1"/>
      <c r="O65" s="1"/>
    </row>
    <row r="66" spans="1:15" ht="12.75" customHeight="1">
      <c r="A66" s="31">
        <v>56</v>
      </c>
      <c r="B66" s="365" t="s">
        <v>247</v>
      </c>
      <c r="C66" s="366">
        <v>52.95</v>
      </c>
      <c r="D66" s="367">
        <v>52.85</v>
      </c>
      <c r="E66" s="367">
        <v>52.400000000000006</v>
      </c>
      <c r="F66" s="367">
        <v>51.85</v>
      </c>
      <c r="G66" s="367">
        <v>51.400000000000006</v>
      </c>
      <c r="H66" s="367">
        <v>53.400000000000006</v>
      </c>
      <c r="I66" s="367">
        <v>53.850000000000009</v>
      </c>
      <c r="J66" s="367">
        <v>54.400000000000006</v>
      </c>
      <c r="K66" s="366">
        <v>53.3</v>
      </c>
      <c r="L66" s="366">
        <v>52.3</v>
      </c>
      <c r="M66" s="366">
        <v>40.900669999999998</v>
      </c>
      <c r="N66" s="1"/>
      <c r="O66" s="1"/>
    </row>
    <row r="67" spans="1:15" ht="12.75" customHeight="1">
      <c r="A67" s="31">
        <v>57</v>
      </c>
      <c r="B67" s="365" t="s">
        <v>310</v>
      </c>
      <c r="C67" s="366">
        <v>2980.75</v>
      </c>
      <c r="D67" s="367">
        <v>2992.5666666666671</v>
      </c>
      <c r="E67" s="367">
        <v>2953.1833333333343</v>
      </c>
      <c r="F67" s="367">
        <v>2925.6166666666672</v>
      </c>
      <c r="G67" s="367">
        <v>2886.2333333333345</v>
      </c>
      <c r="H67" s="367">
        <v>3020.1333333333341</v>
      </c>
      <c r="I67" s="367">
        <v>3059.5166666666664</v>
      </c>
      <c r="J67" s="367">
        <v>3087.0833333333339</v>
      </c>
      <c r="K67" s="366">
        <v>3031.95</v>
      </c>
      <c r="L67" s="366">
        <v>2965</v>
      </c>
      <c r="M67" s="366">
        <v>0.21121999999999999</v>
      </c>
      <c r="N67" s="1"/>
      <c r="O67" s="1"/>
    </row>
    <row r="68" spans="1:15" ht="12.75" customHeight="1">
      <c r="A68" s="31">
        <v>58</v>
      </c>
      <c r="B68" s="365" t="s">
        <v>69</v>
      </c>
      <c r="C68" s="366">
        <v>1845.55</v>
      </c>
      <c r="D68" s="367">
        <v>1851.2666666666667</v>
      </c>
      <c r="E68" s="367">
        <v>1828.5333333333333</v>
      </c>
      <c r="F68" s="367">
        <v>1811.5166666666667</v>
      </c>
      <c r="G68" s="367">
        <v>1788.7833333333333</v>
      </c>
      <c r="H68" s="367">
        <v>1868.2833333333333</v>
      </c>
      <c r="I68" s="367">
        <v>1891.0166666666664</v>
      </c>
      <c r="J68" s="367">
        <v>1908.0333333333333</v>
      </c>
      <c r="K68" s="366">
        <v>1874</v>
      </c>
      <c r="L68" s="366">
        <v>1834.25</v>
      </c>
      <c r="M68" s="366">
        <v>2.25583</v>
      </c>
      <c r="N68" s="1"/>
      <c r="O68" s="1"/>
    </row>
    <row r="69" spans="1:15" ht="12.75" customHeight="1">
      <c r="A69" s="31">
        <v>59</v>
      </c>
      <c r="B69" s="365" t="s">
        <v>318</v>
      </c>
      <c r="C69" s="366">
        <v>4973.2</v>
      </c>
      <c r="D69" s="367">
        <v>4949.666666666667</v>
      </c>
      <c r="E69" s="367">
        <v>4899.3333333333339</v>
      </c>
      <c r="F69" s="367">
        <v>4825.4666666666672</v>
      </c>
      <c r="G69" s="367">
        <v>4775.1333333333341</v>
      </c>
      <c r="H69" s="367">
        <v>5023.5333333333338</v>
      </c>
      <c r="I69" s="367">
        <v>5073.8666666666677</v>
      </c>
      <c r="J69" s="367">
        <v>5147.7333333333336</v>
      </c>
      <c r="K69" s="366">
        <v>5000</v>
      </c>
      <c r="L69" s="366">
        <v>4875.8</v>
      </c>
      <c r="M69" s="366">
        <v>6.7710000000000006E-2</v>
      </c>
      <c r="N69" s="1"/>
      <c r="O69" s="1"/>
    </row>
    <row r="70" spans="1:15" ht="12.75" customHeight="1">
      <c r="A70" s="31">
        <v>60</v>
      </c>
      <c r="B70" s="365" t="s">
        <v>248</v>
      </c>
      <c r="C70" s="366">
        <v>1097.8</v>
      </c>
      <c r="D70" s="367">
        <v>1103</v>
      </c>
      <c r="E70" s="367">
        <v>1088.8</v>
      </c>
      <c r="F70" s="367">
        <v>1079.8</v>
      </c>
      <c r="G70" s="367">
        <v>1065.5999999999999</v>
      </c>
      <c r="H70" s="367">
        <v>1112</v>
      </c>
      <c r="I70" s="367">
        <v>1126.1999999999998</v>
      </c>
      <c r="J70" s="367">
        <v>1135.2</v>
      </c>
      <c r="K70" s="366">
        <v>1117.2</v>
      </c>
      <c r="L70" s="366">
        <v>1094</v>
      </c>
      <c r="M70" s="366">
        <v>0.22835</v>
      </c>
      <c r="N70" s="1"/>
      <c r="O70" s="1"/>
    </row>
    <row r="71" spans="1:15" ht="12.75" customHeight="1">
      <c r="A71" s="31">
        <v>61</v>
      </c>
      <c r="B71" s="365" t="s">
        <v>319</v>
      </c>
      <c r="C71" s="366">
        <v>394</v>
      </c>
      <c r="D71" s="367">
        <v>395.56666666666666</v>
      </c>
      <c r="E71" s="367">
        <v>390.23333333333335</v>
      </c>
      <c r="F71" s="367">
        <v>386.4666666666667</v>
      </c>
      <c r="G71" s="367">
        <v>381.13333333333338</v>
      </c>
      <c r="H71" s="367">
        <v>399.33333333333331</v>
      </c>
      <c r="I71" s="367">
        <v>404.66666666666669</v>
      </c>
      <c r="J71" s="367">
        <v>408.43333333333328</v>
      </c>
      <c r="K71" s="366">
        <v>400.9</v>
      </c>
      <c r="L71" s="366">
        <v>391.8</v>
      </c>
      <c r="M71" s="366">
        <v>1.04349</v>
      </c>
      <c r="N71" s="1"/>
      <c r="O71" s="1"/>
    </row>
    <row r="72" spans="1:15" ht="12.75" customHeight="1">
      <c r="A72" s="31">
        <v>62</v>
      </c>
      <c r="B72" s="365" t="s">
        <v>71</v>
      </c>
      <c r="C72" s="366">
        <v>216.15</v>
      </c>
      <c r="D72" s="367">
        <v>215.4666666666667</v>
      </c>
      <c r="E72" s="367">
        <v>211.88333333333338</v>
      </c>
      <c r="F72" s="367">
        <v>207.61666666666667</v>
      </c>
      <c r="G72" s="367">
        <v>204.03333333333336</v>
      </c>
      <c r="H72" s="367">
        <v>219.73333333333341</v>
      </c>
      <c r="I72" s="367">
        <v>223.31666666666672</v>
      </c>
      <c r="J72" s="367">
        <v>227.58333333333343</v>
      </c>
      <c r="K72" s="366">
        <v>219.05</v>
      </c>
      <c r="L72" s="366">
        <v>211.2</v>
      </c>
      <c r="M72" s="366">
        <v>104.45578999999999</v>
      </c>
      <c r="N72" s="1"/>
      <c r="O72" s="1"/>
    </row>
    <row r="73" spans="1:15" ht="12.75" customHeight="1">
      <c r="A73" s="31">
        <v>63</v>
      </c>
      <c r="B73" s="365" t="s">
        <v>311</v>
      </c>
      <c r="C73" s="366">
        <v>1730.1</v>
      </c>
      <c r="D73" s="367">
        <v>1699.7666666666667</v>
      </c>
      <c r="E73" s="367">
        <v>1651.1333333333332</v>
      </c>
      <c r="F73" s="367">
        <v>1572.1666666666665</v>
      </c>
      <c r="G73" s="367">
        <v>1523.5333333333331</v>
      </c>
      <c r="H73" s="367">
        <v>1778.7333333333333</v>
      </c>
      <c r="I73" s="367">
        <v>1827.366666666667</v>
      </c>
      <c r="J73" s="367">
        <v>1906.3333333333335</v>
      </c>
      <c r="K73" s="366">
        <v>1748.4</v>
      </c>
      <c r="L73" s="366">
        <v>1620.8</v>
      </c>
      <c r="M73" s="366">
        <v>8.3507999999999996</v>
      </c>
      <c r="N73" s="1"/>
      <c r="O73" s="1"/>
    </row>
    <row r="74" spans="1:15" ht="12.75" customHeight="1">
      <c r="A74" s="31">
        <v>64</v>
      </c>
      <c r="B74" s="365" t="s">
        <v>72</v>
      </c>
      <c r="C74" s="366">
        <v>784.45</v>
      </c>
      <c r="D74" s="367">
        <v>779.66666666666663</v>
      </c>
      <c r="E74" s="367">
        <v>773.13333333333321</v>
      </c>
      <c r="F74" s="367">
        <v>761.81666666666661</v>
      </c>
      <c r="G74" s="367">
        <v>755.28333333333319</v>
      </c>
      <c r="H74" s="367">
        <v>790.98333333333323</v>
      </c>
      <c r="I74" s="367">
        <v>797.51666666666677</v>
      </c>
      <c r="J74" s="367">
        <v>808.83333333333326</v>
      </c>
      <c r="K74" s="366">
        <v>786.2</v>
      </c>
      <c r="L74" s="366">
        <v>768.35</v>
      </c>
      <c r="M74" s="366">
        <v>4.0855899999999998</v>
      </c>
      <c r="N74" s="1"/>
      <c r="O74" s="1"/>
    </row>
    <row r="75" spans="1:15" ht="12.75" customHeight="1">
      <c r="A75" s="31">
        <v>65</v>
      </c>
      <c r="B75" s="365" t="s">
        <v>73</v>
      </c>
      <c r="C75" s="366">
        <v>717</v>
      </c>
      <c r="D75" s="367">
        <v>716.91666666666663</v>
      </c>
      <c r="E75" s="367">
        <v>710.83333333333326</v>
      </c>
      <c r="F75" s="367">
        <v>704.66666666666663</v>
      </c>
      <c r="G75" s="367">
        <v>698.58333333333326</v>
      </c>
      <c r="H75" s="367">
        <v>723.08333333333326</v>
      </c>
      <c r="I75" s="367">
        <v>729.16666666666652</v>
      </c>
      <c r="J75" s="367">
        <v>735.33333333333326</v>
      </c>
      <c r="K75" s="366">
        <v>723</v>
      </c>
      <c r="L75" s="366">
        <v>710.75</v>
      </c>
      <c r="M75" s="366">
        <v>11.92385</v>
      </c>
      <c r="N75" s="1"/>
      <c r="O75" s="1"/>
    </row>
    <row r="76" spans="1:15" ht="12.75" customHeight="1">
      <c r="A76" s="31">
        <v>66</v>
      </c>
      <c r="B76" s="365" t="s">
        <v>320</v>
      </c>
      <c r="C76" s="366">
        <v>11793.55</v>
      </c>
      <c r="D76" s="367">
        <v>11859.083333333334</v>
      </c>
      <c r="E76" s="367">
        <v>11657.566666666668</v>
      </c>
      <c r="F76" s="367">
        <v>11521.583333333334</v>
      </c>
      <c r="G76" s="367">
        <v>11320.066666666668</v>
      </c>
      <c r="H76" s="367">
        <v>11995.066666666668</v>
      </c>
      <c r="I76" s="367">
        <v>12196.583333333334</v>
      </c>
      <c r="J76" s="367">
        <v>12332.566666666668</v>
      </c>
      <c r="K76" s="366">
        <v>12060.6</v>
      </c>
      <c r="L76" s="366">
        <v>11723.1</v>
      </c>
      <c r="M76" s="366">
        <v>2.7179999999999999E-2</v>
      </c>
      <c r="N76" s="1"/>
      <c r="O76" s="1"/>
    </row>
    <row r="77" spans="1:15" ht="12.75" customHeight="1">
      <c r="A77" s="31">
        <v>67</v>
      </c>
      <c r="B77" s="365" t="s">
        <v>75</v>
      </c>
      <c r="C77" s="366">
        <v>697.45</v>
      </c>
      <c r="D77" s="367">
        <v>697.0333333333333</v>
      </c>
      <c r="E77" s="367">
        <v>690.81666666666661</v>
      </c>
      <c r="F77" s="367">
        <v>684.18333333333328</v>
      </c>
      <c r="G77" s="367">
        <v>677.96666666666658</v>
      </c>
      <c r="H77" s="367">
        <v>703.66666666666663</v>
      </c>
      <c r="I77" s="367">
        <v>709.88333333333333</v>
      </c>
      <c r="J77" s="367">
        <v>716.51666666666665</v>
      </c>
      <c r="K77" s="366">
        <v>703.25</v>
      </c>
      <c r="L77" s="366">
        <v>690.4</v>
      </c>
      <c r="M77" s="366">
        <v>64.738749999999996</v>
      </c>
      <c r="N77" s="1"/>
      <c r="O77" s="1"/>
    </row>
    <row r="78" spans="1:15" ht="12.75" customHeight="1">
      <c r="A78" s="31">
        <v>68</v>
      </c>
      <c r="B78" s="365" t="s">
        <v>76</v>
      </c>
      <c r="C78" s="366">
        <v>60.05</v>
      </c>
      <c r="D78" s="367">
        <v>60.183333333333337</v>
      </c>
      <c r="E78" s="367">
        <v>59.166666666666671</v>
      </c>
      <c r="F78" s="367">
        <v>58.283333333333331</v>
      </c>
      <c r="G78" s="367">
        <v>57.266666666666666</v>
      </c>
      <c r="H78" s="367">
        <v>61.066666666666677</v>
      </c>
      <c r="I78" s="367">
        <v>62.083333333333343</v>
      </c>
      <c r="J78" s="367">
        <v>62.966666666666683</v>
      </c>
      <c r="K78" s="366">
        <v>61.2</v>
      </c>
      <c r="L78" s="366">
        <v>59.3</v>
      </c>
      <c r="M78" s="366">
        <v>236.84780000000001</v>
      </c>
      <c r="N78" s="1"/>
      <c r="O78" s="1"/>
    </row>
    <row r="79" spans="1:15" ht="12.75" customHeight="1">
      <c r="A79" s="31">
        <v>69</v>
      </c>
      <c r="B79" s="365" t="s">
        <v>77</v>
      </c>
      <c r="C79" s="366">
        <v>364.4</v>
      </c>
      <c r="D79" s="367">
        <v>364.18333333333334</v>
      </c>
      <c r="E79" s="367">
        <v>358.76666666666665</v>
      </c>
      <c r="F79" s="367">
        <v>353.13333333333333</v>
      </c>
      <c r="G79" s="367">
        <v>347.71666666666664</v>
      </c>
      <c r="H79" s="367">
        <v>369.81666666666666</v>
      </c>
      <c r="I79" s="367">
        <v>375.23333333333329</v>
      </c>
      <c r="J79" s="367">
        <v>380.86666666666667</v>
      </c>
      <c r="K79" s="366">
        <v>369.6</v>
      </c>
      <c r="L79" s="366">
        <v>358.55</v>
      </c>
      <c r="M79" s="366">
        <v>31.154520000000002</v>
      </c>
      <c r="N79" s="1"/>
      <c r="O79" s="1"/>
    </row>
    <row r="80" spans="1:15" ht="12.75" customHeight="1">
      <c r="A80" s="31">
        <v>70</v>
      </c>
      <c r="B80" s="365" t="s">
        <v>321</v>
      </c>
      <c r="C80" s="366">
        <v>1479.3</v>
      </c>
      <c r="D80" s="367">
        <v>1469.7166666666665</v>
      </c>
      <c r="E80" s="367">
        <v>1437.4333333333329</v>
      </c>
      <c r="F80" s="367">
        <v>1395.5666666666664</v>
      </c>
      <c r="G80" s="367">
        <v>1363.2833333333328</v>
      </c>
      <c r="H80" s="367">
        <v>1511.583333333333</v>
      </c>
      <c r="I80" s="367">
        <v>1543.8666666666663</v>
      </c>
      <c r="J80" s="367">
        <v>1585.7333333333331</v>
      </c>
      <c r="K80" s="366">
        <v>1502</v>
      </c>
      <c r="L80" s="366">
        <v>1427.85</v>
      </c>
      <c r="M80" s="366">
        <v>2.7430099999999999</v>
      </c>
      <c r="N80" s="1"/>
      <c r="O80" s="1"/>
    </row>
    <row r="81" spans="1:15" ht="12.75" customHeight="1">
      <c r="A81" s="31">
        <v>71</v>
      </c>
      <c r="B81" s="365" t="s">
        <v>323</v>
      </c>
      <c r="C81" s="366">
        <v>6575.85</v>
      </c>
      <c r="D81" s="367">
        <v>6541.6166666666659</v>
      </c>
      <c r="E81" s="367">
        <v>6484.2333333333318</v>
      </c>
      <c r="F81" s="367">
        <v>6392.6166666666659</v>
      </c>
      <c r="G81" s="367">
        <v>6335.2333333333318</v>
      </c>
      <c r="H81" s="367">
        <v>6633.2333333333318</v>
      </c>
      <c r="I81" s="367">
        <v>6690.616666666665</v>
      </c>
      <c r="J81" s="367">
        <v>6782.2333333333318</v>
      </c>
      <c r="K81" s="366">
        <v>6599</v>
      </c>
      <c r="L81" s="366">
        <v>6450</v>
      </c>
      <c r="M81" s="366">
        <v>0.18489</v>
      </c>
      <c r="N81" s="1"/>
      <c r="O81" s="1"/>
    </row>
    <row r="82" spans="1:15" ht="12.75" customHeight="1">
      <c r="A82" s="31">
        <v>72</v>
      </c>
      <c r="B82" s="365" t="s">
        <v>324</v>
      </c>
      <c r="C82" s="366">
        <v>1027.5</v>
      </c>
      <c r="D82" s="367">
        <v>1022.5</v>
      </c>
      <c r="E82" s="367">
        <v>1016</v>
      </c>
      <c r="F82" s="367">
        <v>1004.5</v>
      </c>
      <c r="G82" s="367">
        <v>998</v>
      </c>
      <c r="H82" s="367">
        <v>1034</v>
      </c>
      <c r="I82" s="367">
        <v>1040.5</v>
      </c>
      <c r="J82" s="367">
        <v>1052</v>
      </c>
      <c r="K82" s="366">
        <v>1029</v>
      </c>
      <c r="L82" s="366">
        <v>1011</v>
      </c>
      <c r="M82" s="366">
        <v>0.25546000000000002</v>
      </c>
      <c r="N82" s="1"/>
      <c r="O82" s="1"/>
    </row>
    <row r="83" spans="1:15" ht="12.75" customHeight="1">
      <c r="A83" s="31">
        <v>73</v>
      </c>
      <c r="B83" s="365" t="s">
        <v>78</v>
      </c>
      <c r="C83" s="366">
        <v>17222.599999999999</v>
      </c>
      <c r="D83" s="367">
        <v>17248.866666666665</v>
      </c>
      <c r="E83" s="367">
        <v>17078.73333333333</v>
      </c>
      <c r="F83" s="367">
        <v>16934.866666666665</v>
      </c>
      <c r="G83" s="367">
        <v>16764.73333333333</v>
      </c>
      <c r="H83" s="367">
        <v>17392.73333333333</v>
      </c>
      <c r="I83" s="367">
        <v>17562.866666666669</v>
      </c>
      <c r="J83" s="367">
        <v>17706.73333333333</v>
      </c>
      <c r="K83" s="366">
        <v>17419</v>
      </c>
      <c r="L83" s="366">
        <v>17105</v>
      </c>
      <c r="M83" s="366">
        <v>0.21725</v>
      </c>
      <c r="N83" s="1"/>
      <c r="O83" s="1"/>
    </row>
    <row r="84" spans="1:15" ht="12.75" customHeight="1">
      <c r="A84" s="31">
        <v>74</v>
      </c>
      <c r="B84" s="365" t="s">
        <v>80</v>
      </c>
      <c r="C84" s="366">
        <v>385.95</v>
      </c>
      <c r="D84" s="367">
        <v>388.15000000000003</v>
      </c>
      <c r="E84" s="367">
        <v>382.55000000000007</v>
      </c>
      <c r="F84" s="367">
        <v>379.15000000000003</v>
      </c>
      <c r="G84" s="367">
        <v>373.55000000000007</v>
      </c>
      <c r="H84" s="367">
        <v>391.55000000000007</v>
      </c>
      <c r="I84" s="367">
        <v>397.15000000000009</v>
      </c>
      <c r="J84" s="367">
        <v>400.55000000000007</v>
      </c>
      <c r="K84" s="366">
        <v>393.75</v>
      </c>
      <c r="L84" s="366">
        <v>384.75</v>
      </c>
      <c r="M84" s="366">
        <v>58.996479999999998</v>
      </c>
      <c r="N84" s="1"/>
      <c r="O84" s="1"/>
    </row>
    <row r="85" spans="1:15" ht="12.75" customHeight="1">
      <c r="A85" s="31">
        <v>75</v>
      </c>
      <c r="B85" s="365" t="s">
        <v>325</v>
      </c>
      <c r="C85" s="366">
        <v>475.05</v>
      </c>
      <c r="D85" s="367">
        <v>481.63333333333338</v>
      </c>
      <c r="E85" s="367">
        <v>465.81666666666678</v>
      </c>
      <c r="F85" s="367">
        <v>456.58333333333337</v>
      </c>
      <c r="G85" s="367">
        <v>440.76666666666677</v>
      </c>
      <c r="H85" s="367">
        <v>490.86666666666679</v>
      </c>
      <c r="I85" s="367">
        <v>506.68333333333339</v>
      </c>
      <c r="J85" s="367">
        <v>515.91666666666674</v>
      </c>
      <c r="K85" s="366">
        <v>497.45</v>
      </c>
      <c r="L85" s="366">
        <v>472.4</v>
      </c>
      <c r="M85" s="366">
        <v>5.44224</v>
      </c>
      <c r="N85" s="1"/>
      <c r="O85" s="1"/>
    </row>
    <row r="86" spans="1:15" ht="12.75" customHeight="1">
      <c r="A86" s="31">
        <v>76</v>
      </c>
      <c r="B86" s="365" t="s">
        <v>81</v>
      </c>
      <c r="C86" s="366">
        <v>3638.45</v>
      </c>
      <c r="D86" s="367">
        <v>3630.7666666666664</v>
      </c>
      <c r="E86" s="367">
        <v>3617.6833333333329</v>
      </c>
      <c r="F86" s="367">
        <v>3596.9166666666665</v>
      </c>
      <c r="G86" s="367">
        <v>3583.833333333333</v>
      </c>
      <c r="H86" s="367">
        <v>3651.5333333333328</v>
      </c>
      <c r="I86" s="367">
        <v>3664.6166666666668</v>
      </c>
      <c r="J86" s="367">
        <v>3685.3833333333328</v>
      </c>
      <c r="K86" s="366">
        <v>3643.85</v>
      </c>
      <c r="L86" s="366">
        <v>3610</v>
      </c>
      <c r="M86" s="366">
        <v>3.1724700000000001</v>
      </c>
      <c r="N86" s="1"/>
      <c r="O86" s="1"/>
    </row>
    <row r="87" spans="1:15" ht="12.75" customHeight="1">
      <c r="A87" s="31">
        <v>77</v>
      </c>
      <c r="B87" s="365" t="s">
        <v>312</v>
      </c>
      <c r="C87" s="366">
        <v>1910.15</v>
      </c>
      <c r="D87" s="367">
        <v>1908.7166666666665</v>
      </c>
      <c r="E87" s="367">
        <v>1889.4333333333329</v>
      </c>
      <c r="F87" s="367">
        <v>1868.7166666666665</v>
      </c>
      <c r="G87" s="367">
        <v>1849.4333333333329</v>
      </c>
      <c r="H87" s="367">
        <v>1929.4333333333329</v>
      </c>
      <c r="I87" s="367">
        <v>1948.7166666666662</v>
      </c>
      <c r="J87" s="367">
        <v>1969.4333333333329</v>
      </c>
      <c r="K87" s="366">
        <v>1928</v>
      </c>
      <c r="L87" s="366">
        <v>1888</v>
      </c>
      <c r="M87" s="366">
        <v>3.5180500000000001</v>
      </c>
      <c r="N87" s="1"/>
      <c r="O87" s="1"/>
    </row>
    <row r="88" spans="1:15" ht="12.75" customHeight="1">
      <c r="A88" s="31">
        <v>78</v>
      </c>
      <c r="B88" s="365" t="s">
        <v>322</v>
      </c>
      <c r="C88" s="366">
        <v>559.6</v>
      </c>
      <c r="D88" s="367">
        <v>562.51666666666665</v>
      </c>
      <c r="E88" s="367">
        <v>552.63333333333333</v>
      </c>
      <c r="F88" s="367">
        <v>545.66666666666663</v>
      </c>
      <c r="G88" s="367">
        <v>535.7833333333333</v>
      </c>
      <c r="H88" s="367">
        <v>569.48333333333335</v>
      </c>
      <c r="I88" s="367">
        <v>579.36666666666656</v>
      </c>
      <c r="J88" s="367">
        <v>586.33333333333337</v>
      </c>
      <c r="K88" s="366">
        <v>572.4</v>
      </c>
      <c r="L88" s="366">
        <v>555.54999999999995</v>
      </c>
      <c r="M88" s="366">
        <v>25.539629999999999</v>
      </c>
      <c r="N88" s="1"/>
      <c r="O88" s="1"/>
    </row>
    <row r="89" spans="1:15" ht="12.75" customHeight="1">
      <c r="A89" s="31">
        <v>79</v>
      </c>
      <c r="B89" s="365" t="s">
        <v>326</v>
      </c>
      <c r="C89" s="366">
        <v>140.80000000000001</v>
      </c>
      <c r="D89" s="367">
        <v>141.33333333333334</v>
      </c>
      <c r="E89" s="367">
        <v>139.7166666666667</v>
      </c>
      <c r="F89" s="367">
        <v>138.63333333333335</v>
      </c>
      <c r="G89" s="367">
        <v>137.01666666666671</v>
      </c>
      <c r="H89" s="367">
        <v>142.41666666666669</v>
      </c>
      <c r="I89" s="367">
        <v>144.0333333333333</v>
      </c>
      <c r="J89" s="367">
        <v>145.11666666666667</v>
      </c>
      <c r="K89" s="366">
        <v>142.94999999999999</v>
      </c>
      <c r="L89" s="366">
        <v>140.25</v>
      </c>
      <c r="M89" s="366">
        <v>12.37229</v>
      </c>
      <c r="N89" s="1"/>
      <c r="O89" s="1"/>
    </row>
    <row r="90" spans="1:15" ht="12.75" customHeight="1">
      <c r="A90" s="31">
        <v>80</v>
      </c>
      <c r="B90" s="365" t="s">
        <v>82</v>
      </c>
      <c r="C90" s="366">
        <v>464.65</v>
      </c>
      <c r="D90" s="367">
        <v>469.36666666666662</v>
      </c>
      <c r="E90" s="367">
        <v>459.33333333333326</v>
      </c>
      <c r="F90" s="367">
        <v>454.01666666666665</v>
      </c>
      <c r="G90" s="367">
        <v>443.98333333333329</v>
      </c>
      <c r="H90" s="367">
        <v>474.68333333333322</v>
      </c>
      <c r="I90" s="367">
        <v>484.71666666666664</v>
      </c>
      <c r="J90" s="367">
        <v>490.03333333333319</v>
      </c>
      <c r="K90" s="366">
        <v>479.4</v>
      </c>
      <c r="L90" s="366">
        <v>464.05</v>
      </c>
      <c r="M90" s="366">
        <v>23.79973</v>
      </c>
      <c r="N90" s="1"/>
      <c r="O90" s="1"/>
    </row>
    <row r="91" spans="1:15" ht="12.75" customHeight="1">
      <c r="A91" s="31">
        <v>81</v>
      </c>
      <c r="B91" s="365" t="s">
        <v>344</v>
      </c>
      <c r="C91" s="366">
        <v>2738.9</v>
      </c>
      <c r="D91" s="367">
        <v>2740.3166666666671</v>
      </c>
      <c r="E91" s="367">
        <v>2715.7833333333342</v>
      </c>
      <c r="F91" s="367">
        <v>2692.666666666667</v>
      </c>
      <c r="G91" s="367">
        <v>2668.1333333333341</v>
      </c>
      <c r="H91" s="367">
        <v>2763.4333333333343</v>
      </c>
      <c r="I91" s="367">
        <v>2787.9666666666672</v>
      </c>
      <c r="J91" s="367">
        <v>2811.0833333333344</v>
      </c>
      <c r="K91" s="366">
        <v>2764.85</v>
      </c>
      <c r="L91" s="366">
        <v>2717.2</v>
      </c>
      <c r="M91" s="366">
        <v>1.0335799999999999</v>
      </c>
      <c r="N91" s="1"/>
      <c r="O91" s="1"/>
    </row>
    <row r="92" spans="1:15" ht="12.75" customHeight="1">
      <c r="A92" s="31">
        <v>82</v>
      </c>
      <c r="B92" s="365" t="s">
        <v>83</v>
      </c>
      <c r="C92" s="366">
        <v>206.55</v>
      </c>
      <c r="D92" s="367">
        <v>206.63333333333333</v>
      </c>
      <c r="E92" s="367">
        <v>204.26666666666665</v>
      </c>
      <c r="F92" s="367">
        <v>201.98333333333332</v>
      </c>
      <c r="G92" s="367">
        <v>199.61666666666665</v>
      </c>
      <c r="H92" s="367">
        <v>208.91666666666666</v>
      </c>
      <c r="I92" s="367">
        <v>211.28333333333333</v>
      </c>
      <c r="J92" s="367">
        <v>213.56666666666666</v>
      </c>
      <c r="K92" s="366">
        <v>209</v>
      </c>
      <c r="L92" s="366">
        <v>204.35</v>
      </c>
      <c r="M92" s="366">
        <v>93.409329999999997</v>
      </c>
      <c r="N92" s="1"/>
      <c r="O92" s="1"/>
    </row>
    <row r="93" spans="1:15" ht="12.75" customHeight="1">
      <c r="A93" s="31">
        <v>83</v>
      </c>
      <c r="B93" s="365" t="s">
        <v>330</v>
      </c>
      <c r="C93" s="366">
        <v>581.04999999999995</v>
      </c>
      <c r="D93" s="367">
        <v>577.48333333333335</v>
      </c>
      <c r="E93" s="367">
        <v>571.76666666666665</v>
      </c>
      <c r="F93" s="367">
        <v>562.48333333333335</v>
      </c>
      <c r="G93" s="367">
        <v>556.76666666666665</v>
      </c>
      <c r="H93" s="367">
        <v>586.76666666666665</v>
      </c>
      <c r="I93" s="367">
        <v>592.48333333333335</v>
      </c>
      <c r="J93" s="367">
        <v>601.76666666666665</v>
      </c>
      <c r="K93" s="366">
        <v>583.20000000000005</v>
      </c>
      <c r="L93" s="366">
        <v>568.20000000000005</v>
      </c>
      <c r="M93" s="366">
        <v>5.3456799999999998</v>
      </c>
      <c r="N93" s="1"/>
      <c r="O93" s="1"/>
    </row>
    <row r="94" spans="1:15" ht="12.75" customHeight="1">
      <c r="A94" s="31">
        <v>84</v>
      </c>
      <c r="B94" s="365" t="s">
        <v>331</v>
      </c>
      <c r="C94" s="366">
        <v>864.2</v>
      </c>
      <c r="D94" s="367">
        <v>865.80000000000007</v>
      </c>
      <c r="E94" s="367">
        <v>852.05000000000018</v>
      </c>
      <c r="F94" s="367">
        <v>839.90000000000009</v>
      </c>
      <c r="G94" s="367">
        <v>826.1500000000002</v>
      </c>
      <c r="H94" s="367">
        <v>877.95000000000016</v>
      </c>
      <c r="I94" s="367">
        <v>891.69999999999993</v>
      </c>
      <c r="J94" s="367">
        <v>903.85000000000014</v>
      </c>
      <c r="K94" s="366">
        <v>879.55</v>
      </c>
      <c r="L94" s="366">
        <v>853.65</v>
      </c>
      <c r="M94" s="366">
        <v>0.85912999999999995</v>
      </c>
      <c r="N94" s="1"/>
      <c r="O94" s="1"/>
    </row>
    <row r="95" spans="1:15" ht="12.75" customHeight="1">
      <c r="A95" s="31">
        <v>85</v>
      </c>
      <c r="B95" s="365" t="s">
        <v>333</v>
      </c>
      <c r="C95" s="366">
        <v>985.45</v>
      </c>
      <c r="D95" s="367">
        <v>985.94999999999993</v>
      </c>
      <c r="E95" s="367">
        <v>959.49999999999989</v>
      </c>
      <c r="F95" s="367">
        <v>933.55</v>
      </c>
      <c r="G95" s="367">
        <v>907.09999999999991</v>
      </c>
      <c r="H95" s="367">
        <v>1011.8999999999999</v>
      </c>
      <c r="I95" s="367">
        <v>1038.3499999999999</v>
      </c>
      <c r="J95" s="367">
        <v>1064.2999999999997</v>
      </c>
      <c r="K95" s="366">
        <v>1012.4</v>
      </c>
      <c r="L95" s="366">
        <v>960</v>
      </c>
      <c r="M95" s="366">
        <v>3.3458999999999999</v>
      </c>
      <c r="N95" s="1"/>
      <c r="O95" s="1"/>
    </row>
    <row r="96" spans="1:15" ht="12.75" customHeight="1">
      <c r="A96" s="31">
        <v>86</v>
      </c>
      <c r="B96" s="365" t="s">
        <v>250</v>
      </c>
      <c r="C96" s="366">
        <v>124.85</v>
      </c>
      <c r="D96" s="367">
        <v>124.81666666666666</v>
      </c>
      <c r="E96" s="367">
        <v>124.08333333333333</v>
      </c>
      <c r="F96" s="367">
        <v>123.31666666666666</v>
      </c>
      <c r="G96" s="367">
        <v>122.58333333333333</v>
      </c>
      <c r="H96" s="367">
        <v>125.58333333333333</v>
      </c>
      <c r="I96" s="367">
        <v>126.31666666666668</v>
      </c>
      <c r="J96" s="367">
        <v>127.08333333333333</v>
      </c>
      <c r="K96" s="366">
        <v>125.55</v>
      </c>
      <c r="L96" s="366">
        <v>124.05</v>
      </c>
      <c r="M96" s="366">
        <v>5.0213599999999996</v>
      </c>
      <c r="N96" s="1"/>
      <c r="O96" s="1"/>
    </row>
    <row r="97" spans="1:15" ht="12.75" customHeight="1">
      <c r="A97" s="31">
        <v>87</v>
      </c>
      <c r="B97" s="365" t="s">
        <v>327</v>
      </c>
      <c r="C97" s="366">
        <v>425.3</v>
      </c>
      <c r="D97" s="367">
        <v>425.7833333333333</v>
      </c>
      <c r="E97" s="367">
        <v>419.31666666666661</v>
      </c>
      <c r="F97" s="367">
        <v>413.33333333333331</v>
      </c>
      <c r="G97" s="367">
        <v>406.86666666666662</v>
      </c>
      <c r="H97" s="367">
        <v>431.76666666666659</v>
      </c>
      <c r="I97" s="367">
        <v>438.23333333333329</v>
      </c>
      <c r="J97" s="367">
        <v>444.21666666666658</v>
      </c>
      <c r="K97" s="366">
        <v>432.25</v>
      </c>
      <c r="L97" s="366">
        <v>419.8</v>
      </c>
      <c r="M97" s="366">
        <v>3.33209</v>
      </c>
      <c r="N97" s="1"/>
      <c r="O97" s="1"/>
    </row>
    <row r="98" spans="1:15" ht="12.75" customHeight="1">
      <c r="A98" s="31">
        <v>88</v>
      </c>
      <c r="B98" s="365" t="s">
        <v>336</v>
      </c>
      <c r="C98" s="366">
        <v>1534.9</v>
      </c>
      <c r="D98" s="367">
        <v>1536.6000000000001</v>
      </c>
      <c r="E98" s="367">
        <v>1515.3000000000002</v>
      </c>
      <c r="F98" s="367">
        <v>1495.7</v>
      </c>
      <c r="G98" s="367">
        <v>1474.4</v>
      </c>
      <c r="H98" s="367">
        <v>1556.2000000000003</v>
      </c>
      <c r="I98" s="367">
        <v>1577.5</v>
      </c>
      <c r="J98" s="367">
        <v>1597.1000000000004</v>
      </c>
      <c r="K98" s="366">
        <v>1557.9</v>
      </c>
      <c r="L98" s="366">
        <v>1517</v>
      </c>
      <c r="M98" s="366">
        <v>5.4084399999999997</v>
      </c>
      <c r="N98" s="1"/>
      <c r="O98" s="1"/>
    </row>
    <row r="99" spans="1:15" ht="12.75" customHeight="1">
      <c r="A99" s="31">
        <v>89</v>
      </c>
      <c r="B99" s="365" t="s">
        <v>334</v>
      </c>
      <c r="C99" s="366">
        <v>1186.05</v>
      </c>
      <c r="D99" s="367">
        <v>1194.1499999999999</v>
      </c>
      <c r="E99" s="367">
        <v>1168.3499999999997</v>
      </c>
      <c r="F99" s="367">
        <v>1150.6499999999999</v>
      </c>
      <c r="G99" s="367">
        <v>1124.8499999999997</v>
      </c>
      <c r="H99" s="367">
        <v>1211.8499999999997</v>
      </c>
      <c r="I99" s="367">
        <v>1237.6499999999999</v>
      </c>
      <c r="J99" s="367">
        <v>1255.3499999999997</v>
      </c>
      <c r="K99" s="366">
        <v>1219.95</v>
      </c>
      <c r="L99" s="366">
        <v>1176.45</v>
      </c>
      <c r="M99" s="366">
        <v>0.92222999999999999</v>
      </c>
      <c r="N99" s="1"/>
      <c r="O99" s="1"/>
    </row>
    <row r="100" spans="1:15" ht="12.75" customHeight="1">
      <c r="A100" s="31">
        <v>90</v>
      </c>
      <c r="B100" s="365" t="s">
        <v>335</v>
      </c>
      <c r="C100" s="366">
        <v>21.5</v>
      </c>
      <c r="D100" s="367">
        <v>21.533333333333331</v>
      </c>
      <c r="E100" s="367">
        <v>21.366666666666664</v>
      </c>
      <c r="F100" s="367">
        <v>21.233333333333331</v>
      </c>
      <c r="G100" s="367">
        <v>21.066666666666663</v>
      </c>
      <c r="H100" s="367">
        <v>21.666666666666664</v>
      </c>
      <c r="I100" s="367">
        <v>21.833333333333336</v>
      </c>
      <c r="J100" s="367">
        <v>21.966666666666665</v>
      </c>
      <c r="K100" s="366">
        <v>21.7</v>
      </c>
      <c r="L100" s="366">
        <v>21.4</v>
      </c>
      <c r="M100" s="366">
        <v>28.370909999999999</v>
      </c>
      <c r="N100" s="1"/>
      <c r="O100" s="1"/>
    </row>
    <row r="101" spans="1:15" ht="12.75" customHeight="1">
      <c r="A101" s="31">
        <v>91</v>
      </c>
      <c r="B101" s="365" t="s">
        <v>337</v>
      </c>
      <c r="C101" s="366">
        <v>621.29999999999995</v>
      </c>
      <c r="D101" s="367">
        <v>620.61666666666667</v>
      </c>
      <c r="E101" s="367">
        <v>611.23333333333335</v>
      </c>
      <c r="F101" s="367">
        <v>601.16666666666663</v>
      </c>
      <c r="G101" s="367">
        <v>591.7833333333333</v>
      </c>
      <c r="H101" s="367">
        <v>630.68333333333339</v>
      </c>
      <c r="I101" s="367">
        <v>640.06666666666683</v>
      </c>
      <c r="J101" s="367">
        <v>650.13333333333344</v>
      </c>
      <c r="K101" s="366">
        <v>630</v>
      </c>
      <c r="L101" s="366">
        <v>610.54999999999995</v>
      </c>
      <c r="M101" s="366">
        <v>5.7023999999999999</v>
      </c>
      <c r="N101" s="1"/>
      <c r="O101" s="1"/>
    </row>
    <row r="102" spans="1:15" ht="12.75" customHeight="1">
      <c r="A102" s="31">
        <v>92</v>
      </c>
      <c r="B102" s="365" t="s">
        <v>338</v>
      </c>
      <c r="C102" s="366">
        <v>915.4</v>
      </c>
      <c r="D102" s="367">
        <v>917.7166666666667</v>
      </c>
      <c r="E102" s="367">
        <v>906.68333333333339</v>
      </c>
      <c r="F102" s="367">
        <v>897.9666666666667</v>
      </c>
      <c r="G102" s="367">
        <v>886.93333333333339</v>
      </c>
      <c r="H102" s="367">
        <v>926.43333333333339</v>
      </c>
      <c r="I102" s="367">
        <v>937.4666666666667</v>
      </c>
      <c r="J102" s="367">
        <v>946.18333333333339</v>
      </c>
      <c r="K102" s="366">
        <v>928.75</v>
      </c>
      <c r="L102" s="366">
        <v>909</v>
      </c>
      <c r="M102" s="366">
        <v>3.1578599999999999</v>
      </c>
      <c r="N102" s="1"/>
      <c r="O102" s="1"/>
    </row>
    <row r="103" spans="1:15" ht="12.75" customHeight="1">
      <c r="A103" s="31">
        <v>93</v>
      </c>
      <c r="B103" s="365" t="s">
        <v>339</v>
      </c>
      <c r="C103" s="366">
        <v>4963.95</v>
      </c>
      <c r="D103" s="367">
        <v>4969</v>
      </c>
      <c r="E103" s="367">
        <v>4920</v>
      </c>
      <c r="F103" s="367">
        <v>4876.05</v>
      </c>
      <c r="G103" s="367">
        <v>4827.05</v>
      </c>
      <c r="H103" s="367">
        <v>5012.95</v>
      </c>
      <c r="I103" s="367">
        <v>5061.95</v>
      </c>
      <c r="J103" s="367">
        <v>5105.8999999999996</v>
      </c>
      <c r="K103" s="366">
        <v>5018</v>
      </c>
      <c r="L103" s="366">
        <v>4925.05</v>
      </c>
      <c r="M103" s="366">
        <v>5.1240000000000001E-2</v>
      </c>
      <c r="N103" s="1"/>
      <c r="O103" s="1"/>
    </row>
    <row r="104" spans="1:15" ht="12.75" customHeight="1">
      <c r="A104" s="31">
        <v>94</v>
      </c>
      <c r="B104" s="365" t="s">
        <v>249</v>
      </c>
      <c r="C104" s="366">
        <v>89.5</v>
      </c>
      <c r="D104" s="367">
        <v>89.083333333333329</v>
      </c>
      <c r="E104" s="367">
        <v>87.966666666666654</v>
      </c>
      <c r="F104" s="367">
        <v>86.433333333333323</v>
      </c>
      <c r="G104" s="367">
        <v>85.316666666666649</v>
      </c>
      <c r="H104" s="367">
        <v>90.61666666666666</v>
      </c>
      <c r="I104" s="367">
        <v>91.733333333333334</v>
      </c>
      <c r="J104" s="367">
        <v>93.266666666666666</v>
      </c>
      <c r="K104" s="366">
        <v>90.2</v>
      </c>
      <c r="L104" s="366">
        <v>87.55</v>
      </c>
      <c r="M104" s="366">
        <v>27.37744</v>
      </c>
      <c r="N104" s="1"/>
      <c r="O104" s="1"/>
    </row>
    <row r="105" spans="1:15" ht="12.75" customHeight="1">
      <c r="A105" s="31">
        <v>95</v>
      </c>
      <c r="B105" s="365" t="s">
        <v>332</v>
      </c>
      <c r="C105" s="366">
        <v>515.4</v>
      </c>
      <c r="D105" s="367">
        <v>513.46666666666658</v>
      </c>
      <c r="E105" s="367">
        <v>508.98333333333312</v>
      </c>
      <c r="F105" s="367">
        <v>502.56666666666655</v>
      </c>
      <c r="G105" s="367">
        <v>498.08333333333309</v>
      </c>
      <c r="H105" s="367">
        <v>519.88333333333321</v>
      </c>
      <c r="I105" s="367">
        <v>524.36666666666656</v>
      </c>
      <c r="J105" s="367">
        <v>530.78333333333319</v>
      </c>
      <c r="K105" s="366">
        <v>517.95000000000005</v>
      </c>
      <c r="L105" s="366">
        <v>507.05</v>
      </c>
      <c r="M105" s="366">
        <v>0.31069999999999998</v>
      </c>
      <c r="N105" s="1"/>
      <c r="O105" s="1"/>
    </row>
    <row r="106" spans="1:15" ht="12.75" customHeight="1">
      <c r="A106" s="31">
        <v>96</v>
      </c>
      <c r="B106" s="365" t="s">
        <v>838</v>
      </c>
      <c r="C106" s="366">
        <v>204.6</v>
      </c>
      <c r="D106" s="367">
        <v>202.5</v>
      </c>
      <c r="E106" s="367">
        <v>199.1</v>
      </c>
      <c r="F106" s="367">
        <v>193.6</v>
      </c>
      <c r="G106" s="367">
        <v>190.2</v>
      </c>
      <c r="H106" s="367">
        <v>208</v>
      </c>
      <c r="I106" s="367">
        <v>211.39999999999998</v>
      </c>
      <c r="J106" s="367">
        <v>216.9</v>
      </c>
      <c r="K106" s="366">
        <v>205.9</v>
      </c>
      <c r="L106" s="366">
        <v>197</v>
      </c>
      <c r="M106" s="366">
        <v>38.756970000000003</v>
      </c>
      <c r="N106" s="1"/>
      <c r="O106" s="1"/>
    </row>
    <row r="107" spans="1:15" ht="12.75" customHeight="1">
      <c r="A107" s="31">
        <v>97</v>
      </c>
      <c r="B107" s="365" t="s">
        <v>340</v>
      </c>
      <c r="C107" s="366">
        <v>220.15</v>
      </c>
      <c r="D107" s="367">
        <v>221.31666666666669</v>
      </c>
      <c r="E107" s="367">
        <v>216.88333333333338</v>
      </c>
      <c r="F107" s="367">
        <v>213.6166666666667</v>
      </c>
      <c r="G107" s="367">
        <v>209.18333333333339</v>
      </c>
      <c r="H107" s="367">
        <v>224.58333333333337</v>
      </c>
      <c r="I107" s="367">
        <v>229.01666666666671</v>
      </c>
      <c r="J107" s="367">
        <v>232.28333333333336</v>
      </c>
      <c r="K107" s="366">
        <v>225.75</v>
      </c>
      <c r="L107" s="366">
        <v>218.05</v>
      </c>
      <c r="M107" s="366">
        <v>2.0567000000000002</v>
      </c>
      <c r="N107" s="1"/>
      <c r="O107" s="1"/>
    </row>
    <row r="108" spans="1:15" ht="12.75" customHeight="1">
      <c r="A108" s="31">
        <v>98</v>
      </c>
      <c r="B108" s="365" t="s">
        <v>341</v>
      </c>
      <c r="C108" s="366">
        <v>407.25</v>
      </c>
      <c r="D108" s="367">
        <v>405.18333333333334</v>
      </c>
      <c r="E108" s="367">
        <v>400.36666666666667</v>
      </c>
      <c r="F108" s="367">
        <v>393.48333333333335</v>
      </c>
      <c r="G108" s="367">
        <v>388.66666666666669</v>
      </c>
      <c r="H108" s="367">
        <v>412.06666666666666</v>
      </c>
      <c r="I108" s="367">
        <v>416.88333333333338</v>
      </c>
      <c r="J108" s="367">
        <v>423.76666666666665</v>
      </c>
      <c r="K108" s="366">
        <v>410</v>
      </c>
      <c r="L108" s="366">
        <v>398.3</v>
      </c>
      <c r="M108" s="366">
        <v>12.60145</v>
      </c>
      <c r="N108" s="1"/>
      <c r="O108" s="1"/>
    </row>
    <row r="109" spans="1:15" ht="12.75" customHeight="1">
      <c r="A109" s="31">
        <v>99</v>
      </c>
      <c r="B109" s="365" t="s">
        <v>84</v>
      </c>
      <c r="C109" s="366">
        <v>546.04999999999995</v>
      </c>
      <c r="D109" s="367">
        <v>543</v>
      </c>
      <c r="E109" s="367">
        <v>538.29999999999995</v>
      </c>
      <c r="F109" s="367">
        <v>530.54999999999995</v>
      </c>
      <c r="G109" s="367">
        <v>525.84999999999991</v>
      </c>
      <c r="H109" s="367">
        <v>550.75</v>
      </c>
      <c r="I109" s="367">
        <v>555.45000000000005</v>
      </c>
      <c r="J109" s="367">
        <v>563.20000000000005</v>
      </c>
      <c r="K109" s="366">
        <v>547.70000000000005</v>
      </c>
      <c r="L109" s="366">
        <v>535.25</v>
      </c>
      <c r="M109" s="366">
        <v>18.216249999999999</v>
      </c>
      <c r="N109" s="1"/>
      <c r="O109" s="1"/>
    </row>
    <row r="110" spans="1:15" ht="12.75" customHeight="1">
      <c r="A110" s="31">
        <v>100</v>
      </c>
      <c r="B110" s="365" t="s">
        <v>342</v>
      </c>
      <c r="C110" s="366">
        <v>645.65</v>
      </c>
      <c r="D110" s="367">
        <v>648.56666666666672</v>
      </c>
      <c r="E110" s="367">
        <v>637.13333333333344</v>
      </c>
      <c r="F110" s="367">
        <v>628.61666666666667</v>
      </c>
      <c r="G110" s="367">
        <v>617.18333333333339</v>
      </c>
      <c r="H110" s="367">
        <v>657.08333333333348</v>
      </c>
      <c r="I110" s="367">
        <v>668.51666666666665</v>
      </c>
      <c r="J110" s="367">
        <v>677.03333333333353</v>
      </c>
      <c r="K110" s="366">
        <v>660</v>
      </c>
      <c r="L110" s="366">
        <v>640.04999999999995</v>
      </c>
      <c r="M110" s="366">
        <v>0.33714</v>
      </c>
      <c r="N110" s="1"/>
      <c r="O110" s="1"/>
    </row>
    <row r="111" spans="1:15" ht="12.75" customHeight="1">
      <c r="A111" s="31">
        <v>101</v>
      </c>
      <c r="B111" s="365" t="s">
        <v>85</v>
      </c>
      <c r="C111" s="366">
        <v>924.25</v>
      </c>
      <c r="D111" s="367">
        <v>927.31666666666661</v>
      </c>
      <c r="E111" s="367">
        <v>917.18333333333317</v>
      </c>
      <c r="F111" s="367">
        <v>910.11666666666656</v>
      </c>
      <c r="G111" s="367">
        <v>899.98333333333312</v>
      </c>
      <c r="H111" s="367">
        <v>934.38333333333321</v>
      </c>
      <c r="I111" s="367">
        <v>944.51666666666665</v>
      </c>
      <c r="J111" s="367">
        <v>951.58333333333326</v>
      </c>
      <c r="K111" s="366">
        <v>937.45</v>
      </c>
      <c r="L111" s="366">
        <v>920.25</v>
      </c>
      <c r="M111" s="366">
        <v>12.38138</v>
      </c>
      <c r="N111" s="1"/>
      <c r="O111" s="1"/>
    </row>
    <row r="112" spans="1:15" ht="12.75" customHeight="1">
      <c r="A112" s="31">
        <v>102</v>
      </c>
      <c r="B112" s="365" t="s">
        <v>86</v>
      </c>
      <c r="C112" s="366">
        <v>153</v>
      </c>
      <c r="D112" s="367">
        <v>154</v>
      </c>
      <c r="E112" s="367">
        <v>151.35</v>
      </c>
      <c r="F112" s="367">
        <v>149.69999999999999</v>
      </c>
      <c r="G112" s="367">
        <v>147.04999999999998</v>
      </c>
      <c r="H112" s="367">
        <v>155.65</v>
      </c>
      <c r="I112" s="367">
        <v>158.29999999999998</v>
      </c>
      <c r="J112" s="367">
        <v>159.95000000000002</v>
      </c>
      <c r="K112" s="366">
        <v>156.65</v>
      </c>
      <c r="L112" s="366">
        <v>152.35</v>
      </c>
      <c r="M112" s="366">
        <v>137.4444</v>
      </c>
      <c r="N112" s="1"/>
      <c r="O112" s="1"/>
    </row>
    <row r="113" spans="1:15" ht="12.75" customHeight="1">
      <c r="A113" s="31">
        <v>103</v>
      </c>
      <c r="B113" s="365" t="s">
        <v>343</v>
      </c>
      <c r="C113" s="366">
        <v>346.85</v>
      </c>
      <c r="D113" s="367">
        <v>349.98333333333335</v>
      </c>
      <c r="E113" s="367">
        <v>342.86666666666667</v>
      </c>
      <c r="F113" s="367">
        <v>338.88333333333333</v>
      </c>
      <c r="G113" s="367">
        <v>331.76666666666665</v>
      </c>
      <c r="H113" s="367">
        <v>353.9666666666667</v>
      </c>
      <c r="I113" s="367">
        <v>361.08333333333337</v>
      </c>
      <c r="J113" s="367">
        <v>365.06666666666672</v>
      </c>
      <c r="K113" s="366">
        <v>357.1</v>
      </c>
      <c r="L113" s="366">
        <v>346</v>
      </c>
      <c r="M113" s="366">
        <v>1.71055</v>
      </c>
      <c r="N113" s="1"/>
      <c r="O113" s="1"/>
    </row>
    <row r="114" spans="1:15" ht="12.75" customHeight="1">
      <c r="A114" s="31">
        <v>104</v>
      </c>
      <c r="B114" s="365" t="s">
        <v>88</v>
      </c>
      <c r="C114" s="366">
        <v>6105.4</v>
      </c>
      <c r="D114" s="367">
        <v>6076.8499999999995</v>
      </c>
      <c r="E114" s="367">
        <v>6018.6999999999989</v>
      </c>
      <c r="F114" s="367">
        <v>5931.9999999999991</v>
      </c>
      <c r="G114" s="367">
        <v>5873.8499999999985</v>
      </c>
      <c r="H114" s="367">
        <v>6163.5499999999993</v>
      </c>
      <c r="I114" s="367">
        <v>6221.6999999999989</v>
      </c>
      <c r="J114" s="367">
        <v>6308.4</v>
      </c>
      <c r="K114" s="366">
        <v>6135</v>
      </c>
      <c r="L114" s="366">
        <v>5990.15</v>
      </c>
      <c r="M114" s="366">
        <v>6.69217</v>
      </c>
      <c r="N114" s="1"/>
      <c r="O114" s="1"/>
    </row>
    <row r="115" spans="1:15" ht="12.75" customHeight="1">
      <c r="A115" s="31">
        <v>105</v>
      </c>
      <c r="B115" s="365" t="s">
        <v>89</v>
      </c>
      <c r="C115" s="366">
        <v>1464.8</v>
      </c>
      <c r="D115" s="367">
        <v>1465.2666666666667</v>
      </c>
      <c r="E115" s="367">
        <v>1456.5833333333333</v>
      </c>
      <c r="F115" s="367">
        <v>1448.3666666666666</v>
      </c>
      <c r="G115" s="367">
        <v>1439.6833333333332</v>
      </c>
      <c r="H115" s="367">
        <v>1473.4833333333333</v>
      </c>
      <c r="I115" s="367">
        <v>1482.1666666666667</v>
      </c>
      <c r="J115" s="367">
        <v>1490.3833333333334</v>
      </c>
      <c r="K115" s="366">
        <v>1473.95</v>
      </c>
      <c r="L115" s="366">
        <v>1457.05</v>
      </c>
      <c r="M115" s="366">
        <v>3.1389</v>
      </c>
      <c r="N115" s="1"/>
      <c r="O115" s="1"/>
    </row>
    <row r="116" spans="1:15" ht="12.75" customHeight="1">
      <c r="A116" s="31">
        <v>106</v>
      </c>
      <c r="B116" s="365" t="s">
        <v>90</v>
      </c>
      <c r="C116" s="366">
        <v>627.75</v>
      </c>
      <c r="D116" s="367">
        <v>626.16666666666663</v>
      </c>
      <c r="E116" s="367">
        <v>617.7833333333333</v>
      </c>
      <c r="F116" s="367">
        <v>607.81666666666672</v>
      </c>
      <c r="G116" s="367">
        <v>599.43333333333339</v>
      </c>
      <c r="H116" s="367">
        <v>636.13333333333321</v>
      </c>
      <c r="I116" s="367">
        <v>644.51666666666665</v>
      </c>
      <c r="J116" s="367">
        <v>654.48333333333312</v>
      </c>
      <c r="K116" s="366">
        <v>634.54999999999995</v>
      </c>
      <c r="L116" s="366">
        <v>616.20000000000005</v>
      </c>
      <c r="M116" s="366">
        <v>8.8983600000000003</v>
      </c>
      <c r="N116" s="1"/>
      <c r="O116" s="1"/>
    </row>
    <row r="117" spans="1:15" ht="12.75" customHeight="1">
      <c r="A117" s="31">
        <v>107</v>
      </c>
      <c r="B117" s="365" t="s">
        <v>91</v>
      </c>
      <c r="C117" s="366">
        <v>769.9</v>
      </c>
      <c r="D117" s="367">
        <v>769.94999999999993</v>
      </c>
      <c r="E117" s="367">
        <v>755.99999999999989</v>
      </c>
      <c r="F117" s="367">
        <v>742.09999999999991</v>
      </c>
      <c r="G117" s="367">
        <v>728.14999999999986</v>
      </c>
      <c r="H117" s="367">
        <v>783.84999999999991</v>
      </c>
      <c r="I117" s="367">
        <v>797.8</v>
      </c>
      <c r="J117" s="367">
        <v>811.69999999999993</v>
      </c>
      <c r="K117" s="366">
        <v>783.9</v>
      </c>
      <c r="L117" s="366">
        <v>756.05</v>
      </c>
      <c r="M117" s="366">
        <v>8.6176399999999997</v>
      </c>
      <c r="N117" s="1"/>
      <c r="O117" s="1"/>
    </row>
    <row r="118" spans="1:15" ht="12.75" customHeight="1">
      <c r="A118" s="31">
        <v>108</v>
      </c>
      <c r="B118" s="365" t="s">
        <v>345</v>
      </c>
      <c r="C118" s="366">
        <v>596.29999999999995</v>
      </c>
      <c r="D118" s="367">
        <v>600.25</v>
      </c>
      <c r="E118" s="367">
        <v>590.65</v>
      </c>
      <c r="F118" s="367">
        <v>585</v>
      </c>
      <c r="G118" s="367">
        <v>575.4</v>
      </c>
      <c r="H118" s="367">
        <v>605.9</v>
      </c>
      <c r="I118" s="367">
        <v>615.49999999999989</v>
      </c>
      <c r="J118" s="367">
        <v>621.15</v>
      </c>
      <c r="K118" s="366">
        <v>609.85</v>
      </c>
      <c r="L118" s="366">
        <v>594.6</v>
      </c>
      <c r="M118" s="366">
        <v>0.48499999999999999</v>
      </c>
      <c r="N118" s="1"/>
      <c r="O118" s="1"/>
    </row>
    <row r="119" spans="1:15" ht="12.75" customHeight="1">
      <c r="A119" s="31">
        <v>109</v>
      </c>
      <c r="B119" s="365" t="s">
        <v>328</v>
      </c>
      <c r="C119" s="366">
        <v>2880.3</v>
      </c>
      <c r="D119" s="367">
        <v>2885.9666666666667</v>
      </c>
      <c r="E119" s="367">
        <v>2851.9333333333334</v>
      </c>
      <c r="F119" s="367">
        <v>2823.5666666666666</v>
      </c>
      <c r="G119" s="367">
        <v>2789.5333333333333</v>
      </c>
      <c r="H119" s="367">
        <v>2914.3333333333335</v>
      </c>
      <c r="I119" s="367">
        <v>2948.3666666666672</v>
      </c>
      <c r="J119" s="367">
        <v>2976.7333333333336</v>
      </c>
      <c r="K119" s="366">
        <v>2920</v>
      </c>
      <c r="L119" s="366">
        <v>2857.6</v>
      </c>
      <c r="M119" s="366">
        <v>1.6843399999999999</v>
      </c>
      <c r="N119" s="1"/>
      <c r="O119" s="1"/>
    </row>
    <row r="120" spans="1:15" ht="12.75" customHeight="1">
      <c r="A120" s="31">
        <v>110</v>
      </c>
      <c r="B120" s="365" t="s">
        <v>251</v>
      </c>
      <c r="C120" s="366">
        <v>436.05</v>
      </c>
      <c r="D120" s="367">
        <v>438.05</v>
      </c>
      <c r="E120" s="367">
        <v>433.05</v>
      </c>
      <c r="F120" s="367">
        <v>430.05</v>
      </c>
      <c r="G120" s="367">
        <v>425.05</v>
      </c>
      <c r="H120" s="367">
        <v>441.05</v>
      </c>
      <c r="I120" s="367">
        <v>446.05</v>
      </c>
      <c r="J120" s="367">
        <v>449.05</v>
      </c>
      <c r="K120" s="366">
        <v>443.05</v>
      </c>
      <c r="L120" s="366">
        <v>435.05</v>
      </c>
      <c r="M120" s="366">
        <v>5.3532900000000003</v>
      </c>
      <c r="N120" s="1"/>
      <c r="O120" s="1"/>
    </row>
    <row r="121" spans="1:15" ht="12.75" customHeight="1">
      <c r="A121" s="31">
        <v>111</v>
      </c>
      <c r="B121" s="365" t="s">
        <v>329</v>
      </c>
      <c r="C121" s="366">
        <v>251.75</v>
      </c>
      <c r="D121" s="367">
        <v>250.16666666666666</v>
      </c>
      <c r="E121" s="367">
        <v>240.43333333333334</v>
      </c>
      <c r="F121" s="367">
        <v>229.11666666666667</v>
      </c>
      <c r="G121" s="367">
        <v>219.38333333333335</v>
      </c>
      <c r="H121" s="367">
        <v>261.48333333333335</v>
      </c>
      <c r="I121" s="367">
        <v>271.21666666666658</v>
      </c>
      <c r="J121" s="367">
        <v>282.5333333333333</v>
      </c>
      <c r="K121" s="366">
        <v>259.89999999999998</v>
      </c>
      <c r="L121" s="366">
        <v>238.85</v>
      </c>
      <c r="M121" s="366">
        <v>19.129020000000001</v>
      </c>
      <c r="N121" s="1"/>
      <c r="O121" s="1"/>
    </row>
    <row r="122" spans="1:15" ht="12.75" customHeight="1">
      <c r="A122" s="31">
        <v>112</v>
      </c>
      <c r="B122" s="365" t="s">
        <v>92</v>
      </c>
      <c r="C122" s="366">
        <v>141.94999999999999</v>
      </c>
      <c r="D122" s="367">
        <v>140.86666666666667</v>
      </c>
      <c r="E122" s="367">
        <v>139.33333333333334</v>
      </c>
      <c r="F122" s="367">
        <v>136.71666666666667</v>
      </c>
      <c r="G122" s="367">
        <v>135.18333333333334</v>
      </c>
      <c r="H122" s="367">
        <v>143.48333333333335</v>
      </c>
      <c r="I122" s="367">
        <v>145.01666666666665</v>
      </c>
      <c r="J122" s="367">
        <v>147.63333333333335</v>
      </c>
      <c r="K122" s="366">
        <v>142.4</v>
      </c>
      <c r="L122" s="366">
        <v>138.25</v>
      </c>
      <c r="M122" s="366">
        <v>25.765879999999999</v>
      </c>
      <c r="N122" s="1"/>
      <c r="O122" s="1"/>
    </row>
    <row r="123" spans="1:15" ht="12.75" customHeight="1">
      <c r="A123" s="31">
        <v>113</v>
      </c>
      <c r="B123" s="365" t="s">
        <v>93</v>
      </c>
      <c r="C123" s="366">
        <v>949.45</v>
      </c>
      <c r="D123" s="367">
        <v>947.6</v>
      </c>
      <c r="E123" s="367">
        <v>937</v>
      </c>
      <c r="F123" s="367">
        <v>924.55</v>
      </c>
      <c r="G123" s="367">
        <v>913.94999999999993</v>
      </c>
      <c r="H123" s="367">
        <v>960.05000000000007</v>
      </c>
      <c r="I123" s="367">
        <v>970.6500000000002</v>
      </c>
      <c r="J123" s="367">
        <v>983.10000000000014</v>
      </c>
      <c r="K123" s="366">
        <v>958.2</v>
      </c>
      <c r="L123" s="366">
        <v>935.15</v>
      </c>
      <c r="M123" s="366">
        <v>2.3699599999999998</v>
      </c>
      <c r="N123" s="1"/>
      <c r="O123" s="1"/>
    </row>
    <row r="124" spans="1:15" ht="12.75" customHeight="1">
      <c r="A124" s="31">
        <v>114</v>
      </c>
      <c r="B124" s="365" t="s">
        <v>346</v>
      </c>
      <c r="C124" s="366">
        <v>1080.8499999999999</v>
      </c>
      <c r="D124" s="367">
        <v>1068.8333333333333</v>
      </c>
      <c r="E124" s="367">
        <v>1053.6666666666665</v>
      </c>
      <c r="F124" s="367">
        <v>1026.4833333333333</v>
      </c>
      <c r="G124" s="367">
        <v>1011.3166666666666</v>
      </c>
      <c r="H124" s="367">
        <v>1096.0166666666664</v>
      </c>
      <c r="I124" s="367">
        <v>1111.1833333333329</v>
      </c>
      <c r="J124" s="367">
        <v>1138.3666666666663</v>
      </c>
      <c r="K124" s="366">
        <v>1084</v>
      </c>
      <c r="L124" s="366">
        <v>1041.6500000000001</v>
      </c>
      <c r="M124" s="366">
        <v>5.1799600000000003</v>
      </c>
      <c r="N124" s="1"/>
      <c r="O124" s="1"/>
    </row>
    <row r="125" spans="1:15" ht="12.75" customHeight="1">
      <c r="A125" s="31">
        <v>115</v>
      </c>
      <c r="B125" s="365" t="s">
        <v>94</v>
      </c>
      <c r="C125" s="366">
        <v>574.04999999999995</v>
      </c>
      <c r="D125" s="367">
        <v>575.85</v>
      </c>
      <c r="E125" s="367">
        <v>568.70000000000005</v>
      </c>
      <c r="F125" s="367">
        <v>563.35</v>
      </c>
      <c r="G125" s="367">
        <v>556.20000000000005</v>
      </c>
      <c r="H125" s="367">
        <v>581.20000000000005</v>
      </c>
      <c r="I125" s="367">
        <v>588.34999999999991</v>
      </c>
      <c r="J125" s="367">
        <v>593.70000000000005</v>
      </c>
      <c r="K125" s="366">
        <v>583</v>
      </c>
      <c r="L125" s="366">
        <v>570.5</v>
      </c>
      <c r="M125" s="366">
        <v>30.625610000000002</v>
      </c>
      <c r="N125" s="1"/>
      <c r="O125" s="1"/>
    </row>
    <row r="126" spans="1:15" ht="12.75" customHeight="1">
      <c r="A126" s="31">
        <v>116</v>
      </c>
      <c r="B126" s="365" t="s">
        <v>252</v>
      </c>
      <c r="C126" s="366">
        <v>1876.6</v>
      </c>
      <c r="D126" s="367">
        <v>1878.4833333333333</v>
      </c>
      <c r="E126" s="367">
        <v>1858.6666666666667</v>
      </c>
      <c r="F126" s="367">
        <v>1840.7333333333333</v>
      </c>
      <c r="G126" s="367">
        <v>1820.9166666666667</v>
      </c>
      <c r="H126" s="367">
        <v>1896.4166666666667</v>
      </c>
      <c r="I126" s="367">
        <v>1916.2333333333333</v>
      </c>
      <c r="J126" s="367">
        <v>1934.1666666666667</v>
      </c>
      <c r="K126" s="366">
        <v>1898.3</v>
      </c>
      <c r="L126" s="366">
        <v>1860.55</v>
      </c>
      <c r="M126" s="366">
        <v>0.84424999999999994</v>
      </c>
      <c r="N126" s="1"/>
      <c r="O126" s="1"/>
    </row>
    <row r="127" spans="1:15" ht="12.75" customHeight="1">
      <c r="A127" s="31">
        <v>117</v>
      </c>
      <c r="B127" s="365" t="s">
        <v>351</v>
      </c>
      <c r="C127" s="366">
        <v>434.85</v>
      </c>
      <c r="D127" s="367">
        <v>442.55</v>
      </c>
      <c r="E127" s="367">
        <v>426.3</v>
      </c>
      <c r="F127" s="367">
        <v>417.75</v>
      </c>
      <c r="G127" s="367">
        <v>401.5</v>
      </c>
      <c r="H127" s="367">
        <v>451.1</v>
      </c>
      <c r="I127" s="367">
        <v>467.35</v>
      </c>
      <c r="J127" s="367">
        <v>475.90000000000003</v>
      </c>
      <c r="K127" s="366">
        <v>458.8</v>
      </c>
      <c r="L127" s="366">
        <v>434</v>
      </c>
      <c r="M127" s="366">
        <v>9.7099299999999999</v>
      </c>
      <c r="N127" s="1"/>
      <c r="O127" s="1"/>
    </row>
    <row r="128" spans="1:15" ht="12.75" customHeight="1">
      <c r="A128" s="31">
        <v>118</v>
      </c>
      <c r="B128" s="365" t="s">
        <v>347</v>
      </c>
      <c r="C128" s="366">
        <v>80.5</v>
      </c>
      <c r="D128" s="367">
        <v>80.933333333333337</v>
      </c>
      <c r="E128" s="367">
        <v>79.566666666666677</v>
      </c>
      <c r="F128" s="367">
        <v>78.63333333333334</v>
      </c>
      <c r="G128" s="367">
        <v>77.26666666666668</v>
      </c>
      <c r="H128" s="367">
        <v>81.866666666666674</v>
      </c>
      <c r="I128" s="367">
        <v>83.233333333333348</v>
      </c>
      <c r="J128" s="367">
        <v>84.166666666666671</v>
      </c>
      <c r="K128" s="366">
        <v>82.3</v>
      </c>
      <c r="L128" s="366">
        <v>80</v>
      </c>
      <c r="M128" s="366">
        <v>26.619250000000001</v>
      </c>
      <c r="N128" s="1"/>
      <c r="O128" s="1"/>
    </row>
    <row r="129" spans="1:15" ht="12.75" customHeight="1">
      <c r="A129" s="31">
        <v>119</v>
      </c>
      <c r="B129" s="365" t="s">
        <v>348</v>
      </c>
      <c r="C129" s="366">
        <v>1058.8499999999999</v>
      </c>
      <c r="D129" s="367">
        <v>1031.3166666666666</v>
      </c>
      <c r="E129" s="367">
        <v>992.5333333333333</v>
      </c>
      <c r="F129" s="367">
        <v>926.2166666666667</v>
      </c>
      <c r="G129" s="367">
        <v>887.43333333333339</v>
      </c>
      <c r="H129" s="367">
        <v>1097.6333333333332</v>
      </c>
      <c r="I129" s="367">
        <v>1136.4166666666665</v>
      </c>
      <c r="J129" s="367">
        <v>1202.7333333333331</v>
      </c>
      <c r="K129" s="366">
        <v>1070.0999999999999</v>
      </c>
      <c r="L129" s="366">
        <v>965</v>
      </c>
      <c r="M129" s="366">
        <v>2.4136600000000001</v>
      </c>
      <c r="N129" s="1"/>
      <c r="O129" s="1"/>
    </row>
    <row r="130" spans="1:15" ht="12.75" customHeight="1">
      <c r="A130" s="31">
        <v>120</v>
      </c>
      <c r="B130" s="365" t="s">
        <v>95</v>
      </c>
      <c r="C130" s="366">
        <v>2513.5500000000002</v>
      </c>
      <c r="D130" s="367">
        <v>2524.5166666666669</v>
      </c>
      <c r="E130" s="367">
        <v>2491.1333333333337</v>
      </c>
      <c r="F130" s="367">
        <v>2468.7166666666667</v>
      </c>
      <c r="G130" s="367">
        <v>2435.3333333333335</v>
      </c>
      <c r="H130" s="367">
        <v>2546.9333333333338</v>
      </c>
      <c r="I130" s="367">
        <v>2580.3166666666671</v>
      </c>
      <c r="J130" s="367">
        <v>2602.733333333334</v>
      </c>
      <c r="K130" s="366">
        <v>2557.9</v>
      </c>
      <c r="L130" s="366">
        <v>2502.1</v>
      </c>
      <c r="M130" s="366">
        <v>5.1446500000000004</v>
      </c>
      <c r="N130" s="1"/>
      <c r="O130" s="1"/>
    </row>
    <row r="131" spans="1:15" ht="12.75" customHeight="1">
      <c r="A131" s="31">
        <v>121</v>
      </c>
      <c r="B131" s="365" t="s">
        <v>349</v>
      </c>
      <c r="C131" s="366">
        <v>258.05</v>
      </c>
      <c r="D131" s="367">
        <v>257.68333333333334</v>
      </c>
      <c r="E131" s="367">
        <v>251.36666666666667</v>
      </c>
      <c r="F131" s="367">
        <v>244.68333333333334</v>
      </c>
      <c r="G131" s="367">
        <v>238.36666666666667</v>
      </c>
      <c r="H131" s="367">
        <v>264.36666666666667</v>
      </c>
      <c r="I131" s="367">
        <v>270.68333333333339</v>
      </c>
      <c r="J131" s="367">
        <v>277.36666666666667</v>
      </c>
      <c r="K131" s="366">
        <v>264</v>
      </c>
      <c r="L131" s="366">
        <v>251</v>
      </c>
      <c r="M131" s="366">
        <v>42.914459999999998</v>
      </c>
      <c r="N131" s="1"/>
      <c r="O131" s="1"/>
    </row>
    <row r="132" spans="1:15" ht="12.75" customHeight="1">
      <c r="A132" s="31">
        <v>122</v>
      </c>
      <c r="B132" s="365" t="s">
        <v>253</v>
      </c>
      <c r="C132" s="366">
        <v>161.35</v>
      </c>
      <c r="D132" s="367">
        <v>161.9</v>
      </c>
      <c r="E132" s="367">
        <v>158.45000000000002</v>
      </c>
      <c r="F132" s="367">
        <v>155.55000000000001</v>
      </c>
      <c r="G132" s="367">
        <v>152.10000000000002</v>
      </c>
      <c r="H132" s="367">
        <v>164.8</v>
      </c>
      <c r="I132" s="367">
        <v>168.25</v>
      </c>
      <c r="J132" s="367">
        <v>171.15</v>
      </c>
      <c r="K132" s="366">
        <v>165.35</v>
      </c>
      <c r="L132" s="366">
        <v>159</v>
      </c>
      <c r="M132" s="366">
        <v>21.095089999999999</v>
      </c>
      <c r="N132" s="1"/>
      <c r="O132" s="1"/>
    </row>
    <row r="133" spans="1:15" ht="12.75" customHeight="1">
      <c r="A133" s="31">
        <v>123</v>
      </c>
      <c r="B133" s="365" t="s">
        <v>350</v>
      </c>
      <c r="C133" s="366">
        <v>761.3</v>
      </c>
      <c r="D133" s="367">
        <v>769.1</v>
      </c>
      <c r="E133" s="367">
        <v>752.2</v>
      </c>
      <c r="F133" s="367">
        <v>743.1</v>
      </c>
      <c r="G133" s="367">
        <v>726.2</v>
      </c>
      <c r="H133" s="367">
        <v>778.2</v>
      </c>
      <c r="I133" s="367">
        <v>795.09999999999991</v>
      </c>
      <c r="J133" s="367">
        <v>804.2</v>
      </c>
      <c r="K133" s="366">
        <v>786</v>
      </c>
      <c r="L133" s="366">
        <v>760</v>
      </c>
      <c r="M133" s="366">
        <v>2.0007299999999999</v>
      </c>
      <c r="N133" s="1"/>
      <c r="O133" s="1"/>
    </row>
    <row r="134" spans="1:15" ht="12.75" customHeight="1">
      <c r="A134" s="31">
        <v>124</v>
      </c>
      <c r="B134" s="365" t="s">
        <v>96</v>
      </c>
      <c r="C134" s="366">
        <v>4621.7</v>
      </c>
      <c r="D134" s="367">
        <v>4636.8833333333332</v>
      </c>
      <c r="E134" s="367">
        <v>4593.8166666666666</v>
      </c>
      <c r="F134" s="367">
        <v>4565.9333333333334</v>
      </c>
      <c r="G134" s="367">
        <v>4522.8666666666668</v>
      </c>
      <c r="H134" s="367">
        <v>4664.7666666666664</v>
      </c>
      <c r="I134" s="367">
        <v>4707.8333333333321</v>
      </c>
      <c r="J134" s="367">
        <v>4735.7166666666662</v>
      </c>
      <c r="K134" s="366">
        <v>4679.95</v>
      </c>
      <c r="L134" s="366">
        <v>4609</v>
      </c>
      <c r="M134" s="366">
        <v>2.5950799999999998</v>
      </c>
      <c r="N134" s="1"/>
      <c r="O134" s="1"/>
    </row>
    <row r="135" spans="1:15" ht="12.75" customHeight="1">
      <c r="A135" s="31">
        <v>125</v>
      </c>
      <c r="B135" s="365" t="s">
        <v>254</v>
      </c>
      <c r="C135" s="366">
        <v>5480.95</v>
      </c>
      <c r="D135" s="367">
        <v>5492.6166666666659</v>
      </c>
      <c r="E135" s="367">
        <v>5430.5333333333319</v>
      </c>
      <c r="F135" s="367">
        <v>5380.1166666666659</v>
      </c>
      <c r="G135" s="367">
        <v>5318.0333333333319</v>
      </c>
      <c r="H135" s="367">
        <v>5543.0333333333319</v>
      </c>
      <c r="I135" s="367">
        <v>5605.1166666666659</v>
      </c>
      <c r="J135" s="367">
        <v>5655.5333333333319</v>
      </c>
      <c r="K135" s="366">
        <v>5554.7</v>
      </c>
      <c r="L135" s="366">
        <v>5442.2</v>
      </c>
      <c r="M135" s="366">
        <v>1.5771299999999999</v>
      </c>
      <c r="N135" s="1"/>
      <c r="O135" s="1"/>
    </row>
    <row r="136" spans="1:15" ht="12.75" customHeight="1">
      <c r="A136" s="31">
        <v>126</v>
      </c>
      <c r="B136" s="365" t="s">
        <v>98</v>
      </c>
      <c r="C136" s="366">
        <v>394.45</v>
      </c>
      <c r="D136" s="367">
        <v>395.2166666666667</v>
      </c>
      <c r="E136" s="367">
        <v>389.93333333333339</v>
      </c>
      <c r="F136" s="367">
        <v>385.41666666666669</v>
      </c>
      <c r="G136" s="367">
        <v>380.13333333333338</v>
      </c>
      <c r="H136" s="367">
        <v>399.73333333333341</v>
      </c>
      <c r="I136" s="367">
        <v>405.01666666666671</v>
      </c>
      <c r="J136" s="367">
        <v>409.53333333333342</v>
      </c>
      <c r="K136" s="366">
        <v>400.5</v>
      </c>
      <c r="L136" s="366">
        <v>390.7</v>
      </c>
      <c r="M136" s="366">
        <v>40.915030000000002</v>
      </c>
      <c r="N136" s="1"/>
      <c r="O136" s="1"/>
    </row>
    <row r="137" spans="1:15" ht="12.75" customHeight="1">
      <c r="A137" s="31">
        <v>127</v>
      </c>
      <c r="B137" s="365" t="s">
        <v>245</v>
      </c>
      <c r="C137" s="366">
        <v>4726.95</v>
      </c>
      <c r="D137" s="367">
        <v>4723.6166666666659</v>
      </c>
      <c r="E137" s="367">
        <v>4688.3333333333321</v>
      </c>
      <c r="F137" s="367">
        <v>4649.7166666666662</v>
      </c>
      <c r="G137" s="367">
        <v>4614.4333333333325</v>
      </c>
      <c r="H137" s="367">
        <v>4762.2333333333318</v>
      </c>
      <c r="I137" s="367">
        <v>4797.5166666666664</v>
      </c>
      <c r="J137" s="367">
        <v>4836.1333333333314</v>
      </c>
      <c r="K137" s="366">
        <v>4758.8999999999996</v>
      </c>
      <c r="L137" s="366">
        <v>4685</v>
      </c>
      <c r="M137" s="366">
        <v>2.4228700000000001</v>
      </c>
      <c r="N137" s="1"/>
      <c r="O137" s="1"/>
    </row>
    <row r="138" spans="1:15" ht="12.75" customHeight="1">
      <c r="A138" s="31">
        <v>128</v>
      </c>
      <c r="B138" s="365" t="s">
        <v>99</v>
      </c>
      <c r="C138" s="366">
        <v>4835.45</v>
      </c>
      <c r="D138" s="367">
        <v>4851.1166666666659</v>
      </c>
      <c r="E138" s="367">
        <v>4809.3333333333321</v>
      </c>
      <c r="F138" s="367">
        <v>4783.2166666666662</v>
      </c>
      <c r="G138" s="367">
        <v>4741.4333333333325</v>
      </c>
      <c r="H138" s="367">
        <v>4877.2333333333318</v>
      </c>
      <c r="I138" s="367">
        <v>4919.0166666666664</v>
      </c>
      <c r="J138" s="367">
        <v>4945.1333333333314</v>
      </c>
      <c r="K138" s="366">
        <v>4892.8999999999996</v>
      </c>
      <c r="L138" s="366">
        <v>4825</v>
      </c>
      <c r="M138" s="366">
        <v>2.5343800000000001</v>
      </c>
      <c r="N138" s="1"/>
      <c r="O138" s="1"/>
    </row>
    <row r="139" spans="1:15" ht="12.75" customHeight="1">
      <c r="A139" s="31">
        <v>129</v>
      </c>
      <c r="B139" s="365" t="s">
        <v>565</v>
      </c>
      <c r="C139" s="366">
        <v>2780.4</v>
      </c>
      <c r="D139" s="367">
        <v>2787.4833333333336</v>
      </c>
      <c r="E139" s="367">
        <v>2724.9666666666672</v>
      </c>
      <c r="F139" s="367">
        <v>2669.5333333333338</v>
      </c>
      <c r="G139" s="367">
        <v>2607.0166666666673</v>
      </c>
      <c r="H139" s="367">
        <v>2842.916666666667</v>
      </c>
      <c r="I139" s="367">
        <v>2905.4333333333334</v>
      </c>
      <c r="J139" s="367">
        <v>2960.8666666666668</v>
      </c>
      <c r="K139" s="366">
        <v>2850</v>
      </c>
      <c r="L139" s="366">
        <v>2732.05</v>
      </c>
      <c r="M139" s="366">
        <v>2.1405500000000002</v>
      </c>
      <c r="N139" s="1"/>
      <c r="O139" s="1"/>
    </row>
    <row r="140" spans="1:15" ht="12.75" customHeight="1">
      <c r="A140" s="31">
        <v>130</v>
      </c>
      <c r="B140" s="365" t="s">
        <v>355</v>
      </c>
      <c r="C140" s="366">
        <v>75</v>
      </c>
      <c r="D140" s="367">
        <v>75.333333333333329</v>
      </c>
      <c r="E140" s="367">
        <v>73.86666666666666</v>
      </c>
      <c r="F140" s="367">
        <v>72.733333333333334</v>
      </c>
      <c r="G140" s="367">
        <v>71.266666666666666</v>
      </c>
      <c r="H140" s="367">
        <v>76.466666666666654</v>
      </c>
      <c r="I140" s="367">
        <v>77.933333333333323</v>
      </c>
      <c r="J140" s="367">
        <v>79.066666666666649</v>
      </c>
      <c r="K140" s="366">
        <v>76.8</v>
      </c>
      <c r="L140" s="366">
        <v>74.2</v>
      </c>
      <c r="M140" s="366">
        <v>13.471109999999999</v>
      </c>
      <c r="N140" s="1"/>
      <c r="O140" s="1"/>
    </row>
    <row r="141" spans="1:15" ht="12.75" customHeight="1">
      <c r="A141" s="31">
        <v>131</v>
      </c>
      <c r="B141" s="365" t="s">
        <v>100</v>
      </c>
      <c r="C141" s="366">
        <v>2705</v>
      </c>
      <c r="D141" s="367">
        <v>2705.1333333333332</v>
      </c>
      <c r="E141" s="367">
        <v>2685.3666666666663</v>
      </c>
      <c r="F141" s="367">
        <v>2665.7333333333331</v>
      </c>
      <c r="G141" s="367">
        <v>2645.9666666666662</v>
      </c>
      <c r="H141" s="367">
        <v>2724.7666666666664</v>
      </c>
      <c r="I141" s="367">
        <v>2744.5333333333328</v>
      </c>
      <c r="J141" s="367">
        <v>2764.1666666666665</v>
      </c>
      <c r="K141" s="366">
        <v>2724.9</v>
      </c>
      <c r="L141" s="366">
        <v>2685.5</v>
      </c>
      <c r="M141" s="366">
        <v>7.3661599999999998</v>
      </c>
      <c r="N141" s="1"/>
      <c r="O141" s="1"/>
    </row>
    <row r="142" spans="1:15" ht="12.75" customHeight="1">
      <c r="A142" s="31">
        <v>132</v>
      </c>
      <c r="B142" s="365" t="s">
        <v>352</v>
      </c>
      <c r="C142" s="366">
        <v>500.75</v>
      </c>
      <c r="D142" s="367">
        <v>488.7166666666667</v>
      </c>
      <c r="E142" s="367">
        <v>468.03333333333342</v>
      </c>
      <c r="F142" s="367">
        <v>435.31666666666672</v>
      </c>
      <c r="G142" s="367">
        <v>414.63333333333344</v>
      </c>
      <c r="H142" s="367">
        <v>521.43333333333339</v>
      </c>
      <c r="I142" s="367">
        <v>542.11666666666667</v>
      </c>
      <c r="J142" s="367">
        <v>574.83333333333337</v>
      </c>
      <c r="K142" s="366">
        <v>509.4</v>
      </c>
      <c r="L142" s="366">
        <v>456</v>
      </c>
      <c r="M142" s="366">
        <v>24.209499999999998</v>
      </c>
      <c r="N142" s="1"/>
      <c r="O142" s="1"/>
    </row>
    <row r="143" spans="1:15" ht="12.75" customHeight="1">
      <c r="A143" s="31">
        <v>133</v>
      </c>
      <c r="B143" s="365" t="s">
        <v>353</v>
      </c>
      <c r="C143" s="366">
        <v>127.05</v>
      </c>
      <c r="D143" s="367">
        <v>126.96666666666668</v>
      </c>
      <c r="E143" s="367">
        <v>125.63333333333335</v>
      </c>
      <c r="F143" s="367">
        <v>124.21666666666667</v>
      </c>
      <c r="G143" s="367">
        <v>122.88333333333334</v>
      </c>
      <c r="H143" s="367">
        <v>128.38333333333338</v>
      </c>
      <c r="I143" s="367">
        <v>129.7166666666667</v>
      </c>
      <c r="J143" s="367">
        <v>131.13333333333338</v>
      </c>
      <c r="K143" s="366">
        <v>128.30000000000001</v>
      </c>
      <c r="L143" s="366">
        <v>125.55</v>
      </c>
      <c r="M143" s="366">
        <v>2.8633899999999999</v>
      </c>
      <c r="N143" s="1"/>
      <c r="O143" s="1"/>
    </row>
    <row r="144" spans="1:15" ht="12.75" customHeight="1">
      <c r="A144" s="31">
        <v>134</v>
      </c>
      <c r="B144" s="365" t="s">
        <v>356</v>
      </c>
      <c r="C144" s="366">
        <v>309.5</v>
      </c>
      <c r="D144" s="367">
        <v>308.0333333333333</v>
      </c>
      <c r="E144" s="367">
        <v>301.76666666666659</v>
      </c>
      <c r="F144" s="367">
        <v>294.0333333333333</v>
      </c>
      <c r="G144" s="367">
        <v>287.76666666666659</v>
      </c>
      <c r="H144" s="367">
        <v>315.76666666666659</v>
      </c>
      <c r="I144" s="367">
        <v>322.03333333333325</v>
      </c>
      <c r="J144" s="367">
        <v>329.76666666666659</v>
      </c>
      <c r="K144" s="366">
        <v>314.3</v>
      </c>
      <c r="L144" s="366">
        <v>300.3</v>
      </c>
      <c r="M144" s="366">
        <v>3.16933</v>
      </c>
      <c r="N144" s="1"/>
      <c r="O144" s="1"/>
    </row>
    <row r="145" spans="1:15" ht="12.75" customHeight="1">
      <c r="A145" s="31">
        <v>135</v>
      </c>
      <c r="B145" s="365" t="s">
        <v>255</v>
      </c>
      <c r="C145" s="366">
        <v>514.9</v>
      </c>
      <c r="D145" s="367">
        <v>517.73333333333323</v>
      </c>
      <c r="E145" s="367">
        <v>511.16666666666652</v>
      </c>
      <c r="F145" s="367">
        <v>507.43333333333328</v>
      </c>
      <c r="G145" s="367">
        <v>500.86666666666656</v>
      </c>
      <c r="H145" s="367">
        <v>521.46666666666647</v>
      </c>
      <c r="I145" s="367">
        <v>528.0333333333333</v>
      </c>
      <c r="J145" s="367">
        <v>531.76666666666642</v>
      </c>
      <c r="K145" s="366">
        <v>524.29999999999995</v>
      </c>
      <c r="L145" s="366">
        <v>514</v>
      </c>
      <c r="M145" s="366">
        <v>1.4853700000000001</v>
      </c>
      <c r="N145" s="1"/>
      <c r="O145" s="1"/>
    </row>
    <row r="146" spans="1:15" ht="12.75" customHeight="1">
      <c r="A146" s="31">
        <v>136</v>
      </c>
      <c r="B146" s="365" t="s">
        <v>256</v>
      </c>
      <c r="C146" s="366">
        <v>1709.2</v>
      </c>
      <c r="D146" s="367">
        <v>1707.7333333333333</v>
      </c>
      <c r="E146" s="367">
        <v>1691.4666666666667</v>
      </c>
      <c r="F146" s="367">
        <v>1673.7333333333333</v>
      </c>
      <c r="G146" s="367">
        <v>1657.4666666666667</v>
      </c>
      <c r="H146" s="367">
        <v>1725.4666666666667</v>
      </c>
      <c r="I146" s="367">
        <v>1741.7333333333336</v>
      </c>
      <c r="J146" s="367">
        <v>1759.4666666666667</v>
      </c>
      <c r="K146" s="366">
        <v>1724</v>
      </c>
      <c r="L146" s="366">
        <v>1690</v>
      </c>
      <c r="M146" s="366">
        <v>0.61265999999999998</v>
      </c>
      <c r="N146" s="1"/>
      <c r="O146" s="1"/>
    </row>
    <row r="147" spans="1:15" ht="12.75" customHeight="1">
      <c r="A147" s="31">
        <v>137</v>
      </c>
      <c r="B147" s="365" t="s">
        <v>357</v>
      </c>
      <c r="C147" s="366">
        <v>70.2</v>
      </c>
      <c r="D147" s="367">
        <v>70.400000000000006</v>
      </c>
      <c r="E147" s="367">
        <v>69.700000000000017</v>
      </c>
      <c r="F147" s="367">
        <v>69.200000000000017</v>
      </c>
      <c r="G147" s="367">
        <v>68.500000000000028</v>
      </c>
      <c r="H147" s="367">
        <v>70.900000000000006</v>
      </c>
      <c r="I147" s="367">
        <v>71.599999999999994</v>
      </c>
      <c r="J147" s="367">
        <v>72.099999999999994</v>
      </c>
      <c r="K147" s="366">
        <v>71.099999999999994</v>
      </c>
      <c r="L147" s="366">
        <v>69.900000000000006</v>
      </c>
      <c r="M147" s="366">
        <v>7.6224800000000004</v>
      </c>
      <c r="N147" s="1"/>
      <c r="O147" s="1"/>
    </row>
    <row r="148" spans="1:15" ht="12.75" customHeight="1">
      <c r="A148" s="31">
        <v>138</v>
      </c>
      <c r="B148" s="365" t="s">
        <v>354</v>
      </c>
      <c r="C148" s="366">
        <v>206.45</v>
      </c>
      <c r="D148" s="367">
        <v>208.11666666666667</v>
      </c>
      <c r="E148" s="367">
        <v>203.83333333333334</v>
      </c>
      <c r="F148" s="367">
        <v>201.21666666666667</v>
      </c>
      <c r="G148" s="367">
        <v>196.93333333333334</v>
      </c>
      <c r="H148" s="367">
        <v>210.73333333333335</v>
      </c>
      <c r="I148" s="367">
        <v>215.01666666666665</v>
      </c>
      <c r="J148" s="367">
        <v>217.63333333333335</v>
      </c>
      <c r="K148" s="366">
        <v>212.4</v>
      </c>
      <c r="L148" s="366">
        <v>205.5</v>
      </c>
      <c r="M148" s="366">
        <v>1.2793000000000001</v>
      </c>
      <c r="N148" s="1"/>
      <c r="O148" s="1"/>
    </row>
    <row r="149" spans="1:15" ht="12.75" customHeight="1">
      <c r="A149" s="31">
        <v>139</v>
      </c>
      <c r="B149" s="365" t="s">
        <v>358</v>
      </c>
      <c r="C149" s="366">
        <v>114.75</v>
      </c>
      <c r="D149" s="367">
        <v>113.89999999999999</v>
      </c>
      <c r="E149" s="367">
        <v>112.29999999999998</v>
      </c>
      <c r="F149" s="367">
        <v>109.85</v>
      </c>
      <c r="G149" s="367">
        <v>108.24999999999999</v>
      </c>
      <c r="H149" s="367">
        <v>116.34999999999998</v>
      </c>
      <c r="I149" s="367">
        <v>117.94999999999997</v>
      </c>
      <c r="J149" s="367">
        <v>120.39999999999998</v>
      </c>
      <c r="K149" s="366">
        <v>115.5</v>
      </c>
      <c r="L149" s="366">
        <v>111.45</v>
      </c>
      <c r="M149" s="366">
        <v>17.608779999999999</v>
      </c>
      <c r="N149" s="1"/>
      <c r="O149" s="1"/>
    </row>
    <row r="150" spans="1:15" ht="12.75" customHeight="1">
      <c r="A150" s="31">
        <v>140</v>
      </c>
      <c r="B150" s="365" t="s">
        <v>839</v>
      </c>
      <c r="C150" s="366">
        <v>59.3</v>
      </c>
      <c r="D150" s="367">
        <v>59.5</v>
      </c>
      <c r="E150" s="367">
        <v>58.8</v>
      </c>
      <c r="F150" s="367">
        <v>58.3</v>
      </c>
      <c r="G150" s="367">
        <v>57.599999999999994</v>
      </c>
      <c r="H150" s="367">
        <v>60</v>
      </c>
      <c r="I150" s="367">
        <v>60.7</v>
      </c>
      <c r="J150" s="367">
        <v>61.2</v>
      </c>
      <c r="K150" s="366">
        <v>60.2</v>
      </c>
      <c r="L150" s="366">
        <v>59</v>
      </c>
      <c r="M150" s="366">
        <v>4.4550700000000001</v>
      </c>
      <c r="N150" s="1"/>
      <c r="O150" s="1"/>
    </row>
    <row r="151" spans="1:15" ht="12.75" customHeight="1">
      <c r="A151" s="31">
        <v>141</v>
      </c>
      <c r="B151" s="365" t="s">
        <v>359</v>
      </c>
      <c r="C151" s="366">
        <v>756.7</v>
      </c>
      <c r="D151" s="367">
        <v>761.01666666666677</v>
      </c>
      <c r="E151" s="367">
        <v>748.03333333333353</v>
      </c>
      <c r="F151" s="367">
        <v>739.36666666666679</v>
      </c>
      <c r="G151" s="367">
        <v>726.38333333333355</v>
      </c>
      <c r="H151" s="367">
        <v>769.68333333333351</v>
      </c>
      <c r="I151" s="367">
        <v>782.66666666666686</v>
      </c>
      <c r="J151" s="367">
        <v>791.33333333333348</v>
      </c>
      <c r="K151" s="366">
        <v>774</v>
      </c>
      <c r="L151" s="366">
        <v>752.35</v>
      </c>
      <c r="M151" s="366">
        <v>0.94588000000000005</v>
      </c>
      <c r="N151" s="1"/>
      <c r="O151" s="1"/>
    </row>
    <row r="152" spans="1:15" ht="12.75" customHeight="1">
      <c r="A152" s="31">
        <v>142</v>
      </c>
      <c r="B152" s="365" t="s">
        <v>101</v>
      </c>
      <c r="C152" s="366">
        <v>1893.35</v>
      </c>
      <c r="D152" s="367">
        <v>1895.2166666666665</v>
      </c>
      <c r="E152" s="367">
        <v>1882.5333333333328</v>
      </c>
      <c r="F152" s="367">
        <v>1871.7166666666665</v>
      </c>
      <c r="G152" s="367">
        <v>1859.0333333333328</v>
      </c>
      <c r="H152" s="367">
        <v>1906.0333333333328</v>
      </c>
      <c r="I152" s="367">
        <v>1918.7166666666667</v>
      </c>
      <c r="J152" s="367">
        <v>1929.5333333333328</v>
      </c>
      <c r="K152" s="366">
        <v>1907.9</v>
      </c>
      <c r="L152" s="366">
        <v>1884.4</v>
      </c>
      <c r="M152" s="366">
        <v>7.5119999999999996</v>
      </c>
      <c r="N152" s="1"/>
      <c r="O152" s="1"/>
    </row>
    <row r="153" spans="1:15" ht="12.75" customHeight="1">
      <c r="A153" s="31">
        <v>143</v>
      </c>
      <c r="B153" s="365" t="s">
        <v>102</v>
      </c>
      <c r="C153" s="366">
        <v>170.05</v>
      </c>
      <c r="D153" s="367">
        <v>170.08333333333334</v>
      </c>
      <c r="E153" s="367">
        <v>168.81666666666669</v>
      </c>
      <c r="F153" s="367">
        <v>167.58333333333334</v>
      </c>
      <c r="G153" s="367">
        <v>166.31666666666669</v>
      </c>
      <c r="H153" s="367">
        <v>171.31666666666669</v>
      </c>
      <c r="I153" s="367">
        <v>172.58333333333334</v>
      </c>
      <c r="J153" s="367">
        <v>173.81666666666669</v>
      </c>
      <c r="K153" s="366">
        <v>171.35</v>
      </c>
      <c r="L153" s="366">
        <v>168.85</v>
      </c>
      <c r="M153" s="366">
        <v>13.09625</v>
      </c>
      <c r="N153" s="1"/>
      <c r="O153" s="1"/>
    </row>
    <row r="154" spans="1:15" ht="12.75" customHeight="1">
      <c r="A154" s="31">
        <v>144</v>
      </c>
      <c r="B154" s="365" t="s">
        <v>840</v>
      </c>
      <c r="C154" s="366">
        <v>136.5</v>
      </c>
      <c r="D154" s="367">
        <v>135.63333333333335</v>
      </c>
      <c r="E154" s="367">
        <v>128.41666666666671</v>
      </c>
      <c r="F154" s="367">
        <v>120.33333333333336</v>
      </c>
      <c r="G154" s="367">
        <v>113.11666666666672</v>
      </c>
      <c r="H154" s="367">
        <v>143.7166666666667</v>
      </c>
      <c r="I154" s="367">
        <v>150.93333333333334</v>
      </c>
      <c r="J154" s="367">
        <v>159.01666666666671</v>
      </c>
      <c r="K154" s="366">
        <v>142.85</v>
      </c>
      <c r="L154" s="366">
        <v>127.55</v>
      </c>
      <c r="M154" s="366">
        <v>23.77337</v>
      </c>
      <c r="N154" s="1"/>
      <c r="O154" s="1"/>
    </row>
    <row r="155" spans="1:15" ht="12.75" customHeight="1">
      <c r="A155" s="31">
        <v>145</v>
      </c>
      <c r="B155" s="365" t="s">
        <v>360</v>
      </c>
      <c r="C155" s="366">
        <v>302.64999999999998</v>
      </c>
      <c r="D155" s="367">
        <v>303.48333333333329</v>
      </c>
      <c r="E155" s="367">
        <v>300.01666666666659</v>
      </c>
      <c r="F155" s="367">
        <v>297.38333333333333</v>
      </c>
      <c r="G155" s="367">
        <v>293.91666666666663</v>
      </c>
      <c r="H155" s="367">
        <v>306.11666666666656</v>
      </c>
      <c r="I155" s="367">
        <v>309.58333333333326</v>
      </c>
      <c r="J155" s="367">
        <v>312.21666666666653</v>
      </c>
      <c r="K155" s="366">
        <v>306.95</v>
      </c>
      <c r="L155" s="366">
        <v>300.85000000000002</v>
      </c>
      <c r="M155" s="366">
        <v>0.99656999999999996</v>
      </c>
      <c r="N155" s="1"/>
      <c r="O155" s="1"/>
    </row>
    <row r="156" spans="1:15" ht="12.75" customHeight="1">
      <c r="A156" s="31">
        <v>146</v>
      </c>
      <c r="B156" s="365" t="s">
        <v>103</v>
      </c>
      <c r="C156" s="366">
        <v>88.5</v>
      </c>
      <c r="D156" s="367">
        <v>88.100000000000009</v>
      </c>
      <c r="E156" s="367">
        <v>87.300000000000011</v>
      </c>
      <c r="F156" s="367">
        <v>86.100000000000009</v>
      </c>
      <c r="G156" s="367">
        <v>85.300000000000011</v>
      </c>
      <c r="H156" s="367">
        <v>89.300000000000011</v>
      </c>
      <c r="I156" s="367">
        <v>90.1</v>
      </c>
      <c r="J156" s="367">
        <v>91.300000000000011</v>
      </c>
      <c r="K156" s="366">
        <v>88.9</v>
      </c>
      <c r="L156" s="366">
        <v>86.9</v>
      </c>
      <c r="M156" s="366">
        <v>177.03948</v>
      </c>
      <c r="N156" s="1"/>
      <c r="O156" s="1"/>
    </row>
    <row r="157" spans="1:15" ht="12.75" customHeight="1">
      <c r="A157" s="31">
        <v>147</v>
      </c>
      <c r="B157" s="365" t="s">
        <v>362</v>
      </c>
      <c r="C157" s="366">
        <v>542.85</v>
      </c>
      <c r="D157" s="367">
        <v>541.85</v>
      </c>
      <c r="E157" s="367">
        <v>538.1</v>
      </c>
      <c r="F157" s="367">
        <v>533.35</v>
      </c>
      <c r="G157" s="367">
        <v>529.6</v>
      </c>
      <c r="H157" s="367">
        <v>546.6</v>
      </c>
      <c r="I157" s="367">
        <v>550.35</v>
      </c>
      <c r="J157" s="367">
        <v>555.1</v>
      </c>
      <c r="K157" s="366">
        <v>545.6</v>
      </c>
      <c r="L157" s="366">
        <v>537.1</v>
      </c>
      <c r="M157" s="366">
        <v>1.21591</v>
      </c>
      <c r="N157" s="1"/>
      <c r="O157" s="1"/>
    </row>
    <row r="158" spans="1:15" ht="12.75" customHeight="1">
      <c r="A158" s="31">
        <v>148</v>
      </c>
      <c r="B158" s="365" t="s">
        <v>361</v>
      </c>
      <c r="C158" s="366">
        <v>3830.85</v>
      </c>
      <c r="D158" s="367">
        <v>3840.9500000000003</v>
      </c>
      <c r="E158" s="367">
        <v>3769.9000000000005</v>
      </c>
      <c r="F158" s="367">
        <v>3708.9500000000003</v>
      </c>
      <c r="G158" s="367">
        <v>3637.9000000000005</v>
      </c>
      <c r="H158" s="367">
        <v>3901.9000000000005</v>
      </c>
      <c r="I158" s="367">
        <v>3972.9500000000007</v>
      </c>
      <c r="J158" s="367">
        <v>4033.9000000000005</v>
      </c>
      <c r="K158" s="366">
        <v>3912</v>
      </c>
      <c r="L158" s="366">
        <v>3780</v>
      </c>
      <c r="M158" s="366">
        <v>0.22145999999999999</v>
      </c>
      <c r="N158" s="1"/>
      <c r="O158" s="1"/>
    </row>
    <row r="159" spans="1:15" ht="12.75" customHeight="1">
      <c r="A159" s="31">
        <v>149</v>
      </c>
      <c r="B159" s="365" t="s">
        <v>363</v>
      </c>
      <c r="C159" s="366">
        <v>207.45</v>
      </c>
      <c r="D159" s="367">
        <v>207.48333333333335</v>
      </c>
      <c r="E159" s="367">
        <v>205.9666666666667</v>
      </c>
      <c r="F159" s="367">
        <v>204.48333333333335</v>
      </c>
      <c r="G159" s="367">
        <v>202.9666666666667</v>
      </c>
      <c r="H159" s="367">
        <v>208.9666666666667</v>
      </c>
      <c r="I159" s="367">
        <v>210.48333333333335</v>
      </c>
      <c r="J159" s="367">
        <v>211.9666666666667</v>
      </c>
      <c r="K159" s="366">
        <v>209</v>
      </c>
      <c r="L159" s="366">
        <v>206</v>
      </c>
      <c r="M159" s="366">
        <v>2.9853399999999999</v>
      </c>
      <c r="N159" s="1"/>
      <c r="O159" s="1"/>
    </row>
    <row r="160" spans="1:15" ht="12.75" customHeight="1">
      <c r="A160" s="31">
        <v>150</v>
      </c>
      <c r="B160" s="365" t="s">
        <v>380</v>
      </c>
      <c r="C160" s="366">
        <v>2575.6999999999998</v>
      </c>
      <c r="D160" s="367">
        <v>2551.9166666666665</v>
      </c>
      <c r="E160" s="367">
        <v>2503.833333333333</v>
      </c>
      <c r="F160" s="367">
        <v>2431.9666666666667</v>
      </c>
      <c r="G160" s="367">
        <v>2383.8833333333332</v>
      </c>
      <c r="H160" s="367">
        <v>2623.7833333333328</v>
      </c>
      <c r="I160" s="367">
        <v>2671.8666666666659</v>
      </c>
      <c r="J160" s="367">
        <v>2743.7333333333327</v>
      </c>
      <c r="K160" s="366">
        <v>2600</v>
      </c>
      <c r="L160" s="366">
        <v>2480.0500000000002</v>
      </c>
      <c r="M160" s="366">
        <v>1.53725</v>
      </c>
      <c r="N160" s="1"/>
      <c r="O160" s="1"/>
    </row>
    <row r="161" spans="1:15" ht="12.75" customHeight="1">
      <c r="A161" s="31">
        <v>151</v>
      </c>
      <c r="B161" s="365" t="s">
        <v>257</v>
      </c>
      <c r="C161" s="366">
        <v>304.25</v>
      </c>
      <c r="D161" s="367">
        <v>306.63333333333338</v>
      </c>
      <c r="E161" s="367">
        <v>299.81666666666678</v>
      </c>
      <c r="F161" s="367">
        <v>295.38333333333338</v>
      </c>
      <c r="G161" s="367">
        <v>288.56666666666678</v>
      </c>
      <c r="H161" s="367">
        <v>311.06666666666678</v>
      </c>
      <c r="I161" s="367">
        <v>317.88333333333338</v>
      </c>
      <c r="J161" s="367">
        <v>322.31666666666678</v>
      </c>
      <c r="K161" s="366">
        <v>313.45</v>
      </c>
      <c r="L161" s="366">
        <v>302.2</v>
      </c>
      <c r="M161" s="366">
        <v>22.5349</v>
      </c>
      <c r="N161" s="1"/>
      <c r="O161" s="1"/>
    </row>
    <row r="162" spans="1:15" ht="12.75" customHeight="1">
      <c r="A162" s="31">
        <v>152</v>
      </c>
      <c r="B162" s="365" t="s">
        <v>366</v>
      </c>
      <c r="C162" s="366">
        <v>51.65</v>
      </c>
      <c r="D162" s="367">
        <v>52</v>
      </c>
      <c r="E162" s="367">
        <v>50.65</v>
      </c>
      <c r="F162" s="367">
        <v>49.65</v>
      </c>
      <c r="G162" s="367">
        <v>48.3</v>
      </c>
      <c r="H162" s="367">
        <v>53</v>
      </c>
      <c r="I162" s="367">
        <v>54.349999999999994</v>
      </c>
      <c r="J162" s="367">
        <v>55.35</v>
      </c>
      <c r="K162" s="366">
        <v>53.35</v>
      </c>
      <c r="L162" s="366">
        <v>51</v>
      </c>
      <c r="M162" s="366">
        <v>67.024929999999998</v>
      </c>
      <c r="N162" s="1"/>
      <c r="O162" s="1"/>
    </row>
    <row r="163" spans="1:15" ht="12.75" customHeight="1">
      <c r="A163" s="31">
        <v>153</v>
      </c>
      <c r="B163" s="365" t="s">
        <v>364</v>
      </c>
      <c r="C163" s="366">
        <v>185.85</v>
      </c>
      <c r="D163" s="367">
        <v>186.36666666666667</v>
      </c>
      <c r="E163" s="367">
        <v>183.13333333333335</v>
      </c>
      <c r="F163" s="367">
        <v>180.41666666666669</v>
      </c>
      <c r="G163" s="367">
        <v>177.18333333333337</v>
      </c>
      <c r="H163" s="367">
        <v>189.08333333333334</v>
      </c>
      <c r="I163" s="367">
        <v>192.31666666666669</v>
      </c>
      <c r="J163" s="367">
        <v>195.03333333333333</v>
      </c>
      <c r="K163" s="366">
        <v>189.6</v>
      </c>
      <c r="L163" s="366">
        <v>183.65</v>
      </c>
      <c r="M163" s="366">
        <v>29.491</v>
      </c>
      <c r="N163" s="1"/>
      <c r="O163" s="1"/>
    </row>
    <row r="164" spans="1:15" ht="12.75" customHeight="1">
      <c r="A164" s="31">
        <v>154</v>
      </c>
      <c r="B164" s="365" t="s">
        <v>379</v>
      </c>
      <c r="C164" s="366">
        <v>165.15</v>
      </c>
      <c r="D164" s="367">
        <v>165.81666666666669</v>
      </c>
      <c r="E164" s="367">
        <v>163.33333333333337</v>
      </c>
      <c r="F164" s="367">
        <v>161.51666666666668</v>
      </c>
      <c r="G164" s="367">
        <v>159.03333333333336</v>
      </c>
      <c r="H164" s="367">
        <v>167.63333333333338</v>
      </c>
      <c r="I164" s="367">
        <v>170.11666666666667</v>
      </c>
      <c r="J164" s="367">
        <v>171.93333333333339</v>
      </c>
      <c r="K164" s="366">
        <v>168.3</v>
      </c>
      <c r="L164" s="366">
        <v>164</v>
      </c>
      <c r="M164" s="366">
        <v>1.2123699999999999</v>
      </c>
      <c r="N164" s="1"/>
      <c r="O164" s="1"/>
    </row>
    <row r="165" spans="1:15" ht="12.75" customHeight="1">
      <c r="A165" s="31">
        <v>155</v>
      </c>
      <c r="B165" s="365" t="s">
        <v>104</v>
      </c>
      <c r="C165" s="366">
        <v>132.80000000000001</v>
      </c>
      <c r="D165" s="367">
        <v>132.88333333333333</v>
      </c>
      <c r="E165" s="367">
        <v>131.56666666666666</v>
      </c>
      <c r="F165" s="367">
        <v>130.33333333333334</v>
      </c>
      <c r="G165" s="367">
        <v>129.01666666666668</v>
      </c>
      <c r="H165" s="367">
        <v>134.11666666666665</v>
      </c>
      <c r="I165" s="367">
        <v>135.43333333333331</v>
      </c>
      <c r="J165" s="367">
        <v>136.66666666666663</v>
      </c>
      <c r="K165" s="366">
        <v>134.19999999999999</v>
      </c>
      <c r="L165" s="366">
        <v>131.65</v>
      </c>
      <c r="M165" s="366">
        <v>70.197209999999998</v>
      </c>
      <c r="N165" s="1"/>
      <c r="O165" s="1"/>
    </row>
    <row r="166" spans="1:15" ht="12.75" customHeight="1">
      <c r="A166" s="31">
        <v>156</v>
      </c>
      <c r="B166" s="365" t="s">
        <v>368</v>
      </c>
      <c r="C166" s="366">
        <v>3135.95</v>
      </c>
      <c r="D166" s="367">
        <v>3127.4666666666667</v>
      </c>
      <c r="E166" s="367">
        <v>3101.3333333333335</v>
      </c>
      <c r="F166" s="367">
        <v>3066.7166666666667</v>
      </c>
      <c r="G166" s="367">
        <v>3040.5833333333335</v>
      </c>
      <c r="H166" s="367">
        <v>3162.0833333333335</v>
      </c>
      <c r="I166" s="367">
        <v>3188.2166666666667</v>
      </c>
      <c r="J166" s="367">
        <v>3222.8333333333335</v>
      </c>
      <c r="K166" s="366">
        <v>3153.6</v>
      </c>
      <c r="L166" s="366">
        <v>3092.85</v>
      </c>
      <c r="M166" s="366">
        <v>0.35570000000000002</v>
      </c>
      <c r="N166" s="1"/>
      <c r="O166" s="1"/>
    </row>
    <row r="167" spans="1:15" ht="12.75" customHeight="1">
      <c r="A167" s="31">
        <v>157</v>
      </c>
      <c r="B167" s="365" t="s">
        <v>369</v>
      </c>
      <c r="C167" s="366">
        <v>3263.05</v>
      </c>
      <c r="D167" s="367">
        <v>3266.35</v>
      </c>
      <c r="E167" s="367">
        <v>3227.7</v>
      </c>
      <c r="F167" s="367">
        <v>3192.35</v>
      </c>
      <c r="G167" s="367">
        <v>3153.7</v>
      </c>
      <c r="H167" s="367">
        <v>3301.7</v>
      </c>
      <c r="I167" s="367">
        <v>3340.3500000000004</v>
      </c>
      <c r="J167" s="367">
        <v>3375.7</v>
      </c>
      <c r="K167" s="366">
        <v>3305</v>
      </c>
      <c r="L167" s="366">
        <v>3231</v>
      </c>
      <c r="M167" s="366">
        <v>8.5629999999999998E-2</v>
      </c>
      <c r="N167" s="1"/>
      <c r="O167" s="1"/>
    </row>
    <row r="168" spans="1:15" ht="12.75" customHeight="1">
      <c r="A168" s="31">
        <v>158</v>
      </c>
      <c r="B168" s="365" t="s">
        <v>375</v>
      </c>
      <c r="C168" s="366">
        <v>300</v>
      </c>
      <c r="D168" s="367">
        <v>300.21666666666664</v>
      </c>
      <c r="E168" s="367">
        <v>295.7833333333333</v>
      </c>
      <c r="F168" s="367">
        <v>291.56666666666666</v>
      </c>
      <c r="G168" s="367">
        <v>287.13333333333333</v>
      </c>
      <c r="H168" s="367">
        <v>304.43333333333328</v>
      </c>
      <c r="I168" s="367">
        <v>308.86666666666656</v>
      </c>
      <c r="J168" s="367">
        <v>313.08333333333326</v>
      </c>
      <c r="K168" s="366">
        <v>304.64999999999998</v>
      </c>
      <c r="L168" s="366">
        <v>296</v>
      </c>
      <c r="M168" s="366">
        <v>7.3455399999999997</v>
      </c>
      <c r="N168" s="1"/>
      <c r="O168" s="1"/>
    </row>
    <row r="169" spans="1:15" ht="12.75" customHeight="1">
      <c r="A169" s="31">
        <v>159</v>
      </c>
      <c r="B169" s="365" t="s">
        <v>370</v>
      </c>
      <c r="C169" s="366">
        <v>139.30000000000001</v>
      </c>
      <c r="D169" s="367">
        <v>139.63333333333335</v>
      </c>
      <c r="E169" s="367">
        <v>138.4666666666667</v>
      </c>
      <c r="F169" s="367">
        <v>137.63333333333335</v>
      </c>
      <c r="G169" s="367">
        <v>136.4666666666667</v>
      </c>
      <c r="H169" s="367">
        <v>140.4666666666667</v>
      </c>
      <c r="I169" s="367">
        <v>141.63333333333338</v>
      </c>
      <c r="J169" s="367">
        <v>142.4666666666667</v>
      </c>
      <c r="K169" s="366">
        <v>140.80000000000001</v>
      </c>
      <c r="L169" s="366">
        <v>138.80000000000001</v>
      </c>
      <c r="M169" s="366">
        <v>2.7328199999999998</v>
      </c>
      <c r="N169" s="1"/>
      <c r="O169" s="1"/>
    </row>
    <row r="170" spans="1:15" ht="12.75" customHeight="1">
      <c r="A170" s="31">
        <v>160</v>
      </c>
      <c r="B170" s="365" t="s">
        <v>371</v>
      </c>
      <c r="C170" s="366">
        <v>5274.25</v>
      </c>
      <c r="D170" s="367">
        <v>5285.7666666666664</v>
      </c>
      <c r="E170" s="367">
        <v>5238.4833333333327</v>
      </c>
      <c r="F170" s="367">
        <v>5202.7166666666662</v>
      </c>
      <c r="G170" s="367">
        <v>5155.4333333333325</v>
      </c>
      <c r="H170" s="367">
        <v>5321.5333333333328</v>
      </c>
      <c r="I170" s="367">
        <v>5368.8166666666657</v>
      </c>
      <c r="J170" s="367">
        <v>5404.583333333333</v>
      </c>
      <c r="K170" s="366">
        <v>5333.05</v>
      </c>
      <c r="L170" s="366">
        <v>5250</v>
      </c>
      <c r="M170" s="366">
        <v>5.4670000000000003E-2</v>
      </c>
      <c r="N170" s="1"/>
      <c r="O170" s="1"/>
    </row>
    <row r="171" spans="1:15" ht="12.75" customHeight="1">
      <c r="A171" s="31">
        <v>161</v>
      </c>
      <c r="B171" s="365" t="s">
        <v>258</v>
      </c>
      <c r="C171" s="366">
        <v>3885.55</v>
      </c>
      <c r="D171" s="367">
        <v>3894.5666666666671</v>
      </c>
      <c r="E171" s="367">
        <v>3854.1333333333341</v>
      </c>
      <c r="F171" s="367">
        <v>3822.7166666666672</v>
      </c>
      <c r="G171" s="367">
        <v>3782.2833333333342</v>
      </c>
      <c r="H171" s="367">
        <v>3925.983333333334</v>
      </c>
      <c r="I171" s="367">
        <v>3966.4166666666674</v>
      </c>
      <c r="J171" s="367">
        <v>3997.8333333333339</v>
      </c>
      <c r="K171" s="366">
        <v>3935</v>
      </c>
      <c r="L171" s="366">
        <v>3863.15</v>
      </c>
      <c r="M171" s="366">
        <v>0.62409999999999999</v>
      </c>
      <c r="N171" s="1"/>
      <c r="O171" s="1"/>
    </row>
    <row r="172" spans="1:15" ht="12.75" customHeight="1">
      <c r="A172" s="31">
        <v>162</v>
      </c>
      <c r="B172" s="365" t="s">
        <v>372</v>
      </c>
      <c r="C172" s="366">
        <v>1734.05</v>
      </c>
      <c r="D172" s="367">
        <v>1737.3666666666668</v>
      </c>
      <c r="E172" s="367">
        <v>1718.0333333333335</v>
      </c>
      <c r="F172" s="367">
        <v>1702.0166666666667</v>
      </c>
      <c r="G172" s="367">
        <v>1682.6833333333334</v>
      </c>
      <c r="H172" s="367">
        <v>1753.3833333333337</v>
      </c>
      <c r="I172" s="367">
        <v>1772.7166666666667</v>
      </c>
      <c r="J172" s="367">
        <v>1788.7333333333338</v>
      </c>
      <c r="K172" s="366">
        <v>1756.7</v>
      </c>
      <c r="L172" s="366">
        <v>1721.35</v>
      </c>
      <c r="M172" s="366">
        <v>0.25203999999999999</v>
      </c>
      <c r="N172" s="1"/>
      <c r="O172" s="1"/>
    </row>
    <row r="173" spans="1:15" ht="12.75" customHeight="1">
      <c r="A173" s="31">
        <v>163</v>
      </c>
      <c r="B173" s="365" t="s">
        <v>105</v>
      </c>
      <c r="C173" s="366">
        <v>517</v>
      </c>
      <c r="D173" s="367">
        <v>519.98333333333323</v>
      </c>
      <c r="E173" s="367">
        <v>512.66666666666652</v>
      </c>
      <c r="F173" s="367">
        <v>508.33333333333326</v>
      </c>
      <c r="G173" s="367">
        <v>501.01666666666654</v>
      </c>
      <c r="H173" s="367">
        <v>524.31666666666649</v>
      </c>
      <c r="I173" s="367">
        <v>531.63333333333333</v>
      </c>
      <c r="J173" s="367">
        <v>535.96666666666647</v>
      </c>
      <c r="K173" s="366">
        <v>527.29999999999995</v>
      </c>
      <c r="L173" s="366">
        <v>515.65</v>
      </c>
      <c r="M173" s="366">
        <v>6.1797000000000004</v>
      </c>
      <c r="N173" s="1"/>
      <c r="O173" s="1"/>
    </row>
    <row r="174" spans="1:15" ht="12.75" customHeight="1">
      <c r="A174" s="31">
        <v>164</v>
      </c>
      <c r="B174" s="365" t="s">
        <v>367</v>
      </c>
      <c r="C174" s="366">
        <v>5113.1000000000004</v>
      </c>
      <c r="D174" s="367">
        <v>5096.0333333333338</v>
      </c>
      <c r="E174" s="367">
        <v>4897.0666666666675</v>
      </c>
      <c r="F174" s="367">
        <v>4681.0333333333338</v>
      </c>
      <c r="G174" s="367">
        <v>4482.0666666666675</v>
      </c>
      <c r="H174" s="367">
        <v>5312.0666666666675</v>
      </c>
      <c r="I174" s="367">
        <v>5511.0333333333328</v>
      </c>
      <c r="J174" s="367">
        <v>5727.0666666666675</v>
      </c>
      <c r="K174" s="366">
        <v>5295</v>
      </c>
      <c r="L174" s="366">
        <v>4880</v>
      </c>
      <c r="M174" s="366">
        <v>3.6966899999999998</v>
      </c>
      <c r="N174" s="1"/>
      <c r="O174" s="1"/>
    </row>
    <row r="175" spans="1:15" ht="12.75" customHeight="1">
      <c r="A175" s="31">
        <v>165</v>
      </c>
      <c r="B175" s="365" t="s">
        <v>107</v>
      </c>
      <c r="C175" s="366">
        <v>48.2</v>
      </c>
      <c r="D175" s="367">
        <v>47.75</v>
      </c>
      <c r="E175" s="367">
        <v>46.75</v>
      </c>
      <c r="F175" s="367">
        <v>45.3</v>
      </c>
      <c r="G175" s="367">
        <v>44.3</v>
      </c>
      <c r="H175" s="367">
        <v>49.2</v>
      </c>
      <c r="I175" s="367">
        <v>50.2</v>
      </c>
      <c r="J175" s="367">
        <v>51.650000000000006</v>
      </c>
      <c r="K175" s="366">
        <v>48.75</v>
      </c>
      <c r="L175" s="366">
        <v>46.3</v>
      </c>
      <c r="M175" s="366">
        <v>399.25439999999998</v>
      </c>
      <c r="N175" s="1"/>
      <c r="O175" s="1"/>
    </row>
    <row r="176" spans="1:15" ht="12.75" customHeight="1">
      <c r="A176" s="31">
        <v>166</v>
      </c>
      <c r="B176" s="365" t="s">
        <v>381</v>
      </c>
      <c r="C176" s="366">
        <v>467.2</v>
      </c>
      <c r="D176" s="367">
        <v>459.83333333333331</v>
      </c>
      <c r="E176" s="367">
        <v>444.66666666666663</v>
      </c>
      <c r="F176" s="367">
        <v>422.13333333333333</v>
      </c>
      <c r="G176" s="367">
        <v>406.96666666666664</v>
      </c>
      <c r="H176" s="367">
        <v>482.36666666666662</v>
      </c>
      <c r="I176" s="367">
        <v>497.53333333333325</v>
      </c>
      <c r="J176" s="367">
        <v>520.06666666666661</v>
      </c>
      <c r="K176" s="366">
        <v>475</v>
      </c>
      <c r="L176" s="366">
        <v>437.3</v>
      </c>
      <c r="M176" s="366">
        <v>31.86515</v>
      </c>
      <c r="N176" s="1"/>
      <c r="O176" s="1"/>
    </row>
    <row r="177" spans="1:15" ht="12.75" customHeight="1">
      <c r="A177" s="31">
        <v>167</v>
      </c>
      <c r="B177" s="365" t="s">
        <v>373</v>
      </c>
      <c r="C177" s="366">
        <v>1141</v>
      </c>
      <c r="D177" s="367">
        <v>1143.0833333333333</v>
      </c>
      <c r="E177" s="367">
        <v>1128.2166666666665</v>
      </c>
      <c r="F177" s="367">
        <v>1115.4333333333332</v>
      </c>
      <c r="G177" s="367">
        <v>1100.5666666666664</v>
      </c>
      <c r="H177" s="367">
        <v>1155.8666666666666</v>
      </c>
      <c r="I177" s="367">
        <v>1170.7333333333333</v>
      </c>
      <c r="J177" s="367">
        <v>1183.5166666666667</v>
      </c>
      <c r="K177" s="366">
        <v>1157.95</v>
      </c>
      <c r="L177" s="366">
        <v>1130.3</v>
      </c>
      <c r="M177" s="366">
        <v>0.19843</v>
      </c>
      <c r="N177" s="1"/>
      <c r="O177" s="1"/>
    </row>
    <row r="178" spans="1:15" ht="12.75" customHeight="1">
      <c r="A178" s="31">
        <v>168</v>
      </c>
      <c r="B178" s="365" t="s">
        <v>259</v>
      </c>
      <c r="C178" s="366">
        <v>531.70000000000005</v>
      </c>
      <c r="D178" s="367">
        <v>529.98333333333335</v>
      </c>
      <c r="E178" s="367">
        <v>525.9666666666667</v>
      </c>
      <c r="F178" s="367">
        <v>520.23333333333335</v>
      </c>
      <c r="G178" s="367">
        <v>516.2166666666667</v>
      </c>
      <c r="H178" s="367">
        <v>535.7166666666667</v>
      </c>
      <c r="I178" s="367">
        <v>539.73333333333335</v>
      </c>
      <c r="J178" s="367">
        <v>545.4666666666667</v>
      </c>
      <c r="K178" s="366">
        <v>534</v>
      </c>
      <c r="L178" s="366">
        <v>524.25</v>
      </c>
      <c r="M178" s="366">
        <v>0.86272000000000004</v>
      </c>
      <c r="N178" s="1"/>
      <c r="O178" s="1"/>
    </row>
    <row r="179" spans="1:15" ht="12.75" customHeight="1">
      <c r="A179" s="31">
        <v>169</v>
      </c>
      <c r="B179" s="365" t="s">
        <v>108</v>
      </c>
      <c r="C179" s="366">
        <v>949.7</v>
      </c>
      <c r="D179" s="367">
        <v>947.9</v>
      </c>
      <c r="E179" s="367">
        <v>935.8</v>
      </c>
      <c r="F179" s="367">
        <v>921.9</v>
      </c>
      <c r="G179" s="367">
        <v>909.8</v>
      </c>
      <c r="H179" s="367">
        <v>961.8</v>
      </c>
      <c r="I179" s="367">
        <v>973.90000000000009</v>
      </c>
      <c r="J179" s="367">
        <v>987.8</v>
      </c>
      <c r="K179" s="366">
        <v>960</v>
      </c>
      <c r="L179" s="366">
        <v>934</v>
      </c>
      <c r="M179" s="366">
        <v>7.8142800000000001</v>
      </c>
      <c r="N179" s="1"/>
      <c r="O179" s="1"/>
    </row>
    <row r="180" spans="1:15" ht="12.75" customHeight="1">
      <c r="A180" s="31">
        <v>170</v>
      </c>
      <c r="B180" s="365" t="s">
        <v>260</v>
      </c>
      <c r="C180" s="366">
        <v>627.79999999999995</v>
      </c>
      <c r="D180" s="367">
        <v>629.33333333333337</v>
      </c>
      <c r="E180" s="367">
        <v>616.66666666666674</v>
      </c>
      <c r="F180" s="367">
        <v>605.53333333333342</v>
      </c>
      <c r="G180" s="367">
        <v>592.86666666666679</v>
      </c>
      <c r="H180" s="367">
        <v>640.4666666666667</v>
      </c>
      <c r="I180" s="367">
        <v>653.13333333333344</v>
      </c>
      <c r="J180" s="367">
        <v>664.26666666666665</v>
      </c>
      <c r="K180" s="366">
        <v>642</v>
      </c>
      <c r="L180" s="366">
        <v>618.20000000000005</v>
      </c>
      <c r="M180" s="366">
        <v>2.6077400000000002</v>
      </c>
      <c r="N180" s="1"/>
      <c r="O180" s="1"/>
    </row>
    <row r="181" spans="1:15" ht="12.75" customHeight="1">
      <c r="A181" s="31">
        <v>171</v>
      </c>
      <c r="B181" s="365" t="s">
        <v>109</v>
      </c>
      <c r="C181" s="366">
        <v>1890.3</v>
      </c>
      <c r="D181" s="367">
        <v>1894.0333333333335</v>
      </c>
      <c r="E181" s="367">
        <v>1868.5166666666671</v>
      </c>
      <c r="F181" s="367">
        <v>1846.7333333333336</v>
      </c>
      <c r="G181" s="367">
        <v>1821.2166666666672</v>
      </c>
      <c r="H181" s="367">
        <v>1915.8166666666671</v>
      </c>
      <c r="I181" s="367">
        <v>1941.3333333333335</v>
      </c>
      <c r="J181" s="367">
        <v>1963.116666666667</v>
      </c>
      <c r="K181" s="366">
        <v>1919.55</v>
      </c>
      <c r="L181" s="366">
        <v>1872.25</v>
      </c>
      <c r="M181" s="366">
        <v>4.5850999999999997</v>
      </c>
      <c r="N181" s="1"/>
      <c r="O181" s="1"/>
    </row>
    <row r="182" spans="1:15" ht="12.75" customHeight="1">
      <c r="A182" s="31">
        <v>172</v>
      </c>
      <c r="B182" s="365" t="s">
        <v>382</v>
      </c>
      <c r="C182" s="366">
        <v>98.85</v>
      </c>
      <c r="D182" s="367">
        <v>98.850000000000009</v>
      </c>
      <c r="E182" s="367">
        <v>98.250000000000014</v>
      </c>
      <c r="F182" s="367">
        <v>97.65</v>
      </c>
      <c r="G182" s="367">
        <v>97.050000000000011</v>
      </c>
      <c r="H182" s="367">
        <v>99.450000000000017</v>
      </c>
      <c r="I182" s="367">
        <v>100.05000000000001</v>
      </c>
      <c r="J182" s="367">
        <v>100.65000000000002</v>
      </c>
      <c r="K182" s="366">
        <v>99.45</v>
      </c>
      <c r="L182" s="366">
        <v>98.25</v>
      </c>
      <c r="M182" s="366">
        <v>3.3652799999999998</v>
      </c>
      <c r="N182" s="1"/>
      <c r="O182" s="1"/>
    </row>
    <row r="183" spans="1:15" ht="12.75" customHeight="1">
      <c r="A183" s="31">
        <v>173</v>
      </c>
      <c r="B183" s="365" t="s">
        <v>110</v>
      </c>
      <c r="C183" s="366">
        <v>325.60000000000002</v>
      </c>
      <c r="D183" s="367">
        <v>330.26666666666665</v>
      </c>
      <c r="E183" s="367">
        <v>317.88333333333333</v>
      </c>
      <c r="F183" s="367">
        <v>310.16666666666669</v>
      </c>
      <c r="G183" s="367">
        <v>297.78333333333336</v>
      </c>
      <c r="H183" s="367">
        <v>337.98333333333329</v>
      </c>
      <c r="I183" s="367">
        <v>350.36666666666662</v>
      </c>
      <c r="J183" s="367">
        <v>358.08333333333326</v>
      </c>
      <c r="K183" s="366">
        <v>342.65</v>
      </c>
      <c r="L183" s="366">
        <v>322.55</v>
      </c>
      <c r="M183" s="366">
        <v>20.861560000000001</v>
      </c>
      <c r="N183" s="1"/>
      <c r="O183" s="1"/>
    </row>
    <row r="184" spans="1:15" ht="12.75" customHeight="1">
      <c r="A184" s="31">
        <v>174</v>
      </c>
      <c r="B184" s="365" t="s">
        <v>374</v>
      </c>
      <c r="C184" s="366">
        <v>508.5</v>
      </c>
      <c r="D184" s="367">
        <v>519.11666666666667</v>
      </c>
      <c r="E184" s="367">
        <v>495.23333333333335</v>
      </c>
      <c r="F184" s="367">
        <v>481.9666666666667</v>
      </c>
      <c r="G184" s="367">
        <v>458.08333333333337</v>
      </c>
      <c r="H184" s="367">
        <v>532.38333333333333</v>
      </c>
      <c r="I184" s="367">
        <v>556.26666666666677</v>
      </c>
      <c r="J184" s="367">
        <v>569.5333333333333</v>
      </c>
      <c r="K184" s="366">
        <v>543</v>
      </c>
      <c r="L184" s="366">
        <v>505.85</v>
      </c>
      <c r="M184" s="366">
        <v>37.350239999999999</v>
      </c>
      <c r="N184" s="1"/>
      <c r="O184" s="1"/>
    </row>
    <row r="185" spans="1:15" ht="12.75" customHeight="1">
      <c r="A185" s="31">
        <v>175</v>
      </c>
      <c r="B185" s="365" t="s">
        <v>111</v>
      </c>
      <c r="C185" s="366">
        <v>1692</v>
      </c>
      <c r="D185" s="367">
        <v>1682.1666666666667</v>
      </c>
      <c r="E185" s="367">
        <v>1667.8333333333335</v>
      </c>
      <c r="F185" s="367">
        <v>1643.6666666666667</v>
      </c>
      <c r="G185" s="367">
        <v>1629.3333333333335</v>
      </c>
      <c r="H185" s="367">
        <v>1706.3333333333335</v>
      </c>
      <c r="I185" s="367">
        <v>1720.666666666667</v>
      </c>
      <c r="J185" s="367">
        <v>1744.8333333333335</v>
      </c>
      <c r="K185" s="366">
        <v>1696.5</v>
      </c>
      <c r="L185" s="366">
        <v>1658</v>
      </c>
      <c r="M185" s="366">
        <v>8.9163800000000002</v>
      </c>
      <c r="N185" s="1"/>
      <c r="O185" s="1"/>
    </row>
    <row r="186" spans="1:15" ht="12.75" customHeight="1">
      <c r="A186" s="31">
        <v>176</v>
      </c>
      <c r="B186" s="365" t="s">
        <v>376</v>
      </c>
      <c r="C186" s="366">
        <v>154.35</v>
      </c>
      <c r="D186" s="367">
        <v>154.41666666666666</v>
      </c>
      <c r="E186" s="367">
        <v>150.93333333333331</v>
      </c>
      <c r="F186" s="367">
        <v>147.51666666666665</v>
      </c>
      <c r="G186" s="367">
        <v>144.0333333333333</v>
      </c>
      <c r="H186" s="367">
        <v>157.83333333333331</v>
      </c>
      <c r="I186" s="367">
        <v>161.31666666666666</v>
      </c>
      <c r="J186" s="367">
        <v>164.73333333333332</v>
      </c>
      <c r="K186" s="366">
        <v>157.9</v>
      </c>
      <c r="L186" s="366">
        <v>151</v>
      </c>
      <c r="M186" s="366">
        <v>37.529820000000001</v>
      </c>
      <c r="N186" s="1"/>
      <c r="O186" s="1"/>
    </row>
    <row r="187" spans="1:15" ht="12.75" customHeight="1">
      <c r="A187" s="31">
        <v>177</v>
      </c>
      <c r="B187" s="365" t="s">
        <v>377</v>
      </c>
      <c r="C187" s="366">
        <v>1937.6</v>
      </c>
      <c r="D187" s="367">
        <v>1941.9333333333334</v>
      </c>
      <c r="E187" s="367">
        <v>1916.6166666666668</v>
      </c>
      <c r="F187" s="367">
        <v>1895.6333333333334</v>
      </c>
      <c r="G187" s="367">
        <v>1870.3166666666668</v>
      </c>
      <c r="H187" s="367">
        <v>1962.9166666666667</v>
      </c>
      <c r="I187" s="367">
        <v>1988.2333333333333</v>
      </c>
      <c r="J187" s="367">
        <v>2009.2166666666667</v>
      </c>
      <c r="K187" s="366">
        <v>1967.25</v>
      </c>
      <c r="L187" s="366">
        <v>1920.95</v>
      </c>
      <c r="M187" s="366">
        <v>0.53632000000000002</v>
      </c>
      <c r="N187" s="1"/>
      <c r="O187" s="1"/>
    </row>
    <row r="188" spans="1:15" ht="12.75" customHeight="1">
      <c r="A188" s="31">
        <v>178</v>
      </c>
      <c r="B188" s="365" t="s">
        <v>383</v>
      </c>
      <c r="C188" s="366">
        <v>124.95</v>
      </c>
      <c r="D188" s="367">
        <v>123.98333333333333</v>
      </c>
      <c r="E188" s="367">
        <v>121.96666666666667</v>
      </c>
      <c r="F188" s="367">
        <v>118.98333333333333</v>
      </c>
      <c r="G188" s="367">
        <v>116.96666666666667</v>
      </c>
      <c r="H188" s="367">
        <v>126.96666666666667</v>
      </c>
      <c r="I188" s="367">
        <v>128.98333333333335</v>
      </c>
      <c r="J188" s="367">
        <v>131.96666666666667</v>
      </c>
      <c r="K188" s="366">
        <v>126</v>
      </c>
      <c r="L188" s="366">
        <v>121</v>
      </c>
      <c r="M188" s="366">
        <v>21.106819999999999</v>
      </c>
      <c r="N188" s="1"/>
      <c r="O188" s="1"/>
    </row>
    <row r="189" spans="1:15" ht="12.75" customHeight="1">
      <c r="A189" s="31">
        <v>179</v>
      </c>
      <c r="B189" s="365" t="s">
        <v>261</v>
      </c>
      <c r="C189" s="366">
        <v>299.8</v>
      </c>
      <c r="D189" s="367">
        <v>299.58333333333331</v>
      </c>
      <c r="E189" s="367">
        <v>296.46666666666664</v>
      </c>
      <c r="F189" s="367">
        <v>293.13333333333333</v>
      </c>
      <c r="G189" s="367">
        <v>290.01666666666665</v>
      </c>
      <c r="H189" s="367">
        <v>302.91666666666663</v>
      </c>
      <c r="I189" s="367">
        <v>306.0333333333333</v>
      </c>
      <c r="J189" s="367">
        <v>309.36666666666662</v>
      </c>
      <c r="K189" s="366">
        <v>302.7</v>
      </c>
      <c r="L189" s="366">
        <v>296.25</v>
      </c>
      <c r="M189" s="366">
        <v>4.4112400000000003</v>
      </c>
      <c r="N189" s="1"/>
      <c r="O189" s="1"/>
    </row>
    <row r="190" spans="1:15" ht="12.75" customHeight="1">
      <c r="A190" s="31">
        <v>180</v>
      </c>
      <c r="B190" s="365" t="s">
        <v>378</v>
      </c>
      <c r="C190" s="366">
        <v>667.95</v>
      </c>
      <c r="D190" s="367">
        <v>666.06666666666672</v>
      </c>
      <c r="E190" s="367">
        <v>650.13333333333344</v>
      </c>
      <c r="F190" s="367">
        <v>632.31666666666672</v>
      </c>
      <c r="G190" s="367">
        <v>616.38333333333344</v>
      </c>
      <c r="H190" s="367">
        <v>683.88333333333344</v>
      </c>
      <c r="I190" s="367">
        <v>699.81666666666661</v>
      </c>
      <c r="J190" s="367">
        <v>717.63333333333344</v>
      </c>
      <c r="K190" s="366">
        <v>682</v>
      </c>
      <c r="L190" s="366">
        <v>648.25</v>
      </c>
      <c r="M190" s="366">
        <v>4.2092499999999999</v>
      </c>
      <c r="N190" s="1"/>
      <c r="O190" s="1"/>
    </row>
    <row r="191" spans="1:15" ht="12.75" customHeight="1">
      <c r="A191" s="31">
        <v>181</v>
      </c>
      <c r="B191" s="365" t="s">
        <v>112</v>
      </c>
      <c r="C191" s="366">
        <v>649.6</v>
      </c>
      <c r="D191" s="367">
        <v>647</v>
      </c>
      <c r="E191" s="367">
        <v>642.65</v>
      </c>
      <c r="F191" s="367">
        <v>635.69999999999993</v>
      </c>
      <c r="G191" s="367">
        <v>631.34999999999991</v>
      </c>
      <c r="H191" s="367">
        <v>653.95000000000005</v>
      </c>
      <c r="I191" s="367">
        <v>658.3</v>
      </c>
      <c r="J191" s="367">
        <v>665.25000000000011</v>
      </c>
      <c r="K191" s="366">
        <v>651.35</v>
      </c>
      <c r="L191" s="366">
        <v>640.04999999999995</v>
      </c>
      <c r="M191" s="366">
        <v>5.1147499999999999</v>
      </c>
      <c r="N191" s="1"/>
      <c r="O191" s="1"/>
    </row>
    <row r="192" spans="1:15" ht="12.75" customHeight="1">
      <c r="A192" s="31">
        <v>182</v>
      </c>
      <c r="B192" s="365" t="s">
        <v>262</v>
      </c>
      <c r="C192" s="366">
        <v>1248.5999999999999</v>
      </c>
      <c r="D192" s="367">
        <v>1249.5833333333333</v>
      </c>
      <c r="E192" s="367">
        <v>1232.2666666666664</v>
      </c>
      <c r="F192" s="367">
        <v>1215.9333333333332</v>
      </c>
      <c r="G192" s="367">
        <v>1198.6166666666663</v>
      </c>
      <c r="H192" s="367">
        <v>1265.9166666666665</v>
      </c>
      <c r="I192" s="367">
        <v>1283.2333333333336</v>
      </c>
      <c r="J192" s="367">
        <v>1299.5666666666666</v>
      </c>
      <c r="K192" s="366">
        <v>1266.9000000000001</v>
      </c>
      <c r="L192" s="366">
        <v>1233.25</v>
      </c>
      <c r="M192" s="366">
        <v>10.52122</v>
      </c>
      <c r="N192" s="1"/>
      <c r="O192" s="1"/>
    </row>
    <row r="193" spans="1:15" ht="12.75" customHeight="1">
      <c r="A193" s="31">
        <v>183</v>
      </c>
      <c r="B193" s="365" t="s">
        <v>387</v>
      </c>
      <c r="C193" s="366">
        <v>1340.4</v>
      </c>
      <c r="D193" s="367">
        <v>1341.4666666666667</v>
      </c>
      <c r="E193" s="367">
        <v>1322.9333333333334</v>
      </c>
      <c r="F193" s="367">
        <v>1305.4666666666667</v>
      </c>
      <c r="G193" s="367">
        <v>1286.9333333333334</v>
      </c>
      <c r="H193" s="367">
        <v>1358.9333333333334</v>
      </c>
      <c r="I193" s="367">
        <v>1377.4666666666667</v>
      </c>
      <c r="J193" s="367">
        <v>1394.9333333333334</v>
      </c>
      <c r="K193" s="366">
        <v>1360</v>
      </c>
      <c r="L193" s="366">
        <v>1324</v>
      </c>
      <c r="M193" s="366">
        <v>2.8654799999999998</v>
      </c>
      <c r="N193" s="1"/>
      <c r="O193" s="1"/>
    </row>
    <row r="194" spans="1:15" ht="12.75" customHeight="1">
      <c r="A194" s="31">
        <v>184</v>
      </c>
      <c r="B194" s="365" t="s">
        <v>841</v>
      </c>
      <c r="C194" s="366">
        <v>21.95</v>
      </c>
      <c r="D194" s="367">
        <v>22.033333333333331</v>
      </c>
      <c r="E194" s="367">
        <v>21.766666666666662</v>
      </c>
      <c r="F194" s="367">
        <v>21.583333333333332</v>
      </c>
      <c r="G194" s="367">
        <v>21.316666666666663</v>
      </c>
      <c r="H194" s="367">
        <v>22.216666666666661</v>
      </c>
      <c r="I194" s="367">
        <v>22.483333333333327</v>
      </c>
      <c r="J194" s="367">
        <v>22.666666666666661</v>
      </c>
      <c r="K194" s="366">
        <v>22.3</v>
      </c>
      <c r="L194" s="366">
        <v>21.85</v>
      </c>
      <c r="M194" s="366">
        <v>27.24438</v>
      </c>
      <c r="N194" s="1"/>
      <c r="O194" s="1"/>
    </row>
    <row r="195" spans="1:15" ht="12.75" customHeight="1">
      <c r="A195" s="31">
        <v>185</v>
      </c>
      <c r="B195" s="365" t="s">
        <v>388</v>
      </c>
      <c r="C195" s="366">
        <v>1256</v>
      </c>
      <c r="D195" s="367">
        <v>1258.6499999999999</v>
      </c>
      <c r="E195" s="367">
        <v>1247.3499999999997</v>
      </c>
      <c r="F195" s="367">
        <v>1238.6999999999998</v>
      </c>
      <c r="G195" s="367">
        <v>1227.3999999999996</v>
      </c>
      <c r="H195" s="367">
        <v>1267.2999999999997</v>
      </c>
      <c r="I195" s="367">
        <v>1278.5999999999999</v>
      </c>
      <c r="J195" s="367">
        <v>1287.2499999999998</v>
      </c>
      <c r="K195" s="366">
        <v>1269.95</v>
      </c>
      <c r="L195" s="366">
        <v>1250</v>
      </c>
      <c r="M195" s="366">
        <v>0.17471999999999999</v>
      </c>
      <c r="N195" s="1"/>
      <c r="O195" s="1"/>
    </row>
    <row r="196" spans="1:15" ht="12.75" customHeight="1">
      <c r="A196" s="31">
        <v>186</v>
      </c>
      <c r="B196" s="365" t="s">
        <v>113</v>
      </c>
      <c r="C196" s="366">
        <v>1401.3</v>
      </c>
      <c r="D196" s="367">
        <v>1400.8666666666666</v>
      </c>
      <c r="E196" s="367">
        <v>1388.1333333333332</v>
      </c>
      <c r="F196" s="367">
        <v>1374.9666666666667</v>
      </c>
      <c r="G196" s="367">
        <v>1362.2333333333333</v>
      </c>
      <c r="H196" s="367">
        <v>1414.0333333333331</v>
      </c>
      <c r="I196" s="367">
        <v>1426.7666666666662</v>
      </c>
      <c r="J196" s="367">
        <v>1439.9333333333329</v>
      </c>
      <c r="K196" s="366">
        <v>1413.6</v>
      </c>
      <c r="L196" s="366">
        <v>1387.7</v>
      </c>
      <c r="M196" s="366">
        <v>3.3768199999999999</v>
      </c>
      <c r="N196" s="1"/>
      <c r="O196" s="1"/>
    </row>
    <row r="197" spans="1:15" ht="12.75" customHeight="1">
      <c r="A197" s="31">
        <v>187</v>
      </c>
      <c r="B197" s="365" t="s">
        <v>114</v>
      </c>
      <c r="C197" s="366">
        <v>1333.45</v>
      </c>
      <c r="D197" s="367">
        <v>1325.8</v>
      </c>
      <c r="E197" s="367">
        <v>1314.8999999999999</v>
      </c>
      <c r="F197" s="367">
        <v>1296.3499999999999</v>
      </c>
      <c r="G197" s="367">
        <v>1285.4499999999998</v>
      </c>
      <c r="H197" s="367">
        <v>1344.35</v>
      </c>
      <c r="I197" s="367">
        <v>1355.25</v>
      </c>
      <c r="J197" s="367">
        <v>1373.8</v>
      </c>
      <c r="K197" s="366">
        <v>1336.7</v>
      </c>
      <c r="L197" s="366">
        <v>1307.25</v>
      </c>
      <c r="M197" s="366">
        <v>33.670999999999999</v>
      </c>
      <c r="N197" s="1"/>
      <c r="O197" s="1"/>
    </row>
    <row r="198" spans="1:15" ht="12.75" customHeight="1">
      <c r="A198" s="31">
        <v>188</v>
      </c>
      <c r="B198" s="365" t="s">
        <v>115</v>
      </c>
      <c r="C198" s="366">
        <v>2675.3</v>
      </c>
      <c r="D198" s="367">
        <v>2658.1166666666668</v>
      </c>
      <c r="E198" s="367">
        <v>2637.5333333333338</v>
      </c>
      <c r="F198" s="367">
        <v>2599.7666666666669</v>
      </c>
      <c r="G198" s="367">
        <v>2579.1833333333338</v>
      </c>
      <c r="H198" s="367">
        <v>2695.8833333333337</v>
      </c>
      <c r="I198" s="367">
        <v>2716.4666666666667</v>
      </c>
      <c r="J198" s="367">
        <v>2754.2333333333336</v>
      </c>
      <c r="K198" s="366">
        <v>2678.7</v>
      </c>
      <c r="L198" s="366">
        <v>2620.35</v>
      </c>
      <c r="M198" s="366">
        <v>18.462489999999999</v>
      </c>
      <c r="N198" s="1"/>
      <c r="O198" s="1"/>
    </row>
    <row r="199" spans="1:15" ht="12.75" customHeight="1">
      <c r="A199" s="31">
        <v>189</v>
      </c>
      <c r="B199" s="365" t="s">
        <v>116</v>
      </c>
      <c r="C199" s="366">
        <v>2475.8000000000002</v>
      </c>
      <c r="D199" s="367">
        <v>2469.9</v>
      </c>
      <c r="E199" s="367">
        <v>2457.9</v>
      </c>
      <c r="F199" s="367">
        <v>2440</v>
      </c>
      <c r="G199" s="367">
        <v>2428</v>
      </c>
      <c r="H199" s="367">
        <v>2487.8000000000002</v>
      </c>
      <c r="I199" s="367">
        <v>2499.8000000000002</v>
      </c>
      <c r="J199" s="367">
        <v>2517.7000000000003</v>
      </c>
      <c r="K199" s="366">
        <v>2481.9</v>
      </c>
      <c r="L199" s="366">
        <v>2452</v>
      </c>
      <c r="M199" s="366">
        <v>1.4092499999999999</v>
      </c>
      <c r="N199" s="1"/>
      <c r="O199" s="1"/>
    </row>
    <row r="200" spans="1:15" ht="12.75" customHeight="1">
      <c r="A200" s="31">
        <v>190</v>
      </c>
      <c r="B200" s="365" t="s">
        <v>117</v>
      </c>
      <c r="C200" s="366">
        <v>1528.55</v>
      </c>
      <c r="D200" s="367">
        <v>1523.0833333333333</v>
      </c>
      <c r="E200" s="367">
        <v>1513.2666666666664</v>
      </c>
      <c r="F200" s="367">
        <v>1497.9833333333331</v>
      </c>
      <c r="G200" s="367">
        <v>1488.1666666666663</v>
      </c>
      <c r="H200" s="367">
        <v>1538.3666666666666</v>
      </c>
      <c r="I200" s="367">
        <v>1548.1833333333336</v>
      </c>
      <c r="J200" s="367">
        <v>1563.4666666666667</v>
      </c>
      <c r="K200" s="366">
        <v>1532.9</v>
      </c>
      <c r="L200" s="366">
        <v>1507.8</v>
      </c>
      <c r="M200" s="366">
        <v>44.286760000000001</v>
      </c>
      <c r="N200" s="1"/>
      <c r="O200" s="1"/>
    </row>
    <row r="201" spans="1:15" ht="12.75" customHeight="1">
      <c r="A201" s="31">
        <v>191</v>
      </c>
      <c r="B201" s="365" t="s">
        <v>118</v>
      </c>
      <c r="C201" s="366">
        <v>653.15</v>
      </c>
      <c r="D201" s="367">
        <v>652.4</v>
      </c>
      <c r="E201" s="367">
        <v>649.79999999999995</v>
      </c>
      <c r="F201" s="367">
        <v>646.44999999999993</v>
      </c>
      <c r="G201" s="367">
        <v>643.84999999999991</v>
      </c>
      <c r="H201" s="367">
        <v>655.75</v>
      </c>
      <c r="I201" s="367">
        <v>658.35000000000014</v>
      </c>
      <c r="J201" s="367">
        <v>661.7</v>
      </c>
      <c r="K201" s="366">
        <v>655</v>
      </c>
      <c r="L201" s="366">
        <v>649.04999999999995</v>
      </c>
      <c r="M201" s="366">
        <v>22.933910000000001</v>
      </c>
      <c r="N201" s="1"/>
      <c r="O201" s="1"/>
    </row>
    <row r="202" spans="1:15" ht="12.75" customHeight="1">
      <c r="A202" s="31">
        <v>192</v>
      </c>
      <c r="B202" s="365" t="s">
        <v>385</v>
      </c>
      <c r="C202" s="366">
        <v>1804.05</v>
      </c>
      <c r="D202" s="367">
        <v>1829.7166666666665</v>
      </c>
      <c r="E202" s="367">
        <v>1729.4333333333329</v>
      </c>
      <c r="F202" s="367">
        <v>1654.8166666666664</v>
      </c>
      <c r="G202" s="367">
        <v>1554.5333333333328</v>
      </c>
      <c r="H202" s="367">
        <v>1904.333333333333</v>
      </c>
      <c r="I202" s="367">
        <v>2004.6166666666663</v>
      </c>
      <c r="J202" s="367">
        <v>2079.2333333333331</v>
      </c>
      <c r="K202" s="366">
        <v>1930</v>
      </c>
      <c r="L202" s="366">
        <v>1755.1</v>
      </c>
      <c r="M202" s="366">
        <v>15.76441</v>
      </c>
      <c r="N202" s="1"/>
      <c r="O202" s="1"/>
    </row>
    <row r="203" spans="1:15" ht="12.75" customHeight="1">
      <c r="A203" s="31">
        <v>193</v>
      </c>
      <c r="B203" s="365" t="s">
        <v>389</v>
      </c>
      <c r="C203" s="366">
        <v>227.25</v>
      </c>
      <c r="D203" s="367">
        <v>227.26666666666665</v>
      </c>
      <c r="E203" s="367">
        <v>225.93333333333331</v>
      </c>
      <c r="F203" s="367">
        <v>224.61666666666665</v>
      </c>
      <c r="G203" s="367">
        <v>223.2833333333333</v>
      </c>
      <c r="H203" s="367">
        <v>228.58333333333331</v>
      </c>
      <c r="I203" s="367">
        <v>229.91666666666669</v>
      </c>
      <c r="J203" s="367">
        <v>231.23333333333332</v>
      </c>
      <c r="K203" s="366">
        <v>228.6</v>
      </c>
      <c r="L203" s="366">
        <v>225.95</v>
      </c>
      <c r="M203" s="366">
        <v>0.96543000000000001</v>
      </c>
      <c r="N203" s="1"/>
      <c r="O203" s="1"/>
    </row>
    <row r="204" spans="1:15" ht="12.75" customHeight="1">
      <c r="A204" s="31">
        <v>194</v>
      </c>
      <c r="B204" s="365" t="s">
        <v>390</v>
      </c>
      <c r="C204" s="366">
        <v>130.35</v>
      </c>
      <c r="D204" s="367">
        <v>131.63333333333333</v>
      </c>
      <c r="E204" s="367">
        <v>128.41666666666666</v>
      </c>
      <c r="F204" s="367">
        <v>126.48333333333332</v>
      </c>
      <c r="G204" s="367">
        <v>123.26666666666665</v>
      </c>
      <c r="H204" s="367">
        <v>133.56666666666666</v>
      </c>
      <c r="I204" s="367">
        <v>136.78333333333336</v>
      </c>
      <c r="J204" s="367">
        <v>138.71666666666667</v>
      </c>
      <c r="K204" s="366">
        <v>134.85</v>
      </c>
      <c r="L204" s="366">
        <v>129.69999999999999</v>
      </c>
      <c r="M204" s="366">
        <v>4.0074399999999999</v>
      </c>
      <c r="N204" s="1"/>
      <c r="O204" s="1"/>
    </row>
    <row r="205" spans="1:15" ht="12.75" customHeight="1">
      <c r="A205" s="31">
        <v>195</v>
      </c>
      <c r="B205" s="365" t="s">
        <v>119</v>
      </c>
      <c r="C205" s="366">
        <v>2484.9</v>
      </c>
      <c r="D205" s="367">
        <v>2483.2999999999997</v>
      </c>
      <c r="E205" s="367">
        <v>2469.9999999999995</v>
      </c>
      <c r="F205" s="367">
        <v>2455.1</v>
      </c>
      <c r="G205" s="367">
        <v>2441.7999999999997</v>
      </c>
      <c r="H205" s="367">
        <v>2498.1999999999994</v>
      </c>
      <c r="I205" s="367">
        <v>2511.4999999999995</v>
      </c>
      <c r="J205" s="367">
        <v>2526.3999999999992</v>
      </c>
      <c r="K205" s="366">
        <v>2496.6</v>
      </c>
      <c r="L205" s="366">
        <v>2468.4</v>
      </c>
      <c r="M205" s="366">
        <v>1.81575</v>
      </c>
      <c r="N205" s="1"/>
      <c r="O205" s="1"/>
    </row>
    <row r="206" spans="1:15" ht="12.75" customHeight="1">
      <c r="A206" s="31">
        <v>196</v>
      </c>
      <c r="B206" s="365" t="s">
        <v>386</v>
      </c>
      <c r="C206" s="366">
        <v>79.150000000000006</v>
      </c>
      <c r="D206" s="367">
        <v>79.7</v>
      </c>
      <c r="E206" s="367">
        <v>77.850000000000009</v>
      </c>
      <c r="F206" s="367">
        <v>76.550000000000011</v>
      </c>
      <c r="G206" s="367">
        <v>74.700000000000017</v>
      </c>
      <c r="H206" s="367">
        <v>81</v>
      </c>
      <c r="I206" s="367">
        <v>82.85</v>
      </c>
      <c r="J206" s="367">
        <v>84.149999999999991</v>
      </c>
      <c r="K206" s="366">
        <v>81.55</v>
      </c>
      <c r="L206" s="366">
        <v>78.400000000000006</v>
      </c>
      <c r="M206" s="366">
        <v>94.711500000000001</v>
      </c>
      <c r="N206" s="1"/>
      <c r="O206" s="1"/>
    </row>
    <row r="207" spans="1:15" ht="12.75" customHeight="1">
      <c r="A207" s="31">
        <v>197</v>
      </c>
      <c r="B207" s="365" t="s">
        <v>842</v>
      </c>
      <c r="C207" s="366">
        <v>3634.6</v>
      </c>
      <c r="D207" s="367">
        <v>3694.8666666666668</v>
      </c>
      <c r="E207" s="367">
        <v>3469.7333333333336</v>
      </c>
      <c r="F207" s="367">
        <v>3304.8666666666668</v>
      </c>
      <c r="G207" s="367">
        <v>3079.7333333333336</v>
      </c>
      <c r="H207" s="367">
        <v>3859.7333333333336</v>
      </c>
      <c r="I207" s="367">
        <v>4084.8666666666668</v>
      </c>
      <c r="J207" s="367">
        <v>4249.7333333333336</v>
      </c>
      <c r="K207" s="366">
        <v>3920</v>
      </c>
      <c r="L207" s="366">
        <v>3530</v>
      </c>
      <c r="M207" s="366">
        <v>3.5938599999999998</v>
      </c>
      <c r="N207" s="1"/>
      <c r="O207" s="1"/>
    </row>
    <row r="208" spans="1:15" ht="12.75" customHeight="1">
      <c r="A208" s="31">
        <v>198</v>
      </c>
      <c r="B208" s="365" t="s">
        <v>828</v>
      </c>
      <c r="C208" s="366">
        <v>547.75</v>
      </c>
      <c r="D208" s="367">
        <v>541.58333333333337</v>
      </c>
      <c r="E208" s="367">
        <v>533.16666666666674</v>
      </c>
      <c r="F208" s="367">
        <v>518.58333333333337</v>
      </c>
      <c r="G208" s="367">
        <v>510.16666666666674</v>
      </c>
      <c r="H208" s="367">
        <v>556.16666666666674</v>
      </c>
      <c r="I208" s="367">
        <v>564.58333333333348</v>
      </c>
      <c r="J208" s="367">
        <v>579.16666666666674</v>
      </c>
      <c r="K208" s="366">
        <v>550</v>
      </c>
      <c r="L208" s="366">
        <v>527</v>
      </c>
      <c r="M208" s="366">
        <v>2.4637600000000002</v>
      </c>
      <c r="N208" s="1"/>
      <c r="O208" s="1"/>
    </row>
    <row r="209" spans="1:15" ht="12.75" customHeight="1">
      <c r="A209" s="31">
        <v>199</v>
      </c>
      <c r="B209" s="365" t="s">
        <v>121</v>
      </c>
      <c r="C209" s="366">
        <v>476.1</v>
      </c>
      <c r="D209" s="367">
        <v>476.5333333333333</v>
      </c>
      <c r="E209" s="367">
        <v>471.56666666666661</v>
      </c>
      <c r="F209" s="367">
        <v>467.0333333333333</v>
      </c>
      <c r="G209" s="367">
        <v>462.06666666666661</v>
      </c>
      <c r="H209" s="367">
        <v>481.06666666666661</v>
      </c>
      <c r="I209" s="367">
        <v>486.0333333333333</v>
      </c>
      <c r="J209" s="367">
        <v>490.56666666666661</v>
      </c>
      <c r="K209" s="366">
        <v>481.5</v>
      </c>
      <c r="L209" s="366">
        <v>472</v>
      </c>
      <c r="M209" s="366">
        <v>50.638339999999999</v>
      </c>
      <c r="N209" s="1"/>
      <c r="O209" s="1"/>
    </row>
    <row r="210" spans="1:15" ht="12.75" customHeight="1">
      <c r="A210" s="31">
        <v>200</v>
      </c>
      <c r="B210" s="365" t="s">
        <v>391</v>
      </c>
      <c r="C210" s="366">
        <v>133.44999999999999</v>
      </c>
      <c r="D210" s="367">
        <v>132.4</v>
      </c>
      <c r="E210" s="367">
        <v>130.05000000000001</v>
      </c>
      <c r="F210" s="367">
        <v>126.65</v>
      </c>
      <c r="G210" s="367">
        <v>124.30000000000001</v>
      </c>
      <c r="H210" s="367">
        <v>135.80000000000001</v>
      </c>
      <c r="I210" s="367">
        <v>138.14999999999998</v>
      </c>
      <c r="J210" s="367">
        <v>141.55000000000001</v>
      </c>
      <c r="K210" s="366">
        <v>134.75</v>
      </c>
      <c r="L210" s="366">
        <v>129</v>
      </c>
      <c r="M210" s="366">
        <v>161.25645</v>
      </c>
      <c r="N210" s="1"/>
      <c r="O210" s="1"/>
    </row>
    <row r="211" spans="1:15" ht="12.75" customHeight="1">
      <c r="A211" s="31">
        <v>201</v>
      </c>
      <c r="B211" s="365" t="s">
        <v>122</v>
      </c>
      <c r="C211" s="366">
        <v>297.89999999999998</v>
      </c>
      <c r="D211" s="367">
        <v>297.96666666666664</v>
      </c>
      <c r="E211" s="367">
        <v>294.93333333333328</v>
      </c>
      <c r="F211" s="367">
        <v>291.96666666666664</v>
      </c>
      <c r="G211" s="367">
        <v>288.93333333333328</v>
      </c>
      <c r="H211" s="367">
        <v>300.93333333333328</v>
      </c>
      <c r="I211" s="367">
        <v>303.9666666666667</v>
      </c>
      <c r="J211" s="367">
        <v>306.93333333333328</v>
      </c>
      <c r="K211" s="366">
        <v>301</v>
      </c>
      <c r="L211" s="366">
        <v>295</v>
      </c>
      <c r="M211" s="366">
        <v>22.769439999999999</v>
      </c>
      <c r="N211" s="1"/>
      <c r="O211" s="1"/>
    </row>
    <row r="212" spans="1:15" ht="12.75" customHeight="1">
      <c r="A212" s="31">
        <v>202</v>
      </c>
      <c r="B212" s="365" t="s">
        <v>123</v>
      </c>
      <c r="C212" s="366">
        <v>2401.25</v>
      </c>
      <c r="D212" s="367">
        <v>2388.2333333333336</v>
      </c>
      <c r="E212" s="367">
        <v>2368.3666666666672</v>
      </c>
      <c r="F212" s="367">
        <v>2335.4833333333336</v>
      </c>
      <c r="G212" s="367">
        <v>2315.6166666666672</v>
      </c>
      <c r="H212" s="367">
        <v>2421.1166666666672</v>
      </c>
      <c r="I212" s="367">
        <v>2440.983333333334</v>
      </c>
      <c r="J212" s="367">
        <v>2473.8666666666672</v>
      </c>
      <c r="K212" s="366">
        <v>2408.1</v>
      </c>
      <c r="L212" s="366">
        <v>2355.35</v>
      </c>
      <c r="M212" s="366">
        <v>14.842750000000001</v>
      </c>
      <c r="N212" s="1"/>
      <c r="O212" s="1"/>
    </row>
    <row r="213" spans="1:15" ht="12.75" customHeight="1">
      <c r="A213" s="31">
        <v>203</v>
      </c>
      <c r="B213" s="365" t="s">
        <v>263</v>
      </c>
      <c r="C213" s="366">
        <v>330.55</v>
      </c>
      <c r="D213" s="367">
        <v>330.51666666666665</v>
      </c>
      <c r="E213" s="367">
        <v>326.5333333333333</v>
      </c>
      <c r="F213" s="367">
        <v>322.51666666666665</v>
      </c>
      <c r="G213" s="367">
        <v>318.5333333333333</v>
      </c>
      <c r="H213" s="367">
        <v>334.5333333333333</v>
      </c>
      <c r="I213" s="367">
        <v>338.51666666666665</v>
      </c>
      <c r="J213" s="367">
        <v>342.5333333333333</v>
      </c>
      <c r="K213" s="366">
        <v>334.5</v>
      </c>
      <c r="L213" s="366">
        <v>326.5</v>
      </c>
      <c r="M213" s="366">
        <v>24.980820000000001</v>
      </c>
      <c r="N213" s="1"/>
      <c r="O213" s="1"/>
    </row>
    <row r="214" spans="1:15" ht="12.75" customHeight="1">
      <c r="A214" s="31">
        <v>204</v>
      </c>
      <c r="B214" s="365" t="s">
        <v>843</v>
      </c>
      <c r="C214" s="366">
        <v>823.8</v>
      </c>
      <c r="D214" s="367">
        <v>814.1</v>
      </c>
      <c r="E214" s="367">
        <v>792.2</v>
      </c>
      <c r="F214" s="367">
        <v>760.6</v>
      </c>
      <c r="G214" s="367">
        <v>738.7</v>
      </c>
      <c r="H214" s="367">
        <v>845.7</v>
      </c>
      <c r="I214" s="367">
        <v>867.59999999999991</v>
      </c>
      <c r="J214" s="367">
        <v>899.2</v>
      </c>
      <c r="K214" s="366">
        <v>836</v>
      </c>
      <c r="L214" s="366">
        <v>782.5</v>
      </c>
      <c r="M214" s="366">
        <v>0.65642999999999996</v>
      </c>
      <c r="N214" s="1"/>
      <c r="O214" s="1"/>
    </row>
    <row r="215" spans="1:15" ht="12.75" customHeight="1">
      <c r="A215" s="31">
        <v>205</v>
      </c>
      <c r="B215" s="365" t="s">
        <v>392</v>
      </c>
      <c r="C215" s="366">
        <v>42212.05</v>
      </c>
      <c r="D215" s="367">
        <v>42106.733333333337</v>
      </c>
      <c r="E215" s="367">
        <v>41605.466666666674</v>
      </c>
      <c r="F215" s="367">
        <v>40998.883333333339</v>
      </c>
      <c r="G215" s="367">
        <v>40497.616666666676</v>
      </c>
      <c r="H215" s="367">
        <v>42713.316666666673</v>
      </c>
      <c r="I215" s="367">
        <v>43214.583333333336</v>
      </c>
      <c r="J215" s="367">
        <v>43821.166666666672</v>
      </c>
      <c r="K215" s="366">
        <v>42608</v>
      </c>
      <c r="L215" s="366">
        <v>41500.15</v>
      </c>
      <c r="M215" s="366">
        <v>0.11673</v>
      </c>
      <c r="N215" s="1"/>
      <c r="O215" s="1"/>
    </row>
    <row r="216" spans="1:15" ht="12.75" customHeight="1">
      <c r="A216" s="31">
        <v>206</v>
      </c>
      <c r="B216" s="365" t="s">
        <v>393</v>
      </c>
      <c r="C216" s="366">
        <v>40</v>
      </c>
      <c r="D216" s="367">
        <v>40.133333333333333</v>
      </c>
      <c r="E216" s="367">
        <v>39.766666666666666</v>
      </c>
      <c r="F216" s="367">
        <v>39.533333333333331</v>
      </c>
      <c r="G216" s="367">
        <v>39.166666666666664</v>
      </c>
      <c r="H216" s="367">
        <v>40.366666666666667</v>
      </c>
      <c r="I216" s="367">
        <v>40.733333333333327</v>
      </c>
      <c r="J216" s="367">
        <v>40.966666666666669</v>
      </c>
      <c r="K216" s="366">
        <v>40.5</v>
      </c>
      <c r="L216" s="366">
        <v>39.9</v>
      </c>
      <c r="M216" s="366">
        <v>14.018380000000001</v>
      </c>
      <c r="N216" s="1"/>
      <c r="O216" s="1"/>
    </row>
    <row r="217" spans="1:15" ht="12.75" customHeight="1">
      <c r="A217" s="31">
        <v>207</v>
      </c>
      <c r="B217" s="365" t="s">
        <v>405</v>
      </c>
      <c r="C217" s="366">
        <v>158.85</v>
      </c>
      <c r="D217" s="367">
        <v>159.94999999999999</v>
      </c>
      <c r="E217" s="367">
        <v>156.44999999999999</v>
      </c>
      <c r="F217" s="367">
        <v>154.05000000000001</v>
      </c>
      <c r="G217" s="367">
        <v>150.55000000000001</v>
      </c>
      <c r="H217" s="367">
        <v>162.34999999999997</v>
      </c>
      <c r="I217" s="367">
        <v>165.84999999999997</v>
      </c>
      <c r="J217" s="367">
        <v>168.24999999999994</v>
      </c>
      <c r="K217" s="366">
        <v>163.44999999999999</v>
      </c>
      <c r="L217" s="366">
        <v>157.55000000000001</v>
      </c>
      <c r="M217" s="366">
        <v>58.288469999999997</v>
      </c>
      <c r="N217" s="1"/>
      <c r="O217" s="1"/>
    </row>
    <row r="218" spans="1:15" ht="12.75" customHeight="1">
      <c r="A218" s="31">
        <v>208</v>
      </c>
      <c r="B218" s="365" t="s">
        <v>124</v>
      </c>
      <c r="C218" s="366">
        <v>217.75</v>
      </c>
      <c r="D218" s="367">
        <v>218.93333333333331</v>
      </c>
      <c r="E218" s="367">
        <v>214.46666666666661</v>
      </c>
      <c r="F218" s="367">
        <v>211.18333333333331</v>
      </c>
      <c r="G218" s="367">
        <v>206.71666666666661</v>
      </c>
      <c r="H218" s="367">
        <v>222.21666666666661</v>
      </c>
      <c r="I218" s="367">
        <v>226.68333333333331</v>
      </c>
      <c r="J218" s="367">
        <v>229.96666666666661</v>
      </c>
      <c r="K218" s="366">
        <v>223.4</v>
      </c>
      <c r="L218" s="366">
        <v>215.65</v>
      </c>
      <c r="M218" s="366">
        <v>144.78268</v>
      </c>
      <c r="N218" s="1"/>
      <c r="O218" s="1"/>
    </row>
    <row r="219" spans="1:15" ht="12.75" customHeight="1">
      <c r="A219" s="31">
        <v>209</v>
      </c>
      <c r="B219" s="365" t="s">
        <v>125</v>
      </c>
      <c r="C219" s="366">
        <v>772.85</v>
      </c>
      <c r="D219" s="367">
        <v>771.48333333333323</v>
      </c>
      <c r="E219" s="367">
        <v>764.96666666666647</v>
      </c>
      <c r="F219" s="367">
        <v>757.08333333333326</v>
      </c>
      <c r="G219" s="367">
        <v>750.56666666666649</v>
      </c>
      <c r="H219" s="367">
        <v>779.36666666666645</v>
      </c>
      <c r="I219" s="367">
        <v>785.8833333333331</v>
      </c>
      <c r="J219" s="367">
        <v>793.76666666666642</v>
      </c>
      <c r="K219" s="366">
        <v>778</v>
      </c>
      <c r="L219" s="366">
        <v>763.6</v>
      </c>
      <c r="M219" s="366">
        <v>121.14437</v>
      </c>
      <c r="N219" s="1"/>
      <c r="O219" s="1"/>
    </row>
    <row r="220" spans="1:15" ht="12.75" customHeight="1">
      <c r="A220" s="31">
        <v>210</v>
      </c>
      <c r="B220" s="365" t="s">
        <v>126</v>
      </c>
      <c r="C220" s="366">
        <v>1423.6</v>
      </c>
      <c r="D220" s="367">
        <v>1425.5333333333335</v>
      </c>
      <c r="E220" s="367">
        <v>1413.0666666666671</v>
      </c>
      <c r="F220" s="367">
        <v>1402.5333333333335</v>
      </c>
      <c r="G220" s="367">
        <v>1390.0666666666671</v>
      </c>
      <c r="H220" s="367">
        <v>1436.0666666666671</v>
      </c>
      <c r="I220" s="367">
        <v>1448.5333333333338</v>
      </c>
      <c r="J220" s="367">
        <v>1459.0666666666671</v>
      </c>
      <c r="K220" s="366">
        <v>1438</v>
      </c>
      <c r="L220" s="366">
        <v>1415</v>
      </c>
      <c r="M220" s="366">
        <v>3.9091800000000001</v>
      </c>
      <c r="N220" s="1"/>
      <c r="O220" s="1"/>
    </row>
    <row r="221" spans="1:15" ht="12.75" customHeight="1">
      <c r="A221" s="31">
        <v>211</v>
      </c>
      <c r="B221" s="365" t="s">
        <v>127</v>
      </c>
      <c r="C221" s="366">
        <v>570.95000000000005</v>
      </c>
      <c r="D221" s="367">
        <v>570.06666666666672</v>
      </c>
      <c r="E221" s="367">
        <v>565.13333333333344</v>
      </c>
      <c r="F221" s="367">
        <v>559.31666666666672</v>
      </c>
      <c r="G221" s="367">
        <v>554.38333333333344</v>
      </c>
      <c r="H221" s="367">
        <v>575.88333333333344</v>
      </c>
      <c r="I221" s="367">
        <v>580.81666666666661</v>
      </c>
      <c r="J221" s="367">
        <v>586.63333333333344</v>
      </c>
      <c r="K221" s="366">
        <v>575</v>
      </c>
      <c r="L221" s="366">
        <v>564.25</v>
      </c>
      <c r="M221" s="366">
        <v>8.2390699999999999</v>
      </c>
      <c r="N221" s="1"/>
      <c r="O221" s="1"/>
    </row>
    <row r="222" spans="1:15" ht="12.75" customHeight="1">
      <c r="A222" s="31">
        <v>212</v>
      </c>
      <c r="B222" s="365" t="s">
        <v>409</v>
      </c>
      <c r="C222" s="366">
        <v>272.75</v>
      </c>
      <c r="D222" s="367">
        <v>267.13333333333333</v>
      </c>
      <c r="E222" s="367">
        <v>259.21666666666664</v>
      </c>
      <c r="F222" s="367">
        <v>245.68333333333331</v>
      </c>
      <c r="G222" s="367">
        <v>237.76666666666662</v>
      </c>
      <c r="H222" s="367">
        <v>280.66666666666663</v>
      </c>
      <c r="I222" s="367">
        <v>288.58333333333337</v>
      </c>
      <c r="J222" s="367">
        <v>302.11666666666667</v>
      </c>
      <c r="K222" s="366">
        <v>275.05</v>
      </c>
      <c r="L222" s="366">
        <v>253.6</v>
      </c>
      <c r="M222" s="366">
        <v>12.942399999999999</v>
      </c>
      <c r="N222" s="1"/>
      <c r="O222" s="1"/>
    </row>
    <row r="223" spans="1:15" ht="12.75" customHeight="1">
      <c r="A223" s="31">
        <v>213</v>
      </c>
      <c r="B223" s="365" t="s">
        <v>395</v>
      </c>
      <c r="C223" s="366">
        <v>47.4</v>
      </c>
      <c r="D223" s="367">
        <v>47.566666666666663</v>
      </c>
      <c r="E223" s="367">
        <v>46.983333333333327</v>
      </c>
      <c r="F223" s="367">
        <v>46.566666666666663</v>
      </c>
      <c r="G223" s="367">
        <v>45.983333333333327</v>
      </c>
      <c r="H223" s="367">
        <v>47.983333333333327</v>
      </c>
      <c r="I223" s="367">
        <v>48.56666666666667</v>
      </c>
      <c r="J223" s="367">
        <v>48.983333333333327</v>
      </c>
      <c r="K223" s="366">
        <v>48.15</v>
      </c>
      <c r="L223" s="366">
        <v>47.15</v>
      </c>
      <c r="M223" s="366">
        <v>62.172269999999997</v>
      </c>
      <c r="N223" s="1"/>
      <c r="O223" s="1"/>
    </row>
    <row r="224" spans="1:15" ht="12.75" customHeight="1">
      <c r="A224" s="31">
        <v>214</v>
      </c>
      <c r="B224" s="365" t="s">
        <v>128</v>
      </c>
      <c r="C224" s="366">
        <v>15.25</v>
      </c>
      <c r="D224" s="367">
        <v>15.4</v>
      </c>
      <c r="E224" s="367">
        <v>14.950000000000001</v>
      </c>
      <c r="F224" s="367">
        <v>14.65</v>
      </c>
      <c r="G224" s="367">
        <v>14.200000000000001</v>
      </c>
      <c r="H224" s="367">
        <v>15.700000000000001</v>
      </c>
      <c r="I224" s="367">
        <v>16.149999999999999</v>
      </c>
      <c r="J224" s="367">
        <v>16.450000000000003</v>
      </c>
      <c r="K224" s="366">
        <v>15.85</v>
      </c>
      <c r="L224" s="366">
        <v>15.1</v>
      </c>
      <c r="M224" s="366">
        <v>2866.1198599999998</v>
      </c>
      <c r="N224" s="1"/>
      <c r="O224" s="1"/>
    </row>
    <row r="225" spans="1:15" ht="12.75" customHeight="1">
      <c r="A225" s="31">
        <v>215</v>
      </c>
      <c r="B225" s="365" t="s">
        <v>396</v>
      </c>
      <c r="C225" s="366">
        <v>62.4</v>
      </c>
      <c r="D225" s="367">
        <v>62.800000000000004</v>
      </c>
      <c r="E225" s="367">
        <v>61.600000000000009</v>
      </c>
      <c r="F225" s="367">
        <v>60.800000000000004</v>
      </c>
      <c r="G225" s="367">
        <v>59.600000000000009</v>
      </c>
      <c r="H225" s="367">
        <v>63.600000000000009</v>
      </c>
      <c r="I225" s="367">
        <v>64.800000000000011</v>
      </c>
      <c r="J225" s="367">
        <v>65.600000000000009</v>
      </c>
      <c r="K225" s="366">
        <v>64</v>
      </c>
      <c r="L225" s="366">
        <v>62</v>
      </c>
      <c r="M225" s="366">
        <v>146.03075999999999</v>
      </c>
      <c r="N225" s="1"/>
      <c r="O225" s="1"/>
    </row>
    <row r="226" spans="1:15" ht="12.75" customHeight="1">
      <c r="A226" s="31">
        <v>216</v>
      </c>
      <c r="B226" s="365" t="s">
        <v>129</v>
      </c>
      <c r="C226" s="366">
        <v>49.3</v>
      </c>
      <c r="D226" s="367">
        <v>49.333333333333336</v>
      </c>
      <c r="E226" s="367">
        <v>48.56666666666667</v>
      </c>
      <c r="F226" s="367">
        <v>47.833333333333336</v>
      </c>
      <c r="G226" s="367">
        <v>47.06666666666667</v>
      </c>
      <c r="H226" s="367">
        <v>50.06666666666667</v>
      </c>
      <c r="I226" s="367">
        <v>50.833333333333336</v>
      </c>
      <c r="J226" s="367">
        <v>51.56666666666667</v>
      </c>
      <c r="K226" s="366">
        <v>50.1</v>
      </c>
      <c r="L226" s="366">
        <v>48.6</v>
      </c>
      <c r="M226" s="366">
        <v>300.79665</v>
      </c>
      <c r="N226" s="1"/>
      <c r="O226" s="1"/>
    </row>
    <row r="227" spans="1:15" ht="12.75" customHeight="1">
      <c r="A227" s="31">
        <v>217</v>
      </c>
      <c r="B227" s="365" t="s">
        <v>407</v>
      </c>
      <c r="C227" s="366">
        <v>261.64999999999998</v>
      </c>
      <c r="D227" s="367">
        <v>261.51666666666665</v>
      </c>
      <c r="E227" s="367">
        <v>258.13333333333333</v>
      </c>
      <c r="F227" s="367">
        <v>254.61666666666667</v>
      </c>
      <c r="G227" s="367">
        <v>251.23333333333335</v>
      </c>
      <c r="H227" s="367">
        <v>265.0333333333333</v>
      </c>
      <c r="I227" s="367">
        <v>268.41666666666663</v>
      </c>
      <c r="J227" s="367">
        <v>271.93333333333328</v>
      </c>
      <c r="K227" s="366">
        <v>264.89999999999998</v>
      </c>
      <c r="L227" s="366">
        <v>258</v>
      </c>
      <c r="M227" s="366">
        <v>149.69304</v>
      </c>
      <c r="N227" s="1"/>
      <c r="O227" s="1"/>
    </row>
    <row r="228" spans="1:15" ht="12.75" customHeight="1">
      <c r="A228" s="31">
        <v>218</v>
      </c>
      <c r="B228" s="365" t="s">
        <v>397</v>
      </c>
      <c r="C228" s="366">
        <v>1132.4000000000001</v>
      </c>
      <c r="D228" s="367">
        <v>1141.8666666666666</v>
      </c>
      <c r="E228" s="367">
        <v>1115.6833333333332</v>
      </c>
      <c r="F228" s="367">
        <v>1098.9666666666667</v>
      </c>
      <c r="G228" s="367">
        <v>1072.7833333333333</v>
      </c>
      <c r="H228" s="367">
        <v>1158.583333333333</v>
      </c>
      <c r="I228" s="367">
        <v>1184.7666666666664</v>
      </c>
      <c r="J228" s="367">
        <v>1201.4833333333329</v>
      </c>
      <c r="K228" s="366">
        <v>1168.05</v>
      </c>
      <c r="L228" s="366">
        <v>1125.1500000000001</v>
      </c>
      <c r="M228" s="366">
        <v>5.9360000000000003E-2</v>
      </c>
      <c r="N228" s="1"/>
      <c r="O228" s="1"/>
    </row>
    <row r="229" spans="1:15" ht="12.75" customHeight="1">
      <c r="A229" s="31">
        <v>219</v>
      </c>
      <c r="B229" s="365" t="s">
        <v>130</v>
      </c>
      <c r="C229" s="366">
        <v>469.85</v>
      </c>
      <c r="D229" s="367">
        <v>471.76666666666671</v>
      </c>
      <c r="E229" s="367">
        <v>465.68333333333339</v>
      </c>
      <c r="F229" s="367">
        <v>461.51666666666671</v>
      </c>
      <c r="G229" s="367">
        <v>455.43333333333339</v>
      </c>
      <c r="H229" s="367">
        <v>475.93333333333339</v>
      </c>
      <c r="I229" s="367">
        <v>482.01666666666677</v>
      </c>
      <c r="J229" s="367">
        <v>486.18333333333339</v>
      </c>
      <c r="K229" s="366">
        <v>477.85</v>
      </c>
      <c r="L229" s="366">
        <v>467.6</v>
      </c>
      <c r="M229" s="366">
        <v>16.51962</v>
      </c>
      <c r="N229" s="1"/>
      <c r="O229" s="1"/>
    </row>
    <row r="230" spans="1:15" ht="12.75" customHeight="1">
      <c r="A230" s="31">
        <v>220</v>
      </c>
      <c r="B230" s="365" t="s">
        <v>398</v>
      </c>
      <c r="C230" s="366">
        <v>285.2</v>
      </c>
      <c r="D230" s="367">
        <v>287.33333333333331</v>
      </c>
      <c r="E230" s="367">
        <v>281.36666666666662</v>
      </c>
      <c r="F230" s="367">
        <v>277.5333333333333</v>
      </c>
      <c r="G230" s="367">
        <v>271.56666666666661</v>
      </c>
      <c r="H230" s="367">
        <v>291.16666666666663</v>
      </c>
      <c r="I230" s="367">
        <v>297.13333333333333</v>
      </c>
      <c r="J230" s="367">
        <v>300.96666666666664</v>
      </c>
      <c r="K230" s="366">
        <v>293.3</v>
      </c>
      <c r="L230" s="366">
        <v>283.5</v>
      </c>
      <c r="M230" s="366">
        <v>3.3796900000000001</v>
      </c>
      <c r="N230" s="1"/>
      <c r="O230" s="1"/>
    </row>
    <row r="231" spans="1:15" ht="12.75" customHeight="1">
      <c r="A231" s="31">
        <v>221</v>
      </c>
      <c r="B231" s="365" t="s">
        <v>399</v>
      </c>
      <c r="C231" s="366">
        <v>1470.95</v>
      </c>
      <c r="D231" s="367">
        <v>1469.4833333333333</v>
      </c>
      <c r="E231" s="367">
        <v>1448.4666666666667</v>
      </c>
      <c r="F231" s="367">
        <v>1425.9833333333333</v>
      </c>
      <c r="G231" s="367">
        <v>1404.9666666666667</v>
      </c>
      <c r="H231" s="367">
        <v>1491.9666666666667</v>
      </c>
      <c r="I231" s="367">
        <v>1512.9833333333336</v>
      </c>
      <c r="J231" s="367">
        <v>1535.4666666666667</v>
      </c>
      <c r="K231" s="366">
        <v>1490.5</v>
      </c>
      <c r="L231" s="366">
        <v>1447</v>
      </c>
      <c r="M231" s="366">
        <v>1.0184800000000001</v>
      </c>
      <c r="N231" s="1"/>
      <c r="O231" s="1"/>
    </row>
    <row r="232" spans="1:15" ht="12.75" customHeight="1">
      <c r="A232" s="31">
        <v>222</v>
      </c>
      <c r="B232" s="365" t="s">
        <v>131</v>
      </c>
      <c r="C232" s="366">
        <v>184.5</v>
      </c>
      <c r="D232" s="367">
        <v>184.95000000000002</v>
      </c>
      <c r="E232" s="367">
        <v>182.20000000000005</v>
      </c>
      <c r="F232" s="367">
        <v>179.90000000000003</v>
      </c>
      <c r="G232" s="367">
        <v>177.15000000000006</v>
      </c>
      <c r="H232" s="367">
        <v>187.25000000000003</v>
      </c>
      <c r="I232" s="367">
        <v>189.99999999999997</v>
      </c>
      <c r="J232" s="367">
        <v>192.3</v>
      </c>
      <c r="K232" s="366">
        <v>187.7</v>
      </c>
      <c r="L232" s="366">
        <v>182.65</v>
      </c>
      <c r="M232" s="366">
        <v>46.516840000000002</v>
      </c>
      <c r="N232" s="1"/>
      <c r="O232" s="1"/>
    </row>
    <row r="233" spans="1:15" ht="12.75" customHeight="1">
      <c r="A233" s="31">
        <v>223</v>
      </c>
      <c r="B233" s="365" t="s">
        <v>404</v>
      </c>
      <c r="C233" s="366">
        <v>200.4</v>
      </c>
      <c r="D233" s="367">
        <v>200.16666666666666</v>
      </c>
      <c r="E233" s="367">
        <v>197.98333333333332</v>
      </c>
      <c r="F233" s="367">
        <v>195.56666666666666</v>
      </c>
      <c r="G233" s="367">
        <v>193.38333333333333</v>
      </c>
      <c r="H233" s="367">
        <v>202.58333333333331</v>
      </c>
      <c r="I233" s="367">
        <v>204.76666666666665</v>
      </c>
      <c r="J233" s="367">
        <v>207.18333333333331</v>
      </c>
      <c r="K233" s="366">
        <v>202.35</v>
      </c>
      <c r="L233" s="366">
        <v>197.75</v>
      </c>
      <c r="M233" s="366">
        <v>24.891559999999998</v>
      </c>
      <c r="N233" s="1"/>
      <c r="O233" s="1"/>
    </row>
    <row r="234" spans="1:15" ht="12.75" customHeight="1">
      <c r="A234" s="31">
        <v>224</v>
      </c>
      <c r="B234" s="365" t="s">
        <v>265</v>
      </c>
      <c r="C234" s="366">
        <v>6612.7</v>
      </c>
      <c r="D234" s="367">
        <v>6599.3166666666666</v>
      </c>
      <c r="E234" s="367">
        <v>6504.6333333333332</v>
      </c>
      <c r="F234" s="367">
        <v>6396.5666666666666</v>
      </c>
      <c r="G234" s="367">
        <v>6301.8833333333332</v>
      </c>
      <c r="H234" s="367">
        <v>6707.3833333333332</v>
      </c>
      <c r="I234" s="367">
        <v>6802.0666666666657</v>
      </c>
      <c r="J234" s="367">
        <v>6910.1333333333332</v>
      </c>
      <c r="K234" s="366">
        <v>6694</v>
      </c>
      <c r="L234" s="366">
        <v>6491.25</v>
      </c>
      <c r="M234" s="366">
        <v>1.26776</v>
      </c>
      <c r="N234" s="1"/>
      <c r="O234" s="1"/>
    </row>
    <row r="235" spans="1:15" ht="12.75" customHeight="1">
      <c r="A235" s="31">
        <v>225</v>
      </c>
      <c r="B235" s="365" t="s">
        <v>406</v>
      </c>
      <c r="C235" s="366">
        <v>143.75</v>
      </c>
      <c r="D235" s="367">
        <v>144.11666666666667</v>
      </c>
      <c r="E235" s="367">
        <v>141.78333333333336</v>
      </c>
      <c r="F235" s="367">
        <v>139.81666666666669</v>
      </c>
      <c r="G235" s="367">
        <v>137.48333333333338</v>
      </c>
      <c r="H235" s="367">
        <v>146.08333333333334</v>
      </c>
      <c r="I235" s="367">
        <v>148.41666666666666</v>
      </c>
      <c r="J235" s="367">
        <v>150.38333333333333</v>
      </c>
      <c r="K235" s="366">
        <v>146.44999999999999</v>
      </c>
      <c r="L235" s="366">
        <v>142.15</v>
      </c>
      <c r="M235" s="366">
        <v>23.212479999999999</v>
      </c>
      <c r="N235" s="1"/>
      <c r="O235" s="1"/>
    </row>
    <row r="236" spans="1:15" ht="12.75" customHeight="1">
      <c r="A236" s="31">
        <v>226</v>
      </c>
      <c r="B236" s="365" t="s">
        <v>132</v>
      </c>
      <c r="C236" s="366">
        <v>2041.7</v>
      </c>
      <c r="D236" s="367">
        <v>2034.7333333333333</v>
      </c>
      <c r="E236" s="367">
        <v>2009.4666666666667</v>
      </c>
      <c r="F236" s="367">
        <v>1977.2333333333333</v>
      </c>
      <c r="G236" s="367">
        <v>1951.9666666666667</v>
      </c>
      <c r="H236" s="367">
        <v>2066.9666666666667</v>
      </c>
      <c r="I236" s="367">
        <v>2092.2333333333336</v>
      </c>
      <c r="J236" s="367">
        <v>2124.4666666666667</v>
      </c>
      <c r="K236" s="366">
        <v>2060</v>
      </c>
      <c r="L236" s="366">
        <v>2002.5</v>
      </c>
      <c r="M236" s="366">
        <v>7.8791000000000002</v>
      </c>
      <c r="N236" s="1"/>
      <c r="O236" s="1"/>
    </row>
    <row r="237" spans="1:15" ht="12.75" customHeight="1">
      <c r="A237" s="31">
        <v>227</v>
      </c>
      <c r="B237" s="365" t="s">
        <v>844</v>
      </c>
      <c r="C237" s="366">
        <v>2107.1</v>
      </c>
      <c r="D237" s="367">
        <v>2113.85</v>
      </c>
      <c r="E237" s="367">
        <v>2084.25</v>
      </c>
      <c r="F237" s="367">
        <v>2061.4</v>
      </c>
      <c r="G237" s="367">
        <v>2031.8000000000002</v>
      </c>
      <c r="H237" s="367">
        <v>2136.6999999999998</v>
      </c>
      <c r="I237" s="367">
        <v>2166.2999999999993</v>
      </c>
      <c r="J237" s="367">
        <v>2189.1499999999996</v>
      </c>
      <c r="K237" s="366">
        <v>2143.4499999999998</v>
      </c>
      <c r="L237" s="366">
        <v>2091</v>
      </c>
      <c r="M237" s="366">
        <v>0.25466</v>
      </c>
      <c r="N237" s="1"/>
      <c r="O237" s="1"/>
    </row>
    <row r="238" spans="1:15" ht="12.75" customHeight="1">
      <c r="A238" s="31">
        <v>228</v>
      </c>
      <c r="B238" s="365" t="s">
        <v>410</v>
      </c>
      <c r="C238" s="366">
        <v>442.95</v>
      </c>
      <c r="D238" s="367">
        <v>443.06666666666661</v>
      </c>
      <c r="E238" s="367">
        <v>435.03333333333319</v>
      </c>
      <c r="F238" s="367">
        <v>427.11666666666656</v>
      </c>
      <c r="G238" s="367">
        <v>419.08333333333314</v>
      </c>
      <c r="H238" s="367">
        <v>450.98333333333323</v>
      </c>
      <c r="I238" s="367">
        <v>459.01666666666665</v>
      </c>
      <c r="J238" s="367">
        <v>466.93333333333328</v>
      </c>
      <c r="K238" s="366">
        <v>451.1</v>
      </c>
      <c r="L238" s="366">
        <v>435.15</v>
      </c>
      <c r="M238" s="366">
        <v>1.0222199999999999</v>
      </c>
      <c r="N238" s="1"/>
      <c r="O238" s="1"/>
    </row>
    <row r="239" spans="1:15" ht="12.75" customHeight="1">
      <c r="A239" s="31">
        <v>229</v>
      </c>
      <c r="B239" s="365" t="s">
        <v>133</v>
      </c>
      <c r="C239" s="366">
        <v>904.4</v>
      </c>
      <c r="D239" s="367">
        <v>906.15</v>
      </c>
      <c r="E239" s="367">
        <v>894.34999999999991</v>
      </c>
      <c r="F239" s="367">
        <v>884.3</v>
      </c>
      <c r="G239" s="367">
        <v>872.49999999999989</v>
      </c>
      <c r="H239" s="367">
        <v>916.19999999999993</v>
      </c>
      <c r="I239" s="367">
        <v>927.99999999999989</v>
      </c>
      <c r="J239" s="367">
        <v>938.05</v>
      </c>
      <c r="K239" s="366">
        <v>917.95</v>
      </c>
      <c r="L239" s="366">
        <v>896.1</v>
      </c>
      <c r="M239" s="366">
        <v>41.027500000000003</v>
      </c>
      <c r="N239" s="1"/>
      <c r="O239" s="1"/>
    </row>
    <row r="240" spans="1:15" ht="12.75" customHeight="1">
      <c r="A240" s="31">
        <v>230</v>
      </c>
      <c r="B240" s="365" t="s">
        <v>134</v>
      </c>
      <c r="C240" s="366">
        <v>255.15</v>
      </c>
      <c r="D240" s="367">
        <v>252.35</v>
      </c>
      <c r="E240" s="367">
        <v>247.34999999999997</v>
      </c>
      <c r="F240" s="367">
        <v>239.54999999999998</v>
      </c>
      <c r="G240" s="367">
        <v>234.54999999999995</v>
      </c>
      <c r="H240" s="367">
        <v>260.14999999999998</v>
      </c>
      <c r="I240" s="367">
        <v>265.15000000000003</v>
      </c>
      <c r="J240" s="367">
        <v>272.95</v>
      </c>
      <c r="K240" s="366">
        <v>257.35000000000002</v>
      </c>
      <c r="L240" s="366">
        <v>244.55</v>
      </c>
      <c r="M240" s="366">
        <v>61.677590000000002</v>
      </c>
      <c r="N240" s="1"/>
      <c r="O240" s="1"/>
    </row>
    <row r="241" spans="1:15" ht="12.75" customHeight="1">
      <c r="A241" s="31">
        <v>231</v>
      </c>
      <c r="B241" s="365" t="s">
        <v>411</v>
      </c>
      <c r="C241" s="366">
        <v>39.85</v>
      </c>
      <c r="D241" s="367">
        <v>40.06666666666667</v>
      </c>
      <c r="E241" s="367">
        <v>39.533333333333339</v>
      </c>
      <c r="F241" s="367">
        <v>39.216666666666669</v>
      </c>
      <c r="G241" s="367">
        <v>38.683333333333337</v>
      </c>
      <c r="H241" s="367">
        <v>40.38333333333334</v>
      </c>
      <c r="I241" s="367">
        <v>40.916666666666671</v>
      </c>
      <c r="J241" s="367">
        <v>41.233333333333341</v>
      </c>
      <c r="K241" s="366">
        <v>40.6</v>
      </c>
      <c r="L241" s="366">
        <v>39.75</v>
      </c>
      <c r="M241" s="366">
        <v>21.322420000000001</v>
      </c>
      <c r="N241" s="1"/>
      <c r="O241" s="1"/>
    </row>
    <row r="242" spans="1:15" ht="12.75" customHeight="1">
      <c r="A242" s="31">
        <v>232</v>
      </c>
      <c r="B242" s="365" t="s">
        <v>135</v>
      </c>
      <c r="C242" s="366">
        <v>1899.15</v>
      </c>
      <c r="D242" s="367">
        <v>1894.6000000000001</v>
      </c>
      <c r="E242" s="367">
        <v>1882.5500000000002</v>
      </c>
      <c r="F242" s="367">
        <v>1865.95</v>
      </c>
      <c r="G242" s="367">
        <v>1853.9</v>
      </c>
      <c r="H242" s="367">
        <v>1911.2000000000003</v>
      </c>
      <c r="I242" s="367">
        <v>1923.25</v>
      </c>
      <c r="J242" s="367">
        <v>1939.8500000000004</v>
      </c>
      <c r="K242" s="366">
        <v>1906.65</v>
      </c>
      <c r="L242" s="366">
        <v>1878</v>
      </c>
      <c r="M242" s="366">
        <v>39.219990000000003</v>
      </c>
      <c r="N242" s="1"/>
      <c r="O242" s="1"/>
    </row>
    <row r="243" spans="1:15" ht="12.75" customHeight="1">
      <c r="A243" s="31">
        <v>233</v>
      </c>
      <c r="B243" s="365" t="s">
        <v>412</v>
      </c>
      <c r="C243" s="366">
        <v>1240.3</v>
      </c>
      <c r="D243" s="367">
        <v>1241.2333333333333</v>
      </c>
      <c r="E243" s="367">
        <v>1223.6666666666667</v>
      </c>
      <c r="F243" s="367">
        <v>1207.0333333333333</v>
      </c>
      <c r="G243" s="367">
        <v>1189.4666666666667</v>
      </c>
      <c r="H243" s="367">
        <v>1257.8666666666668</v>
      </c>
      <c r="I243" s="367">
        <v>1275.4333333333334</v>
      </c>
      <c r="J243" s="367">
        <v>1292.0666666666668</v>
      </c>
      <c r="K243" s="366">
        <v>1258.8</v>
      </c>
      <c r="L243" s="366">
        <v>1224.5999999999999</v>
      </c>
      <c r="M243" s="366">
        <v>0.28866999999999998</v>
      </c>
      <c r="N243" s="1"/>
      <c r="O243" s="1"/>
    </row>
    <row r="244" spans="1:15" ht="12.75" customHeight="1">
      <c r="A244" s="31">
        <v>234</v>
      </c>
      <c r="B244" s="365" t="s">
        <v>413</v>
      </c>
      <c r="C244" s="366">
        <v>355.1</v>
      </c>
      <c r="D244" s="367">
        <v>355.16666666666669</v>
      </c>
      <c r="E244" s="367">
        <v>350.93333333333339</v>
      </c>
      <c r="F244" s="367">
        <v>346.76666666666671</v>
      </c>
      <c r="G244" s="367">
        <v>342.53333333333342</v>
      </c>
      <c r="H244" s="367">
        <v>359.33333333333337</v>
      </c>
      <c r="I244" s="367">
        <v>363.56666666666661</v>
      </c>
      <c r="J244" s="367">
        <v>367.73333333333335</v>
      </c>
      <c r="K244" s="366">
        <v>359.4</v>
      </c>
      <c r="L244" s="366">
        <v>351</v>
      </c>
      <c r="M244" s="366">
        <v>7.51525</v>
      </c>
      <c r="N244" s="1"/>
      <c r="O244" s="1"/>
    </row>
    <row r="245" spans="1:15" ht="12.75" customHeight="1">
      <c r="A245" s="31">
        <v>235</v>
      </c>
      <c r="B245" s="365" t="s">
        <v>414</v>
      </c>
      <c r="C245" s="366">
        <v>729.15</v>
      </c>
      <c r="D245" s="367">
        <v>733.33333333333337</v>
      </c>
      <c r="E245" s="367">
        <v>720.76666666666677</v>
      </c>
      <c r="F245" s="367">
        <v>712.38333333333344</v>
      </c>
      <c r="G245" s="367">
        <v>699.81666666666683</v>
      </c>
      <c r="H245" s="367">
        <v>741.7166666666667</v>
      </c>
      <c r="I245" s="367">
        <v>754.2833333333333</v>
      </c>
      <c r="J245" s="367">
        <v>762.66666666666663</v>
      </c>
      <c r="K245" s="366">
        <v>745.9</v>
      </c>
      <c r="L245" s="366">
        <v>724.95</v>
      </c>
      <c r="M245" s="366">
        <v>2.4611800000000001</v>
      </c>
      <c r="N245" s="1"/>
      <c r="O245" s="1"/>
    </row>
    <row r="246" spans="1:15" ht="12.75" customHeight="1">
      <c r="A246" s="31">
        <v>236</v>
      </c>
      <c r="B246" s="365" t="s">
        <v>408</v>
      </c>
      <c r="C246" s="366">
        <v>20.5</v>
      </c>
      <c r="D246" s="367">
        <v>20.533333333333335</v>
      </c>
      <c r="E246" s="367">
        <v>20.366666666666671</v>
      </c>
      <c r="F246" s="367">
        <v>20.233333333333334</v>
      </c>
      <c r="G246" s="367">
        <v>20.06666666666667</v>
      </c>
      <c r="H246" s="367">
        <v>20.666666666666671</v>
      </c>
      <c r="I246" s="367">
        <v>20.833333333333336</v>
      </c>
      <c r="J246" s="367">
        <v>20.966666666666672</v>
      </c>
      <c r="K246" s="366">
        <v>20.7</v>
      </c>
      <c r="L246" s="366">
        <v>20.399999999999999</v>
      </c>
      <c r="M246" s="366">
        <v>41.076830000000001</v>
      </c>
      <c r="N246" s="1"/>
      <c r="O246" s="1"/>
    </row>
    <row r="247" spans="1:15" ht="12.75" customHeight="1">
      <c r="A247" s="31">
        <v>237</v>
      </c>
      <c r="B247" s="365" t="s">
        <v>136</v>
      </c>
      <c r="C247" s="366">
        <v>114.05</v>
      </c>
      <c r="D247" s="367">
        <v>114.06666666666666</v>
      </c>
      <c r="E247" s="367">
        <v>113.23333333333332</v>
      </c>
      <c r="F247" s="367">
        <v>112.41666666666666</v>
      </c>
      <c r="G247" s="367">
        <v>111.58333333333331</v>
      </c>
      <c r="H247" s="367">
        <v>114.88333333333333</v>
      </c>
      <c r="I247" s="367">
        <v>115.71666666666667</v>
      </c>
      <c r="J247" s="367">
        <v>116.53333333333333</v>
      </c>
      <c r="K247" s="366">
        <v>114.9</v>
      </c>
      <c r="L247" s="366">
        <v>113.25</v>
      </c>
      <c r="M247" s="366">
        <v>55.480589999999999</v>
      </c>
      <c r="N247" s="1"/>
      <c r="O247" s="1"/>
    </row>
    <row r="248" spans="1:15" ht="12.75" customHeight="1">
      <c r="A248" s="31">
        <v>238</v>
      </c>
      <c r="B248" s="365" t="s">
        <v>400</v>
      </c>
      <c r="C248" s="366">
        <v>470.9</v>
      </c>
      <c r="D248" s="367">
        <v>474.2</v>
      </c>
      <c r="E248" s="367">
        <v>466.59999999999997</v>
      </c>
      <c r="F248" s="367">
        <v>462.29999999999995</v>
      </c>
      <c r="G248" s="367">
        <v>454.69999999999993</v>
      </c>
      <c r="H248" s="367">
        <v>478.5</v>
      </c>
      <c r="I248" s="367">
        <v>486.1</v>
      </c>
      <c r="J248" s="367">
        <v>490.40000000000003</v>
      </c>
      <c r="K248" s="366">
        <v>481.8</v>
      </c>
      <c r="L248" s="366">
        <v>469.9</v>
      </c>
      <c r="M248" s="366">
        <v>1.62998</v>
      </c>
      <c r="N248" s="1"/>
      <c r="O248" s="1"/>
    </row>
    <row r="249" spans="1:15" ht="12.75" customHeight="1">
      <c r="A249" s="31">
        <v>239</v>
      </c>
      <c r="B249" s="365" t="s">
        <v>266</v>
      </c>
      <c r="C249" s="366">
        <v>2171.5500000000002</v>
      </c>
      <c r="D249" s="367">
        <v>2179.9</v>
      </c>
      <c r="E249" s="367">
        <v>2151.65</v>
      </c>
      <c r="F249" s="367">
        <v>2131.75</v>
      </c>
      <c r="G249" s="367">
        <v>2103.5</v>
      </c>
      <c r="H249" s="367">
        <v>2199.8000000000002</v>
      </c>
      <c r="I249" s="367">
        <v>2228.0500000000002</v>
      </c>
      <c r="J249" s="367">
        <v>2247.9500000000003</v>
      </c>
      <c r="K249" s="366">
        <v>2208.15</v>
      </c>
      <c r="L249" s="366">
        <v>2160</v>
      </c>
      <c r="M249" s="366">
        <v>1.8045899999999999</v>
      </c>
      <c r="N249" s="1"/>
      <c r="O249" s="1"/>
    </row>
    <row r="250" spans="1:15" ht="12.75" customHeight="1">
      <c r="A250" s="31">
        <v>240</v>
      </c>
      <c r="B250" s="365" t="s">
        <v>401</v>
      </c>
      <c r="C250" s="366">
        <v>221</v>
      </c>
      <c r="D250" s="367">
        <v>221.9</v>
      </c>
      <c r="E250" s="367">
        <v>217.3</v>
      </c>
      <c r="F250" s="367">
        <v>213.6</v>
      </c>
      <c r="G250" s="367">
        <v>209</v>
      </c>
      <c r="H250" s="367">
        <v>225.60000000000002</v>
      </c>
      <c r="I250" s="367">
        <v>230.2</v>
      </c>
      <c r="J250" s="367">
        <v>233.90000000000003</v>
      </c>
      <c r="K250" s="366">
        <v>226.5</v>
      </c>
      <c r="L250" s="366">
        <v>218.2</v>
      </c>
      <c r="M250" s="366">
        <v>8.4500600000000006</v>
      </c>
      <c r="N250" s="1"/>
      <c r="O250" s="1"/>
    </row>
    <row r="251" spans="1:15" ht="12.75" customHeight="1">
      <c r="A251" s="31">
        <v>241</v>
      </c>
      <c r="B251" s="365" t="s">
        <v>402</v>
      </c>
      <c r="C251" s="366">
        <v>46.35</v>
      </c>
      <c r="D251" s="367">
        <v>46.166666666666664</v>
      </c>
      <c r="E251" s="367">
        <v>45.533333333333331</v>
      </c>
      <c r="F251" s="367">
        <v>44.716666666666669</v>
      </c>
      <c r="G251" s="367">
        <v>44.083333333333336</v>
      </c>
      <c r="H251" s="367">
        <v>46.983333333333327</v>
      </c>
      <c r="I251" s="367">
        <v>47.616666666666667</v>
      </c>
      <c r="J251" s="367">
        <v>48.433333333333323</v>
      </c>
      <c r="K251" s="366">
        <v>46.8</v>
      </c>
      <c r="L251" s="366">
        <v>45.35</v>
      </c>
      <c r="M251" s="366">
        <v>37.245910000000002</v>
      </c>
      <c r="N251" s="1"/>
      <c r="O251" s="1"/>
    </row>
    <row r="252" spans="1:15" ht="12.75" customHeight="1">
      <c r="A252" s="31">
        <v>242</v>
      </c>
      <c r="B252" s="365" t="s">
        <v>137</v>
      </c>
      <c r="C252" s="366">
        <v>848.05</v>
      </c>
      <c r="D252" s="367">
        <v>848.35</v>
      </c>
      <c r="E252" s="367">
        <v>843</v>
      </c>
      <c r="F252" s="367">
        <v>837.94999999999993</v>
      </c>
      <c r="G252" s="367">
        <v>832.59999999999991</v>
      </c>
      <c r="H252" s="367">
        <v>853.40000000000009</v>
      </c>
      <c r="I252" s="367">
        <v>858.75000000000023</v>
      </c>
      <c r="J252" s="367">
        <v>863.80000000000018</v>
      </c>
      <c r="K252" s="366">
        <v>853.7</v>
      </c>
      <c r="L252" s="366">
        <v>843.3</v>
      </c>
      <c r="M252" s="366">
        <v>24.969239999999999</v>
      </c>
      <c r="N252" s="1"/>
      <c r="O252" s="1"/>
    </row>
    <row r="253" spans="1:15" ht="12.75" customHeight="1">
      <c r="A253" s="31">
        <v>243</v>
      </c>
      <c r="B253" s="365" t="s">
        <v>837</v>
      </c>
      <c r="C253" s="366">
        <v>23.05</v>
      </c>
      <c r="D253" s="367">
        <v>23.066666666666666</v>
      </c>
      <c r="E253" s="367">
        <v>22.933333333333334</v>
      </c>
      <c r="F253" s="367">
        <v>22.816666666666666</v>
      </c>
      <c r="G253" s="367">
        <v>22.683333333333334</v>
      </c>
      <c r="H253" s="367">
        <v>23.183333333333334</v>
      </c>
      <c r="I253" s="367">
        <v>23.316666666666666</v>
      </c>
      <c r="J253" s="367">
        <v>23.433333333333334</v>
      </c>
      <c r="K253" s="366">
        <v>23.2</v>
      </c>
      <c r="L253" s="366">
        <v>22.95</v>
      </c>
      <c r="M253" s="366">
        <v>64.02243</v>
      </c>
      <c r="N253" s="1"/>
      <c r="O253" s="1"/>
    </row>
    <row r="254" spans="1:15" ht="12.75" customHeight="1">
      <c r="A254" s="31">
        <v>244</v>
      </c>
      <c r="B254" s="365" t="s">
        <v>264</v>
      </c>
      <c r="C254" s="366">
        <v>787.45</v>
      </c>
      <c r="D254" s="367">
        <v>786.66666666666663</v>
      </c>
      <c r="E254" s="367">
        <v>777.43333333333328</v>
      </c>
      <c r="F254" s="367">
        <v>767.41666666666663</v>
      </c>
      <c r="G254" s="367">
        <v>758.18333333333328</v>
      </c>
      <c r="H254" s="367">
        <v>796.68333333333328</v>
      </c>
      <c r="I254" s="367">
        <v>805.91666666666663</v>
      </c>
      <c r="J254" s="367">
        <v>815.93333333333328</v>
      </c>
      <c r="K254" s="366">
        <v>795.9</v>
      </c>
      <c r="L254" s="366">
        <v>776.65</v>
      </c>
      <c r="M254" s="366">
        <v>1.3161400000000001</v>
      </c>
      <c r="N254" s="1"/>
      <c r="O254" s="1"/>
    </row>
    <row r="255" spans="1:15" ht="12.75" customHeight="1">
      <c r="A255" s="31">
        <v>245</v>
      </c>
      <c r="B255" s="365" t="s">
        <v>138</v>
      </c>
      <c r="C255" s="366">
        <v>220.25</v>
      </c>
      <c r="D255" s="367">
        <v>220.33333333333334</v>
      </c>
      <c r="E255" s="367">
        <v>218.9666666666667</v>
      </c>
      <c r="F255" s="367">
        <v>217.68333333333337</v>
      </c>
      <c r="G255" s="367">
        <v>216.31666666666672</v>
      </c>
      <c r="H255" s="367">
        <v>221.61666666666667</v>
      </c>
      <c r="I255" s="367">
        <v>222.98333333333329</v>
      </c>
      <c r="J255" s="367">
        <v>224.26666666666665</v>
      </c>
      <c r="K255" s="366">
        <v>221.7</v>
      </c>
      <c r="L255" s="366">
        <v>219.05</v>
      </c>
      <c r="M255" s="366">
        <v>90.502529999999993</v>
      </c>
      <c r="N255" s="1"/>
      <c r="O255" s="1"/>
    </row>
    <row r="256" spans="1:15" ht="12.75" customHeight="1">
      <c r="A256" s="31">
        <v>246</v>
      </c>
      <c r="B256" s="365" t="s">
        <v>403</v>
      </c>
      <c r="C256" s="366">
        <v>118.1</v>
      </c>
      <c r="D256" s="367">
        <v>118.3</v>
      </c>
      <c r="E256" s="367">
        <v>117.3</v>
      </c>
      <c r="F256" s="367">
        <v>116.5</v>
      </c>
      <c r="G256" s="367">
        <v>115.5</v>
      </c>
      <c r="H256" s="367">
        <v>119.1</v>
      </c>
      <c r="I256" s="367">
        <v>120.1</v>
      </c>
      <c r="J256" s="367">
        <v>120.89999999999999</v>
      </c>
      <c r="K256" s="366">
        <v>119.3</v>
      </c>
      <c r="L256" s="366">
        <v>117.5</v>
      </c>
      <c r="M256" s="366">
        <v>2.5228600000000001</v>
      </c>
      <c r="N256" s="1"/>
      <c r="O256" s="1"/>
    </row>
    <row r="257" spans="1:15" ht="12.75" customHeight="1">
      <c r="A257" s="31">
        <v>247</v>
      </c>
      <c r="B257" s="365" t="s">
        <v>421</v>
      </c>
      <c r="C257" s="366">
        <v>102</v>
      </c>
      <c r="D257" s="367">
        <v>103.31666666666666</v>
      </c>
      <c r="E257" s="367">
        <v>100.23333333333332</v>
      </c>
      <c r="F257" s="367">
        <v>98.466666666666654</v>
      </c>
      <c r="G257" s="367">
        <v>95.383333333333312</v>
      </c>
      <c r="H257" s="367">
        <v>105.08333333333333</v>
      </c>
      <c r="I257" s="367">
        <v>108.16666666666667</v>
      </c>
      <c r="J257" s="367">
        <v>109.93333333333334</v>
      </c>
      <c r="K257" s="366">
        <v>106.4</v>
      </c>
      <c r="L257" s="366">
        <v>101.55</v>
      </c>
      <c r="M257" s="366">
        <v>16.441960000000002</v>
      </c>
      <c r="N257" s="1"/>
      <c r="O257" s="1"/>
    </row>
    <row r="258" spans="1:15" ht="12.75" customHeight="1">
      <c r="A258" s="31">
        <v>248</v>
      </c>
      <c r="B258" s="365" t="s">
        <v>415</v>
      </c>
      <c r="C258" s="366">
        <v>1723.3</v>
      </c>
      <c r="D258" s="367">
        <v>1733.6166666666668</v>
      </c>
      <c r="E258" s="367">
        <v>1700.6833333333336</v>
      </c>
      <c r="F258" s="367">
        <v>1678.0666666666668</v>
      </c>
      <c r="G258" s="367">
        <v>1645.1333333333337</v>
      </c>
      <c r="H258" s="367">
        <v>1756.2333333333336</v>
      </c>
      <c r="I258" s="367">
        <v>1789.166666666667</v>
      </c>
      <c r="J258" s="367">
        <v>1811.7833333333335</v>
      </c>
      <c r="K258" s="366">
        <v>1766.55</v>
      </c>
      <c r="L258" s="366">
        <v>1711</v>
      </c>
      <c r="M258" s="366">
        <v>0.88549999999999995</v>
      </c>
      <c r="N258" s="1"/>
      <c r="O258" s="1"/>
    </row>
    <row r="259" spans="1:15" ht="12.75" customHeight="1">
      <c r="A259" s="31">
        <v>249</v>
      </c>
      <c r="B259" s="365" t="s">
        <v>425</v>
      </c>
      <c r="C259" s="366">
        <v>1985.8</v>
      </c>
      <c r="D259" s="367">
        <v>1993.6166666666668</v>
      </c>
      <c r="E259" s="367">
        <v>1970.2333333333336</v>
      </c>
      <c r="F259" s="367">
        <v>1954.6666666666667</v>
      </c>
      <c r="G259" s="367">
        <v>1931.2833333333335</v>
      </c>
      <c r="H259" s="367">
        <v>2009.1833333333336</v>
      </c>
      <c r="I259" s="367">
        <v>2032.5666666666668</v>
      </c>
      <c r="J259" s="367">
        <v>2048.1333333333337</v>
      </c>
      <c r="K259" s="366">
        <v>2017</v>
      </c>
      <c r="L259" s="366">
        <v>1978.05</v>
      </c>
      <c r="M259" s="366">
        <v>3.9969999999999999E-2</v>
      </c>
      <c r="N259" s="1"/>
      <c r="O259" s="1"/>
    </row>
    <row r="260" spans="1:15" ht="12.75" customHeight="1">
      <c r="A260" s="31">
        <v>250</v>
      </c>
      <c r="B260" s="365" t="s">
        <v>422</v>
      </c>
      <c r="C260" s="366">
        <v>102.55</v>
      </c>
      <c r="D260" s="367">
        <v>102.98333333333333</v>
      </c>
      <c r="E260" s="367">
        <v>101.26666666666667</v>
      </c>
      <c r="F260" s="367">
        <v>99.983333333333334</v>
      </c>
      <c r="G260" s="367">
        <v>98.266666666666666</v>
      </c>
      <c r="H260" s="367">
        <v>104.26666666666667</v>
      </c>
      <c r="I260" s="367">
        <v>105.98333333333333</v>
      </c>
      <c r="J260" s="367">
        <v>107.26666666666667</v>
      </c>
      <c r="K260" s="366">
        <v>104.7</v>
      </c>
      <c r="L260" s="366">
        <v>101.7</v>
      </c>
      <c r="M260" s="366">
        <v>8.3582199999999993</v>
      </c>
      <c r="N260" s="1"/>
      <c r="O260" s="1"/>
    </row>
    <row r="261" spans="1:15" ht="12.75" customHeight="1">
      <c r="A261" s="31">
        <v>251</v>
      </c>
      <c r="B261" s="365" t="s">
        <v>139</v>
      </c>
      <c r="C261" s="366">
        <v>388.2</v>
      </c>
      <c r="D261" s="367">
        <v>386.88333333333338</v>
      </c>
      <c r="E261" s="367">
        <v>383.31666666666678</v>
      </c>
      <c r="F261" s="367">
        <v>378.43333333333339</v>
      </c>
      <c r="G261" s="367">
        <v>374.86666666666679</v>
      </c>
      <c r="H261" s="367">
        <v>391.76666666666677</v>
      </c>
      <c r="I261" s="367">
        <v>395.33333333333337</v>
      </c>
      <c r="J261" s="367">
        <v>400.21666666666675</v>
      </c>
      <c r="K261" s="366">
        <v>390.45</v>
      </c>
      <c r="L261" s="366">
        <v>382</v>
      </c>
      <c r="M261" s="366">
        <v>38.470480000000002</v>
      </c>
      <c r="N261" s="1"/>
      <c r="O261" s="1"/>
    </row>
    <row r="262" spans="1:15" ht="12.75" customHeight="1">
      <c r="A262" s="31">
        <v>252</v>
      </c>
      <c r="B262" s="365" t="s">
        <v>416</v>
      </c>
      <c r="C262" s="366">
        <v>3526.15</v>
      </c>
      <c r="D262" s="367">
        <v>3524.8666666666663</v>
      </c>
      <c r="E262" s="367">
        <v>3491.7333333333327</v>
      </c>
      <c r="F262" s="367">
        <v>3457.3166666666662</v>
      </c>
      <c r="G262" s="367">
        <v>3424.1833333333325</v>
      </c>
      <c r="H262" s="367">
        <v>3559.2833333333328</v>
      </c>
      <c r="I262" s="367">
        <v>3592.416666666667</v>
      </c>
      <c r="J262" s="367">
        <v>3626.833333333333</v>
      </c>
      <c r="K262" s="366">
        <v>3558</v>
      </c>
      <c r="L262" s="366">
        <v>3490.45</v>
      </c>
      <c r="M262" s="366">
        <v>1.8248599999999999</v>
      </c>
      <c r="N262" s="1"/>
      <c r="O262" s="1"/>
    </row>
    <row r="263" spans="1:15" ht="12.75" customHeight="1">
      <c r="A263" s="31">
        <v>253</v>
      </c>
      <c r="B263" s="365" t="s">
        <v>417</v>
      </c>
      <c r="C263" s="366">
        <v>602.4</v>
      </c>
      <c r="D263" s="367">
        <v>596.41666666666663</v>
      </c>
      <c r="E263" s="367">
        <v>587.63333333333321</v>
      </c>
      <c r="F263" s="367">
        <v>572.86666666666656</v>
      </c>
      <c r="G263" s="367">
        <v>564.08333333333314</v>
      </c>
      <c r="H263" s="367">
        <v>611.18333333333328</v>
      </c>
      <c r="I263" s="367">
        <v>619.96666666666681</v>
      </c>
      <c r="J263" s="367">
        <v>634.73333333333335</v>
      </c>
      <c r="K263" s="366">
        <v>605.20000000000005</v>
      </c>
      <c r="L263" s="366">
        <v>581.65</v>
      </c>
      <c r="M263" s="366">
        <v>1.86771</v>
      </c>
      <c r="N263" s="1"/>
      <c r="O263" s="1"/>
    </row>
    <row r="264" spans="1:15" ht="12.75" customHeight="1">
      <c r="A264" s="31">
        <v>254</v>
      </c>
      <c r="B264" s="365" t="s">
        <v>418</v>
      </c>
      <c r="C264" s="366">
        <v>207.95</v>
      </c>
      <c r="D264" s="367">
        <v>207.65</v>
      </c>
      <c r="E264" s="367">
        <v>204.3</v>
      </c>
      <c r="F264" s="367">
        <v>200.65</v>
      </c>
      <c r="G264" s="367">
        <v>197.3</v>
      </c>
      <c r="H264" s="367">
        <v>211.3</v>
      </c>
      <c r="I264" s="367">
        <v>214.64999999999998</v>
      </c>
      <c r="J264" s="367">
        <v>218.3</v>
      </c>
      <c r="K264" s="366">
        <v>211</v>
      </c>
      <c r="L264" s="366">
        <v>204</v>
      </c>
      <c r="M264" s="366">
        <v>8.7877600000000005</v>
      </c>
      <c r="N264" s="1"/>
      <c r="O264" s="1"/>
    </row>
    <row r="265" spans="1:15" ht="12.75" customHeight="1">
      <c r="A265" s="31">
        <v>255</v>
      </c>
      <c r="B265" s="365" t="s">
        <v>419</v>
      </c>
      <c r="C265" s="366">
        <v>138.94999999999999</v>
      </c>
      <c r="D265" s="367">
        <v>139.61666666666667</v>
      </c>
      <c r="E265" s="367">
        <v>137.33333333333334</v>
      </c>
      <c r="F265" s="367">
        <v>135.71666666666667</v>
      </c>
      <c r="G265" s="367">
        <v>133.43333333333334</v>
      </c>
      <c r="H265" s="367">
        <v>141.23333333333335</v>
      </c>
      <c r="I265" s="367">
        <v>143.51666666666665</v>
      </c>
      <c r="J265" s="367">
        <v>145.13333333333335</v>
      </c>
      <c r="K265" s="366">
        <v>141.9</v>
      </c>
      <c r="L265" s="366">
        <v>138</v>
      </c>
      <c r="M265" s="366">
        <v>7.1952999999999996</v>
      </c>
      <c r="N265" s="1"/>
      <c r="O265" s="1"/>
    </row>
    <row r="266" spans="1:15" ht="12.75" customHeight="1">
      <c r="A266" s="31">
        <v>256</v>
      </c>
      <c r="B266" s="365" t="s">
        <v>420</v>
      </c>
      <c r="C266" s="366">
        <v>74.2</v>
      </c>
      <c r="D266" s="367">
        <v>74.8</v>
      </c>
      <c r="E266" s="367">
        <v>73.3</v>
      </c>
      <c r="F266" s="367">
        <v>72.400000000000006</v>
      </c>
      <c r="G266" s="367">
        <v>70.900000000000006</v>
      </c>
      <c r="H266" s="367">
        <v>75.699999999999989</v>
      </c>
      <c r="I266" s="367">
        <v>77.199999999999989</v>
      </c>
      <c r="J266" s="367">
        <v>78.09999999999998</v>
      </c>
      <c r="K266" s="366">
        <v>76.3</v>
      </c>
      <c r="L266" s="366">
        <v>73.900000000000006</v>
      </c>
      <c r="M266" s="366">
        <v>6.3628600000000004</v>
      </c>
      <c r="N266" s="1"/>
      <c r="O266" s="1"/>
    </row>
    <row r="267" spans="1:15" ht="12.75" customHeight="1">
      <c r="A267" s="31">
        <v>257</v>
      </c>
      <c r="B267" s="365" t="s">
        <v>424</v>
      </c>
      <c r="C267" s="366">
        <v>198.8</v>
      </c>
      <c r="D267" s="367">
        <v>198.93333333333331</v>
      </c>
      <c r="E267" s="367">
        <v>196.06666666666661</v>
      </c>
      <c r="F267" s="367">
        <v>193.33333333333329</v>
      </c>
      <c r="G267" s="367">
        <v>190.46666666666658</v>
      </c>
      <c r="H267" s="367">
        <v>201.66666666666663</v>
      </c>
      <c r="I267" s="367">
        <v>204.53333333333336</v>
      </c>
      <c r="J267" s="367">
        <v>207.26666666666665</v>
      </c>
      <c r="K267" s="366">
        <v>201.8</v>
      </c>
      <c r="L267" s="366">
        <v>196.2</v>
      </c>
      <c r="M267" s="366">
        <v>12.89162</v>
      </c>
      <c r="N267" s="1"/>
      <c r="O267" s="1"/>
    </row>
    <row r="268" spans="1:15" ht="12.75" customHeight="1">
      <c r="A268" s="31">
        <v>258</v>
      </c>
      <c r="B268" s="365" t="s">
        <v>423</v>
      </c>
      <c r="C268" s="366">
        <v>365</v>
      </c>
      <c r="D268" s="367">
        <v>364.2166666666667</v>
      </c>
      <c r="E268" s="367">
        <v>354.38333333333338</v>
      </c>
      <c r="F268" s="367">
        <v>343.76666666666671</v>
      </c>
      <c r="G268" s="367">
        <v>333.93333333333339</v>
      </c>
      <c r="H268" s="367">
        <v>374.83333333333337</v>
      </c>
      <c r="I268" s="367">
        <v>384.66666666666663</v>
      </c>
      <c r="J268" s="367">
        <v>395.28333333333336</v>
      </c>
      <c r="K268" s="366">
        <v>374.05</v>
      </c>
      <c r="L268" s="366">
        <v>353.6</v>
      </c>
      <c r="M268" s="366">
        <v>5.7552599999999998</v>
      </c>
      <c r="N268" s="1"/>
      <c r="O268" s="1"/>
    </row>
    <row r="269" spans="1:15" ht="12.75" customHeight="1">
      <c r="A269" s="31">
        <v>259</v>
      </c>
      <c r="B269" s="365" t="s">
        <v>267</v>
      </c>
      <c r="C269" s="366">
        <v>303.2</v>
      </c>
      <c r="D269" s="367">
        <v>301.03333333333336</v>
      </c>
      <c r="E269" s="367">
        <v>297.26666666666671</v>
      </c>
      <c r="F269" s="367">
        <v>291.33333333333337</v>
      </c>
      <c r="G269" s="367">
        <v>287.56666666666672</v>
      </c>
      <c r="H269" s="367">
        <v>306.9666666666667</v>
      </c>
      <c r="I269" s="367">
        <v>310.73333333333335</v>
      </c>
      <c r="J269" s="367">
        <v>316.66666666666669</v>
      </c>
      <c r="K269" s="366">
        <v>304.8</v>
      </c>
      <c r="L269" s="366">
        <v>295.10000000000002</v>
      </c>
      <c r="M269" s="366">
        <v>9.8295399999999997</v>
      </c>
      <c r="N269" s="1"/>
      <c r="O269" s="1"/>
    </row>
    <row r="270" spans="1:15" ht="12.75" customHeight="1">
      <c r="A270" s="31">
        <v>260</v>
      </c>
      <c r="B270" s="365" t="s">
        <v>140</v>
      </c>
      <c r="C270" s="366">
        <v>670.4</v>
      </c>
      <c r="D270" s="367">
        <v>669.23333333333323</v>
      </c>
      <c r="E270" s="367">
        <v>664.56666666666649</v>
      </c>
      <c r="F270" s="367">
        <v>658.73333333333323</v>
      </c>
      <c r="G270" s="367">
        <v>654.06666666666649</v>
      </c>
      <c r="H270" s="367">
        <v>675.06666666666649</v>
      </c>
      <c r="I270" s="367">
        <v>679.73333333333323</v>
      </c>
      <c r="J270" s="367">
        <v>685.56666666666649</v>
      </c>
      <c r="K270" s="366">
        <v>673.9</v>
      </c>
      <c r="L270" s="366">
        <v>663.4</v>
      </c>
      <c r="M270" s="366">
        <v>19.990079999999999</v>
      </c>
      <c r="N270" s="1"/>
      <c r="O270" s="1"/>
    </row>
    <row r="271" spans="1:15" ht="12.75" customHeight="1">
      <c r="A271" s="31">
        <v>261</v>
      </c>
      <c r="B271" s="365" t="s">
        <v>141</v>
      </c>
      <c r="C271" s="366">
        <v>3604.65</v>
      </c>
      <c r="D271" s="367">
        <v>3623.15</v>
      </c>
      <c r="E271" s="367">
        <v>3561.5</v>
      </c>
      <c r="F271" s="367">
        <v>3518.35</v>
      </c>
      <c r="G271" s="367">
        <v>3456.7</v>
      </c>
      <c r="H271" s="367">
        <v>3666.3</v>
      </c>
      <c r="I271" s="367">
        <v>3727.9500000000007</v>
      </c>
      <c r="J271" s="367">
        <v>3771.1000000000004</v>
      </c>
      <c r="K271" s="366">
        <v>3684.8</v>
      </c>
      <c r="L271" s="366">
        <v>3580</v>
      </c>
      <c r="M271" s="366">
        <v>3.7242799999999998</v>
      </c>
      <c r="N271" s="1"/>
      <c r="O271" s="1"/>
    </row>
    <row r="272" spans="1:15" ht="12.75" customHeight="1">
      <c r="A272" s="31">
        <v>262</v>
      </c>
      <c r="B272" s="365" t="s">
        <v>845</v>
      </c>
      <c r="C272" s="366">
        <v>596.29999999999995</v>
      </c>
      <c r="D272" s="367">
        <v>592.25</v>
      </c>
      <c r="E272" s="367">
        <v>585.5</v>
      </c>
      <c r="F272" s="367">
        <v>574.70000000000005</v>
      </c>
      <c r="G272" s="367">
        <v>567.95000000000005</v>
      </c>
      <c r="H272" s="367">
        <v>603.04999999999995</v>
      </c>
      <c r="I272" s="367">
        <v>609.79999999999995</v>
      </c>
      <c r="J272" s="367">
        <v>620.59999999999991</v>
      </c>
      <c r="K272" s="366">
        <v>599</v>
      </c>
      <c r="L272" s="366">
        <v>581.45000000000005</v>
      </c>
      <c r="M272" s="366">
        <v>6.2835099999999997</v>
      </c>
      <c r="N272" s="1"/>
      <c r="O272" s="1"/>
    </row>
    <row r="273" spans="1:15" ht="12.75" customHeight="1">
      <c r="A273" s="31">
        <v>263</v>
      </c>
      <c r="B273" s="365" t="s">
        <v>846</v>
      </c>
      <c r="C273" s="366">
        <v>584.25</v>
      </c>
      <c r="D273" s="367">
        <v>585.7166666666667</v>
      </c>
      <c r="E273" s="367">
        <v>576.53333333333342</v>
      </c>
      <c r="F273" s="367">
        <v>568.81666666666672</v>
      </c>
      <c r="G273" s="367">
        <v>559.63333333333344</v>
      </c>
      <c r="H273" s="367">
        <v>593.43333333333339</v>
      </c>
      <c r="I273" s="367">
        <v>602.61666666666679</v>
      </c>
      <c r="J273" s="367">
        <v>610.33333333333337</v>
      </c>
      <c r="K273" s="366">
        <v>594.9</v>
      </c>
      <c r="L273" s="366">
        <v>578</v>
      </c>
      <c r="M273" s="366">
        <v>0.74004000000000003</v>
      </c>
      <c r="N273" s="1"/>
      <c r="O273" s="1"/>
    </row>
    <row r="274" spans="1:15" ht="12.75" customHeight="1">
      <c r="A274" s="31">
        <v>264</v>
      </c>
      <c r="B274" s="365" t="s">
        <v>426</v>
      </c>
      <c r="C274" s="366">
        <v>813.85</v>
      </c>
      <c r="D274" s="367">
        <v>819.26666666666677</v>
      </c>
      <c r="E274" s="367">
        <v>803.58333333333348</v>
      </c>
      <c r="F274" s="367">
        <v>793.31666666666672</v>
      </c>
      <c r="G274" s="367">
        <v>777.63333333333344</v>
      </c>
      <c r="H274" s="367">
        <v>829.53333333333353</v>
      </c>
      <c r="I274" s="367">
        <v>845.2166666666667</v>
      </c>
      <c r="J274" s="367">
        <v>855.48333333333358</v>
      </c>
      <c r="K274" s="366">
        <v>834.95</v>
      </c>
      <c r="L274" s="366">
        <v>809</v>
      </c>
      <c r="M274" s="366">
        <v>6.3967000000000001</v>
      </c>
      <c r="N274" s="1"/>
      <c r="O274" s="1"/>
    </row>
    <row r="275" spans="1:15" ht="12.75" customHeight="1">
      <c r="A275" s="31">
        <v>265</v>
      </c>
      <c r="B275" s="365" t="s">
        <v>427</v>
      </c>
      <c r="C275" s="366">
        <v>138.05000000000001</v>
      </c>
      <c r="D275" s="367">
        <v>138.6</v>
      </c>
      <c r="E275" s="367">
        <v>137.19999999999999</v>
      </c>
      <c r="F275" s="367">
        <v>136.35</v>
      </c>
      <c r="G275" s="367">
        <v>134.94999999999999</v>
      </c>
      <c r="H275" s="367">
        <v>139.44999999999999</v>
      </c>
      <c r="I275" s="367">
        <v>140.85000000000002</v>
      </c>
      <c r="J275" s="367">
        <v>141.69999999999999</v>
      </c>
      <c r="K275" s="366">
        <v>140</v>
      </c>
      <c r="L275" s="366">
        <v>137.75</v>
      </c>
      <c r="M275" s="366">
        <v>3.2836799999999999</v>
      </c>
      <c r="N275" s="1"/>
      <c r="O275" s="1"/>
    </row>
    <row r="276" spans="1:15" ht="12.75" customHeight="1">
      <c r="A276" s="31">
        <v>266</v>
      </c>
      <c r="B276" s="365" t="s">
        <v>434</v>
      </c>
      <c r="C276" s="366">
        <v>1310.3</v>
      </c>
      <c r="D276" s="367">
        <v>1308.3500000000001</v>
      </c>
      <c r="E276" s="367">
        <v>1297.9500000000003</v>
      </c>
      <c r="F276" s="367">
        <v>1285.6000000000001</v>
      </c>
      <c r="G276" s="367">
        <v>1275.2000000000003</v>
      </c>
      <c r="H276" s="367">
        <v>1320.7000000000003</v>
      </c>
      <c r="I276" s="367">
        <v>1331.1000000000004</v>
      </c>
      <c r="J276" s="367">
        <v>1343.4500000000003</v>
      </c>
      <c r="K276" s="366">
        <v>1318.75</v>
      </c>
      <c r="L276" s="366">
        <v>1296</v>
      </c>
      <c r="M276" s="366">
        <v>1.1486700000000001</v>
      </c>
      <c r="N276" s="1"/>
      <c r="O276" s="1"/>
    </row>
    <row r="277" spans="1:15" ht="12.75" customHeight="1">
      <c r="A277" s="31">
        <v>267</v>
      </c>
      <c r="B277" s="365" t="s">
        <v>435</v>
      </c>
      <c r="C277" s="366">
        <v>374.2</v>
      </c>
      <c r="D277" s="367">
        <v>375.48333333333335</v>
      </c>
      <c r="E277" s="367">
        <v>371.9666666666667</v>
      </c>
      <c r="F277" s="367">
        <v>369.73333333333335</v>
      </c>
      <c r="G277" s="367">
        <v>366.2166666666667</v>
      </c>
      <c r="H277" s="367">
        <v>377.7166666666667</v>
      </c>
      <c r="I277" s="367">
        <v>381.23333333333335</v>
      </c>
      <c r="J277" s="367">
        <v>383.4666666666667</v>
      </c>
      <c r="K277" s="366">
        <v>379</v>
      </c>
      <c r="L277" s="366">
        <v>373.25</v>
      </c>
      <c r="M277" s="366">
        <v>0.89212999999999998</v>
      </c>
      <c r="N277" s="1"/>
      <c r="O277" s="1"/>
    </row>
    <row r="278" spans="1:15" ht="12.75" customHeight="1">
      <c r="A278" s="31">
        <v>268</v>
      </c>
      <c r="B278" s="365" t="s">
        <v>847</v>
      </c>
      <c r="C278" s="366">
        <v>70.900000000000006</v>
      </c>
      <c r="D278" s="367">
        <v>70.3</v>
      </c>
      <c r="E278" s="367">
        <v>68.699999999999989</v>
      </c>
      <c r="F278" s="367">
        <v>66.499999999999986</v>
      </c>
      <c r="G278" s="367">
        <v>64.899999999999977</v>
      </c>
      <c r="H278" s="367">
        <v>72.5</v>
      </c>
      <c r="I278" s="367">
        <v>74.099999999999994</v>
      </c>
      <c r="J278" s="367">
        <v>76.300000000000011</v>
      </c>
      <c r="K278" s="366">
        <v>71.900000000000006</v>
      </c>
      <c r="L278" s="366">
        <v>68.099999999999994</v>
      </c>
      <c r="M278" s="366">
        <v>18.4695</v>
      </c>
      <c r="N278" s="1"/>
      <c r="O278" s="1"/>
    </row>
    <row r="279" spans="1:15" ht="12.75" customHeight="1">
      <c r="A279" s="31">
        <v>269</v>
      </c>
      <c r="B279" s="365" t="s">
        <v>436</v>
      </c>
      <c r="C279" s="366">
        <v>591.9</v>
      </c>
      <c r="D279" s="367">
        <v>591.75</v>
      </c>
      <c r="E279" s="367">
        <v>586.65</v>
      </c>
      <c r="F279" s="367">
        <v>581.4</v>
      </c>
      <c r="G279" s="367">
        <v>576.29999999999995</v>
      </c>
      <c r="H279" s="367">
        <v>597</v>
      </c>
      <c r="I279" s="367">
        <v>602.09999999999991</v>
      </c>
      <c r="J279" s="367">
        <v>607.35</v>
      </c>
      <c r="K279" s="366">
        <v>596.85</v>
      </c>
      <c r="L279" s="366">
        <v>586.5</v>
      </c>
      <c r="M279" s="366">
        <v>1.83704</v>
      </c>
      <c r="N279" s="1"/>
      <c r="O279" s="1"/>
    </row>
    <row r="280" spans="1:15" ht="12.75" customHeight="1">
      <c r="A280" s="31">
        <v>270</v>
      </c>
      <c r="B280" s="365" t="s">
        <v>437</v>
      </c>
      <c r="C280" s="366">
        <v>46.1</v>
      </c>
      <c r="D280" s="367">
        <v>46.283333333333339</v>
      </c>
      <c r="E280" s="367">
        <v>45.616666666666674</v>
      </c>
      <c r="F280" s="367">
        <v>45.133333333333333</v>
      </c>
      <c r="G280" s="367">
        <v>44.466666666666669</v>
      </c>
      <c r="H280" s="367">
        <v>46.76666666666668</v>
      </c>
      <c r="I280" s="367">
        <v>47.433333333333351</v>
      </c>
      <c r="J280" s="367">
        <v>47.916666666666686</v>
      </c>
      <c r="K280" s="366">
        <v>46.95</v>
      </c>
      <c r="L280" s="366">
        <v>45.8</v>
      </c>
      <c r="M280" s="366">
        <v>20.83717</v>
      </c>
      <c r="N280" s="1"/>
      <c r="O280" s="1"/>
    </row>
    <row r="281" spans="1:15" ht="12.75" customHeight="1">
      <c r="A281" s="31">
        <v>271</v>
      </c>
      <c r="B281" s="365" t="s">
        <v>439</v>
      </c>
      <c r="C281" s="366">
        <v>462.9</v>
      </c>
      <c r="D281" s="367">
        <v>469.2</v>
      </c>
      <c r="E281" s="367">
        <v>455.7</v>
      </c>
      <c r="F281" s="367">
        <v>448.5</v>
      </c>
      <c r="G281" s="367">
        <v>435</v>
      </c>
      <c r="H281" s="367">
        <v>476.4</v>
      </c>
      <c r="I281" s="367">
        <v>489.9</v>
      </c>
      <c r="J281" s="367">
        <v>497.09999999999997</v>
      </c>
      <c r="K281" s="366">
        <v>482.7</v>
      </c>
      <c r="L281" s="366">
        <v>462</v>
      </c>
      <c r="M281" s="366">
        <v>2.3357299999999999</v>
      </c>
      <c r="N281" s="1"/>
      <c r="O281" s="1"/>
    </row>
    <row r="282" spans="1:15" ht="12.75" customHeight="1">
      <c r="A282" s="31">
        <v>272</v>
      </c>
      <c r="B282" s="365" t="s">
        <v>429</v>
      </c>
      <c r="C282" s="366">
        <v>1156.8499999999999</v>
      </c>
      <c r="D282" s="367">
        <v>1152.6166666666666</v>
      </c>
      <c r="E282" s="367">
        <v>1136.2333333333331</v>
      </c>
      <c r="F282" s="367">
        <v>1115.6166666666666</v>
      </c>
      <c r="G282" s="367">
        <v>1099.2333333333331</v>
      </c>
      <c r="H282" s="367">
        <v>1173.2333333333331</v>
      </c>
      <c r="I282" s="367">
        <v>1189.6166666666668</v>
      </c>
      <c r="J282" s="367">
        <v>1210.2333333333331</v>
      </c>
      <c r="K282" s="366">
        <v>1169</v>
      </c>
      <c r="L282" s="366">
        <v>1132</v>
      </c>
      <c r="M282" s="366">
        <v>1.56538</v>
      </c>
      <c r="N282" s="1"/>
      <c r="O282" s="1"/>
    </row>
    <row r="283" spans="1:15" ht="12.75" customHeight="1">
      <c r="A283" s="31">
        <v>273</v>
      </c>
      <c r="B283" s="365" t="s">
        <v>430</v>
      </c>
      <c r="C283" s="366">
        <v>296.3</v>
      </c>
      <c r="D283" s="367">
        <v>297.61666666666667</v>
      </c>
      <c r="E283" s="367">
        <v>292.03333333333336</v>
      </c>
      <c r="F283" s="367">
        <v>287.76666666666671</v>
      </c>
      <c r="G283" s="367">
        <v>282.18333333333339</v>
      </c>
      <c r="H283" s="367">
        <v>301.88333333333333</v>
      </c>
      <c r="I283" s="367">
        <v>307.46666666666658</v>
      </c>
      <c r="J283" s="367">
        <v>311.73333333333329</v>
      </c>
      <c r="K283" s="366">
        <v>303.2</v>
      </c>
      <c r="L283" s="366">
        <v>293.35000000000002</v>
      </c>
      <c r="M283" s="366">
        <v>3.3341799999999999</v>
      </c>
      <c r="N283" s="1"/>
      <c r="O283" s="1"/>
    </row>
    <row r="284" spans="1:15" ht="12.75" customHeight="1">
      <c r="A284" s="31">
        <v>274</v>
      </c>
      <c r="B284" s="365" t="s">
        <v>142</v>
      </c>
      <c r="C284" s="366">
        <v>1852.6</v>
      </c>
      <c r="D284" s="367">
        <v>1841.6333333333332</v>
      </c>
      <c r="E284" s="367">
        <v>1826.2666666666664</v>
      </c>
      <c r="F284" s="367">
        <v>1799.9333333333332</v>
      </c>
      <c r="G284" s="367">
        <v>1784.5666666666664</v>
      </c>
      <c r="H284" s="367">
        <v>1867.9666666666665</v>
      </c>
      <c r="I284" s="367">
        <v>1883.3333333333333</v>
      </c>
      <c r="J284" s="367">
        <v>1909.6666666666665</v>
      </c>
      <c r="K284" s="366">
        <v>1857</v>
      </c>
      <c r="L284" s="366">
        <v>1815.3</v>
      </c>
      <c r="M284" s="366">
        <v>26.35575</v>
      </c>
      <c r="N284" s="1"/>
      <c r="O284" s="1"/>
    </row>
    <row r="285" spans="1:15" ht="12.75" customHeight="1">
      <c r="A285" s="31">
        <v>275</v>
      </c>
      <c r="B285" s="365" t="s">
        <v>431</v>
      </c>
      <c r="C285" s="366">
        <v>608.15</v>
      </c>
      <c r="D285" s="367">
        <v>604.38333333333333</v>
      </c>
      <c r="E285" s="367">
        <v>595.36666666666667</v>
      </c>
      <c r="F285" s="367">
        <v>582.58333333333337</v>
      </c>
      <c r="G285" s="367">
        <v>573.56666666666672</v>
      </c>
      <c r="H285" s="367">
        <v>617.16666666666663</v>
      </c>
      <c r="I285" s="367">
        <v>626.18333333333328</v>
      </c>
      <c r="J285" s="367">
        <v>638.96666666666658</v>
      </c>
      <c r="K285" s="366">
        <v>613.4</v>
      </c>
      <c r="L285" s="366">
        <v>591.6</v>
      </c>
      <c r="M285" s="366">
        <v>12.95393</v>
      </c>
      <c r="N285" s="1"/>
      <c r="O285" s="1"/>
    </row>
    <row r="286" spans="1:15" ht="12.75" customHeight="1">
      <c r="A286" s="31">
        <v>276</v>
      </c>
      <c r="B286" s="365" t="s">
        <v>428</v>
      </c>
      <c r="C286" s="366">
        <v>706.4</v>
      </c>
      <c r="D286" s="367">
        <v>705.80000000000007</v>
      </c>
      <c r="E286" s="367">
        <v>690.60000000000014</v>
      </c>
      <c r="F286" s="367">
        <v>674.80000000000007</v>
      </c>
      <c r="G286" s="367">
        <v>659.60000000000014</v>
      </c>
      <c r="H286" s="367">
        <v>721.60000000000014</v>
      </c>
      <c r="I286" s="367">
        <v>736.80000000000018</v>
      </c>
      <c r="J286" s="367">
        <v>752.60000000000014</v>
      </c>
      <c r="K286" s="366">
        <v>721</v>
      </c>
      <c r="L286" s="366">
        <v>690</v>
      </c>
      <c r="M286" s="366">
        <v>6.7676699999999999</v>
      </c>
      <c r="N286" s="1"/>
      <c r="O286" s="1"/>
    </row>
    <row r="287" spans="1:15" ht="12.75" customHeight="1">
      <c r="A287" s="31">
        <v>277</v>
      </c>
      <c r="B287" s="365" t="s">
        <v>432</v>
      </c>
      <c r="C287" s="366">
        <v>255</v>
      </c>
      <c r="D287" s="367">
        <v>252.03333333333333</v>
      </c>
      <c r="E287" s="367">
        <v>245.06666666666666</v>
      </c>
      <c r="F287" s="367">
        <v>235.13333333333333</v>
      </c>
      <c r="G287" s="367">
        <v>228.16666666666666</v>
      </c>
      <c r="H287" s="367">
        <v>261.9666666666667</v>
      </c>
      <c r="I287" s="367">
        <v>268.93333333333328</v>
      </c>
      <c r="J287" s="367">
        <v>278.86666666666667</v>
      </c>
      <c r="K287" s="366">
        <v>259</v>
      </c>
      <c r="L287" s="366">
        <v>242.1</v>
      </c>
      <c r="M287" s="366">
        <v>7.3465100000000003</v>
      </c>
      <c r="N287" s="1"/>
      <c r="O287" s="1"/>
    </row>
    <row r="288" spans="1:15" ht="12.75" customHeight="1">
      <c r="A288" s="31">
        <v>278</v>
      </c>
      <c r="B288" s="365" t="s">
        <v>433</v>
      </c>
      <c r="C288" s="366">
        <v>1231.45</v>
      </c>
      <c r="D288" s="367">
        <v>1235.1499999999999</v>
      </c>
      <c r="E288" s="367">
        <v>1211.2999999999997</v>
      </c>
      <c r="F288" s="367">
        <v>1191.1499999999999</v>
      </c>
      <c r="G288" s="367">
        <v>1167.2999999999997</v>
      </c>
      <c r="H288" s="367">
        <v>1255.2999999999997</v>
      </c>
      <c r="I288" s="367">
        <v>1279.1499999999996</v>
      </c>
      <c r="J288" s="367">
        <v>1299.2999999999997</v>
      </c>
      <c r="K288" s="366">
        <v>1259</v>
      </c>
      <c r="L288" s="366">
        <v>1215</v>
      </c>
      <c r="M288" s="366">
        <v>0.16771</v>
      </c>
      <c r="N288" s="1"/>
      <c r="O288" s="1"/>
    </row>
    <row r="289" spans="1:15" ht="12.75" customHeight="1">
      <c r="A289" s="31">
        <v>279</v>
      </c>
      <c r="B289" s="365" t="s">
        <v>438</v>
      </c>
      <c r="C289" s="366">
        <v>563.45000000000005</v>
      </c>
      <c r="D289" s="367">
        <v>566.4666666666667</v>
      </c>
      <c r="E289" s="367">
        <v>557.93333333333339</v>
      </c>
      <c r="F289" s="367">
        <v>552.41666666666674</v>
      </c>
      <c r="G289" s="367">
        <v>543.88333333333344</v>
      </c>
      <c r="H289" s="367">
        <v>571.98333333333335</v>
      </c>
      <c r="I289" s="367">
        <v>580.51666666666665</v>
      </c>
      <c r="J289" s="367">
        <v>586.0333333333333</v>
      </c>
      <c r="K289" s="366">
        <v>575</v>
      </c>
      <c r="L289" s="366">
        <v>560.95000000000005</v>
      </c>
      <c r="M289" s="366">
        <v>1.01616</v>
      </c>
      <c r="N289" s="1"/>
      <c r="O289" s="1"/>
    </row>
    <row r="290" spans="1:15" ht="12.75" customHeight="1">
      <c r="A290" s="31">
        <v>280</v>
      </c>
      <c r="B290" s="365" t="s">
        <v>143</v>
      </c>
      <c r="C290" s="366">
        <v>79.099999999999994</v>
      </c>
      <c r="D290" s="367">
        <v>79.11666666666666</v>
      </c>
      <c r="E290" s="367">
        <v>78.383333333333326</v>
      </c>
      <c r="F290" s="367">
        <v>77.666666666666671</v>
      </c>
      <c r="G290" s="367">
        <v>76.933333333333337</v>
      </c>
      <c r="H290" s="367">
        <v>79.833333333333314</v>
      </c>
      <c r="I290" s="367">
        <v>80.566666666666634</v>
      </c>
      <c r="J290" s="367">
        <v>81.283333333333303</v>
      </c>
      <c r="K290" s="366">
        <v>79.849999999999994</v>
      </c>
      <c r="L290" s="366">
        <v>78.400000000000006</v>
      </c>
      <c r="M290" s="366">
        <v>57.187629999999999</v>
      </c>
      <c r="N290" s="1"/>
      <c r="O290" s="1"/>
    </row>
    <row r="291" spans="1:15" ht="12.75" customHeight="1">
      <c r="A291" s="31">
        <v>281</v>
      </c>
      <c r="B291" s="365" t="s">
        <v>144</v>
      </c>
      <c r="C291" s="366">
        <v>3831.2</v>
      </c>
      <c r="D291" s="367">
        <v>3840.7333333333336</v>
      </c>
      <c r="E291" s="367">
        <v>3801.4666666666672</v>
      </c>
      <c r="F291" s="367">
        <v>3771.7333333333336</v>
      </c>
      <c r="G291" s="367">
        <v>3732.4666666666672</v>
      </c>
      <c r="H291" s="367">
        <v>3870.4666666666672</v>
      </c>
      <c r="I291" s="367">
        <v>3909.7333333333336</v>
      </c>
      <c r="J291" s="367">
        <v>3939.4666666666672</v>
      </c>
      <c r="K291" s="366">
        <v>3880</v>
      </c>
      <c r="L291" s="366">
        <v>3811</v>
      </c>
      <c r="M291" s="366">
        <v>1.5829500000000001</v>
      </c>
      <c r="N291" s="1"/>
      <c r="O291" s="1"/>
    </row>
    <row r="292" spans="1:15" ht="12.75" customHeight="1">
      <c r="A292" s="31">
        <v>282</v>
      </c>
      <c r="B292" s="365" t="s">
        <v>440</v>
      </c>
      <c r="C292" s="366">
        <v>421.2</v>
      </c>
      <c r="D292" s="367">
        <v>427.51666666666671</v>
      </c>
      <c r="E292" s="367">
        <v>413.03333333333342</v>
      </c>
      <c r="F292" s="367">
        <v>404.86666666666673</v>
      </c>
      <c r="G292" s="367">
        <v>390.38333333333344</v>
      </c>
      <c r="H292" s="367">
        <v>435.68333333333339</v>
      </c>
      <c r="I292" s="367">
        <v>450.16666666666663</v>
      </c>
      <c r="J292" s="367">
        <v>458.33333333333337</v>
      </c>
      <c r="K292" s="366">
        <v>442</v>
      </c>
      <c r="L292" s="366">
        <v>419.35</v>
      </c>
      <c r="M292" s="366">
        <v>5.55837</v>
      </c>
      <c r="N292" s="1"/>
      <c r="O292" s="1"/>
    </row>
    <row r="293" spans="1:15" ht="12.75" customHeight="1">
      <c r="A293" s="31">
        <v>283</v>
      </c>
      <c r="B293" s="365" t="s">
        <v>268</v>
      </c>
      <c r="C293" s="366">
        <v>519.04999999999995</v>
      </c>
      <c r="D293" s="367">
        <v>521.86666666666667</v>
      </c>
      <c r="E293" s="367">
        <v>510.7833333333333</v>
      </c>
      <c r="F293" s="367">
        <v>502.51666666666665</v>
      </c>
      <c r="G293" s="367">
        <v>491.43333333333328</v>
      </c>
      <c r="H293" s="367">
        <v>530.13333333333333</v>
      </c>
      <c r="I293" s="367">
        <v>541.21666666666658</v>
      </c>
      <c r="J293" s="367">
        <v>549.48333333333335</v>
      </c>
      <c r="K293" s="366">
        <v>532.95000000000005</v>
      </c>
      <c r="L293" s="366">
        <v>513.6</v>
      </c>
      <c r="M293" s="366">
        <v>20.76145</v>
      </c>
      <c r="N293" s="1"/>
      <c r="O293" s="1"/>
    </row>
    <row r="294" spans="1:15" ht="12.75" customHeight="1">
      <c r="A294" s="31">
        <v>284</v>
      </c>
      <c r="B294" s="365" t="s">
        <v>441</v>
      </c>
      <c r="C294" s="366">
        <v>9440.2999999999993</v>
      </c>
      <c r="D294" s="367">
        <v>9266.1</v>
      </c>
      <c r="E294" s="367">
        <v>9052.2000000000007</v>
      </c>
      <c r="F294" s="367">
        <v>8664.1</v>
      </c>
      <c r="G294" s="367">
        <v>8450.2000000000007</v>
      </c>
      <c r="H294" s="367">
        <v>9654.2000000000007</v>
      </c>
      <c r="I294" s="367">
        <v>9868.0999999999985</v>
      </c>
      <c r="J294" s="367">
        <v>10256.200000000001</v>
      </c>
      <c r="K294" s="366">
        <v>9480</v>
      </c>
      <c r="L294" s="366">
        <v>8878</v>
      </c>
      <c r="M294" s="366">
        <v>0.42443999999999998</v>
      </c>
      <c r="N294" s="1"/>
      <c r="O294" s="1"/>
    </row>
    <row r="295" spans="1:15" ht="12.75" customHeight="1">
      <c r="A295" s="31">
        <v>285</v>
      </c>
      <c r="B295" s="365" t="s">
        <v>442</v>
      </c>
      <c r="C295" s="366">
        <v>49.25</v>
      </c>
      <c r="D295" s="367">
        <v>50.183333333333337</v>
      </c>
      <c r="E295" s="367">
        <v>47.266666666666673</v>
      </c>
      <c r="F295" s="367">
        <v>45.283333333333339</v>
      </c>
      <c r="G295" s="367">
        <v>42.366666666666674</v>
      </c>
      <c r="H295" s="367">
        <v>52.166666666666671</v>
      </c>
      <c r="I295" s="367">
        <v>55.083333333333329</v>
      </c>
      <c r="J295" s="367">
        <v>57.06666666666667</v>
      </c>
      <c r="K295" s="366">
        <v>53.1</v>
      </c>
      <c r="L295" s="366">
        <v>48.2</v>
      </c>
      <c r="M295" s="366">
        <v>104.0565</v>
      </c>
      <c r="N295" s="1"/>
      <c r="O295" s="1"/>
    </row>
    <row r="296" spans="1:15" ht="12.75" customHeight="1">
      <c r="A296" s="31">
        <v>286</v>
      </c>
      <c r="B296" s="365" t="s">
        <v>145</v>
      </c>
      <c r="C296" s="366">
        <v>379.2</v>
      </c>
      <c r="D296" s="367">
        <v>378.43333333333339</v>
      </c>
      <c r="E296" s="367">
        <v>374.11666666666679</v>
      </c>
      <c r="F296" s="367">
        <v>369.03333333333342</v>
      </c>
      <c r="G296" s="367">
        <v>364.71666666666681</v>
      </c>
      <c r="H296" s="367">
        <v>383.51666666666677</v>
      </c>
      <c r="I296" s="367">
        <v>387.83333333333337</v>
      </c>
      <c r="J296" s="367">
        <v>392.91666666666674</v>
      </c>
      <c r="K296" s="366">
        <v>382.75</v>
      </c>
      <c r="L296" s="366">
        <v>373.35</v>
      </c>
      <c r="M296" s="366">
        <v>17.796690000000002</v>
      </c>
      <c r="N296" s="1"/>
      <c r="O296" s="1"/>
    </row>
    <row r="297" spans="1:15" ht="12.75" customHeight="1">
      <c r="A297" s="31">
        <v>287</v>
      </c>
      <c r="B297" s="365" t="s">
        <v>443</v>
      </c>
      <c r="C297" s="366">
        <v>2528.3000000000002</v>
      </c>
      <c r="D297" s="367">
        <v>2536.1</v>
      </c>
      <c r="E297" s="367">
        <v>2504.1999999999998</v>
      </c>
      <c r="F297" s="367">
        <v>2480.1</v>
      </c>
      <c r="G297" s="367">
        <v>2448.1999999999998</v>
      </c>
      <c r="H297" s="367">
        <v>2560.1999999999998</v>
      </c>
      <c r="I297" s="367">
        <v>2592.1000000000004</v>
      </c>
      <c r="J297" s="367">
        <v>2616.1999999999998</v>
      </c>
      <c r="K297" s="366">
        <v>2568</v>
      </c>
      <c r="L297" s="366">
        <v>2512</v>
      </c>
      <c r="M297" s="366">
        <v>0.36781999999999998</v>
      </c>
      <c r="N297" s="1"/>
      <c r="O297" s="1"/>
    </row>
    <row r="298" spans="1:15" ht="12.75" customHeight="1">
      <c r="A298" s="31">
        <v>288</v>
      </c>
      <c r="B298" s="365" t="s">
        <v>848</v>
      </c>
      <c r="C298" s="366">
        <v>1232.9000000000001</v>
      </c>
      <c r="D298" s="367">
        <v>1238.4833333333333</v>
      </c>
      <c r="E298" s="367">
        <v>1217.4166666666667</v>
      </c>
      <c r="F298" s="367">
        <v>1201.9333333333334</v>
      </c>
      <c r="G298" s="367">
        <v>1180.8666666666668</v>
      </c>
      <c r="H298" s="367">
        <v>1253.9666666666667</v>
      </c>
      <c r="I298" s="367">
        <v>1275.0333333333333</v>
      </c>
      <c r="J298" s="367">
        <v>1290.5166666666667</v>
      </c>
      <c r="K298" s="366">
        <v>1259.55</v>
      </c>
      <c r="L298" s="366">
        <v>1223</v>
      </c>
      <c r="M298" s="366">
        <v>2.5336500000000002</v>
      </c>
      <c r="N298" s="1"/>
      <c r="O298" s="1"/>
    </row>
    <row r="299" spans="1:15" ht="12.75" customHeight="1">
      <c r="A299" s="31">
        <v>289</v>
      </c>
      <c r="B299" s="365" t="s">
        <v>146</v>
      </c>
      <c r="C299" s="366">
        <v>1937.55</v>
      </c>
      <c r="D299" s="367">
        <v>1931.7</v>
      </c>
      <c r="E299" s="367">
        <v>1920.4</v>
      </c>
      <c r="F299" s="367">
        <v>1903.25</v>
      </c>
      <c r="G299" s="367">
        <v>1891.95</v>
      </c>
      <c r="H299" s="367">
        <v>1948.8500000000001</v>
      </c>
      <c r="I299" s="367">
        <v>1960.1499999999999</v>
      </c>
      <c r="J299" s="367">
        <v>1977.3000000000002</v>
      </c>
      <c r="K299" s="366">
        <v>1943</v>
      </c>
      <c r="L299" s="366">
        <v>1914.55</v>
      </c>
      <c r="M299" s="366">
        <v>16.4392</v>
      </c>
      <c r="N299" s="1"/>
      <c r="O299" s="1"/>
    </row>
    <row r="300" spans="1:15" ht="12.75" customHeight="1">
      <c r="A300" s="31">
        <v>290</v>
      </c>
      <c r="B300" s="365" t="s">
        <v>147</v>
      </c>
      <c r="C300" s="366">
        <v>7561.75</v>
      </c>
      <c r="D300" s="367">
        <v>7528.8833333333341</v>
      </c>
      <c r="E300" s="367">
        <v>7468.9666666666681</v>
      </c>
      <c r="F300" s="367">
        <v>7376.1833333333343</v>
      </c>
      <c r="G300" s="367">
        <v>7316.2666666666682</v>
      </c>
      <c r="H300" s="367">
        <v>7621.6666666666679</v>
      </c>
      <c r="I300" s="367">
        <v>7681.5833333333339</v>
      </c>
      <c r="J300" s="367">
        <v>7774.3666666666677</v>
      </c>
      <c r="K300" s="366">
        <v>7588.8</v>
      </c>
      <c r="L300" s="366">
        <v>7436.1</v>
      </c>
      <c r="M300" s="366">
        <v>2.7305199999999998</v>
      </c>
      <c r="N300" s="1"/>
      <c r="O300" s="1"/>
    </row>
    <row r="301" spans="1:15" ht="12.75" customHeight="1">
      <c r="A301" s="31">
        <v>291</v>
      </c>
      <c r="B301" s="365" t="s">
        <v>148</v>
      </c>
      <c r="C301" s="366">
        <v>5916.3</v>
      </c>
      <c r="D301" s="367">
        <v>5846.0999999999995</v>
      </c>
      <c r="E301" s="367">
        <v>5736.6999999999989</v>
      </c>
      <c r="F301" s="367">
        <v>5557.0999999999995</v>
      </c>
      <c r="G301" s="367">
        <v>5447.6999999999989</v>
      </c>
      <c r="H301" s="367">
        <v>6025.6999999999989</v>
      </c>
      <c r="I301" s="367">
        <v>6135.0999999999985</v>
      </c>
      <c r="J301" s="367">
        <v>6314.6999999999989</v>
      </c>
      <c r="K301" s="366">
        <v>5955.5</v>
      </c>
      <c r="L301" s="366">
        <v>5666.5</v>
      </c>
      <c r="M301" s="366">
        <v>4.80593</v>
      </c>
      <c r="N301" s="1"/>
      <c r="O301" s="1"/>
    </row>
    <row r="302" spans="1:15" ht="12.75" customHeight="1">
      <c r="A302" s="31">
        <v>292</v>
      </c>
      <c r="B302" s="365" t="s">
        <v>149</v>
      </c>
      <c r="C302" s="366">
        <v>932.35</v>
      </c>
      <c r="D302" s="367">
        <v>937.83333333333337</v>
      </c>
      <c r="E302" s="367">
        <v>924.51666666666677</v>
      </c>
      <c r="F302" s="367">
        <v>916.68333333333339</v>
      </c>
      <c r="G302" s="367">
        <v>903.36666666666679</v>
      </c>
      <c r="H302" s="367">
        <v>945.66666666666674</v>
      </c>
      <c r="I302" s="367">
        <v>958.98333333333335</v>
      </c>
      <c r="J302" s="367">
        <v>966.81666666666672</v>
      </c>
      <c r="K302" s="366">
        <v>951.15</v>
      </c>
      <c r="L302" s="366">
        <v>930</v>
      </c>
      <c r="M302" s="366">
        <v>3.8253599999999999</v>
      </c>
      <c r="N302" s="1"/>
      <c r="O302" s="1"/>
    </row>
    <row r="303" spans="1:15" ht="12.75" customHeight="1">
      <c r="A303" s="31">
        <v>293</v>
      </c>
      <c r="B303" s="365" t="s">
        <v>444</v>
      </c>
      <c r="C303" s="366">
        <v>3652.75</v>
      </c>
      <c r="D303" s="367">
        <v>3676.6833333333329</v>
      </c>
      <c r="E303" s="367">
        <v>3610.1166666666659</v>
      </c>
      <c r="F303" s="367">
        <v>3567.4833333333331</v>
      </c>
      <c r="G303" s="367">
        <v>3500.9166666666661</v>
      </c>
      <c r="H303" s="367">
        <v>3719.3166666666657</v>
      </c>
      <c r="I303" s="367">
        <v>3785.8833333333323</v>
      </c>
      <c r="J303" s="367">
        <v>3828.5166666666655</v>
      </c>
      <c r="K303" s="366">
        <v>3743.25</v>
      </c>
      <c r="L303" s="366">
        <v>3634.05</v>
      </c>
      <c r="M303" s="366">
        <v>0.38418000000000002</v>
      </c>
      <c r="N303" s="1"/>
      <c r="O303" s="1"/>
    </row>
    <row r="304" spans="1:15" ht="12.75" customHeight="1">
      <c r="A304" s="31">
        <v>294</v>
      </c>
      <c r="B304" s="365" t="s">
        <v>849</v>
      </c>
      <c r="C304" s="366">
        <v>432.9</v>
      </c>
      <c r="D304" s="367">
        <v>436.56666666666661</v>
      </c>
      <c r="E304" s="367">
        <v>427.18333333333322</v>
      </c>
      <c r="F304" s="367">
        <v>421.46666666666664</v>
      </c>
      <c r="G304" s="367">
        <v>412.08333333333326</v>
      </c>
      <c r="H304" s="367">
        <v>442.28333333333319</v>
      </c>
      <c r="I304" s="367">
        <v>451.66666666666663</v>
      </c>
      <c r="J304" s="367">
        <v>457.38333333333316</v>
      </c>
      <c r="K304" s="366">
        <v>445.95</v>
      </c>
      <c r="L304" s="366">
        <v>430.85</v>
      </c>
      <c r="M304" s="366">
        <v>4.5723000000000003</v>
      </c>
      <c r="N304" s="1"/>
      <c r="O304" s="1"/>
    </row>
    <row r="305" spans="1:15" ht="12.75" customHeight="1">
      <c r="A305" s="31">
        <v>295</v>
      </c>
      <c r="B305" s="365" t="s">
        <v>150</v>
      </c>
      <c r="C305" s="366">
        <v>831.85</v>
      </c>
      <c r="D305" s="367">
        <v>833.16666666666663</v>
      </c>
      <c r="E305" s="367">
        <v>824.33333333333326</v>
      </c>
      <c r="F305" s="367">
        <v>816.81666666666661</v>
      </c>
      <c r="G305" s="367">
        <v>807.98333333333323</v>
      </c>
      <c r="H305" s="367">
        <v>840.68333333333328</v>
      </c>
      <c r="I305" s="367">
        <v>849.51666666666654</v>
      </c>
      <c r="J305" s="367">
        <v>857.0333333333333</v>
      </c>
      <c r="K305" s="366">
        <v>842</v>
      </c>
      <c r="L305" s="366">
        <v>825.65</v>
      </c>
      <c r="M305" s="366">
        <v>18.864529999999998</v>
      </c>
      <c r="N305" s="1"/>
      <c r="O305" s="1"/>
    </row>
    <row r="306" spans="1:15" ht="12.75" customHeight="1">
      <c r="A306" s="31">
        <v>296</v>
      </c>
      <c r="B306" s="365" t="s">
        <v>151</v>
      </c>
      <c r="C306" s="366">
        <v>153</v>
      </c>
      <c r="D306" s="367">
        <v>153.13333333333333</v>
      </c>
      <c r="E306" s="367">
        <v>151.06666666666666</v>
      </c>
      <c r="F306" s="367">
        <v>149.13333333333333</v>
      </c>
      <c r="G306" s="367">
        <v>147.06666666666666</v>
      </c>
      <c r="H306" s="367">
        <v>155.06666666666666</v>
      </c>
      <c r="I306" s="367">
        <v>157.13333333333333</v>
      </c>
      <c r="J306" s="367">
        <v>159.06666666666666</v>
      </c>
      <c r="K306" s="366">
        <v>155.19999999999999</v>
      </c>
      <c r="L306" s="366">
        <v>151.19999999999999</v>
      </c>
      <c r="M306" s="366">
        <v>50.918019999999999</v>
      </c>
      <c r="N306" s="1"/>
      <c r="O306" s="1"/>
    </row>
    <row r="307" spans="1:15" ht="12.75" customHeight="1">
      <c r="A307" s="31">
        <v>297</v>
      </c>
      <c r="B307" s="365" t="s">
        <v>317</v>
      </c>
      <c r="C307" s="366">
        <v>20.2</v>
      </c>
      <c r="D307" s="367">
        <v>19.983333333333331</v>
      </c>
      <c r="E307" s="367">
        <v>19.566666666666663</v>
      </c>
      <c r="F307" s="367">
        <v>18.933333333333334</v>
      </c>
      <c r="G307" s="367">
        <v>18.516666666666666</v>
      </c>
      <c r="H307" s="367">
        <v>20.61666666666666</v>
      </c>
      <c r="I307" s="367">
        <v>21.033333333333324</v>
      </c>
      <c r="J307" s="367">
        <v>21.666666666666657</v>
      </c>
      <c r="K307" s="366">
        <v>20.399999999999999</v>
      </c>
      <c r="L307" s="366">
        <v>19.350000000000001</v>
      </c>
      <c r="M307" s="366">
        <v>84.253500000000003</v>
      </c>
      <c r="N307" s="1"/>
      <c r="O307" s="1"/>
    </row>
    <row r="308" spans="1:15" ht="12.75" customHeight="1">
      <c r="A308" s="31">
        <v>298</v>
      </c>
      <c r="B308" s="365" t="s">
        <v>447</v>
      </c>
      <c r="C308" s="366">
        <v>230.3</v>
      </c>
      <c r="D308" s="367">
        <v>231.66666666666666</v>
      </c>
      <c r="E308" s="367">
        <v>227.58333333333331</v>
      </c>
      <c r="F308" s="367">
        <v>224.86666666666665</v>
      </c>
      <c r="G308" s="367">
        <v>220.7833333333333</v>
      </c>
      <c r="H308" s="367">
        <v>234.38333333333333</v>
      </c>
      <c r="I308" s="367">
        <v>238.46666666666664</v>
      </c>
      <c r="J308" s="367">
        <v>241.18333333333334</v>
      </c>
      <c r="K308" s="366">
        <v>235.75</v>
      </c>
      <c r="L308" s="366">
        <v>228.95</v>
      </c>
      <c r="M308" s="366">
        <v>0.99805999999999995</v>
      </c>
      <c r="N308" s="1"/>
      <c r="O308" s="1"/>
    </row>
    <row r="309" spans="1:15" ht="12.75" customHeight="1">
      <c r="A309" s="31">
        <v>299</v>
      </c>
      <c r="B309" s="365" t="s">
        <v>449</v>
      </c>
      <c r="C309" s="366">
        <v>685.45</v>
      </c>
      <c r="D309" s="367">
        <v>687.16666666666663</v>
      </c>
      <c r="E309" s="367">
        <v>678.48333333333323</v>
      </c>
      <c r="F309" s="367">
        <v>671.51666666666665</v>
      </c>
      <c r="G309" s="367">
        <v>662.83333333333326</v>
      </c>
      <c r="H309" s="367">
        <v>694.13333333333321</v>
      </c>
      <c r="I309" s="367">
        <v>702.81666666666661</v>
      </c>
      <c r="J309" s="367">
        <v>709.78333333333319</v>
      </c>
      <c r="K309" s="366">
        <v>695.85</v>
      </c>
      <c r="L309" s="366">
        <v>680.2</v>
      </c>
      <c r="M309" s="366">
        <v>0.29379</v>
      </c>
      <c r="N309" s="1"/>
      <c r="O309" s="1"/>
    </row>
    <row r="310" spans="1:15" ht="12.75" customHeight="1">
      <c r="A310" s="31">
        <v>300</v>
      </c>
      <c r="B310" s="365" t="s">
        <v>152</v>
      </c>
      <c r="C310" s="366">
        <v>164.55</v>
      </c>
      <c r="D310" s="367">
        <v>165.65</v>
      </c>
      <c r="E310" s="367">
        <v>161.9</v>
      </c>
      <c r="F310" s="367">
        <v>159.25</v>
      </c>
      <c r="G310" s="367">
        <v>155.5</v>
      </c>
      <c r="H310" s="367">
        <v>168.3</v>
      </c>
      <c r="I310" s="367">
        <v>172.05</v>
      </c>
      <c r="J310" s="367">
        <v>174.70000000000002</v>
      </c>
      <c r="K310" s="366">
        <v>169.4</v>
      </c>
      <c r="L310" s="366">
        <v>163</v>
      </c>
      <c r="M310" s="366">
        <v>41.539749999999998</v>
      </c>
      <c r="N310" s="1"/>
      <c r="O310" s="1"/>
    </row>
    <row r="311" spans="1:15" ht="12.75" customHeight="1">
      <c r="A311" s="31">
        <v>301</v>
      </c>
      <c r="B311" s="365" t="s">
        <v>153</v>
      </c>
      <c r="C311" s="366">
        <v>502.05</v>
      </c>
      <c r="D311" s="367">
        <v>502.40000000000003</v>
      </c>
      <c r="E311" s="367">
        <v>497.65000000000009</v>
      </c>
      <c r="F311" s="367">
        <v>493.25000000000006</v>
      </c>
      <c r="G311" s="367">
        <v>488.50000000000011</v>
      </c>
      <c r="H311" s="367">
        <v>506.80000000000007</v>
      </c>
      <c r="I311" s="367">
        <v>511.54999999999995</v>
      </c>
      <c r="J311" s="367">
        <v>515.95000000000005</v>
      </c>
      <c r="K311" s="366">
        <v>507.15</v>
      </c>
      <c r="L311" s="366">
        <v>498</v>
      </c>
      <c r="M311" s="366">
        <v>20.940239999999999</v>
      </c>
      <c r="N311" s="1"/>
      <c r="O311" s="1"/>
    </row>
    <row r="312" spans="1:15" ht="12.75" customHeight="1">
      <c r="A312" s="31">
        <v>302</v>
      </c>
      <c r="B312" s="365" t="s">
        <v>154</v>
      </c>
      <c r="C312" s="366">
        <v>7630.1</v>
      </c>
      <c r="D312" s="367">
        <v>7599.7</v>
      </c>
      <c r="E312" s="367">
        <v>7550.4</v>
      </c>
      <c r="F312" s="367">
        <v>7470.7</v>
      </c>
      <c r="G312" s="367">
        <v>7421.4</v>
      </c>
      <c r="H312" s="367">
        <v>7679.4</v>
      </c>
      <c r="I312" s="367">
        <v>7728.7000000000007</v>
      </c>
      <c r="J312" s="367">
        <v>7808.4</v>
      </c>
      <c r="K312" s="366">
        <v>7649</v>
      </c>
      <c r="L312" s="366">
        <v>7520</v>
      </c>
      <c r="M312" s="366">
        <v>4.9518199999999997</v>
      </c>
      <c r="N312" s="1"/>
      <c r="O312" s="1"/>
    </row>
    <row r="313" spans="1:15" ht="12.75" customHeight="1">
      <c r="A313" s="31">
        <v>303</v>
      </c>
      <c r="B313" s="365" t="s">
        <v>850</v>
      </c>
      <c r="C313" s="366">
        <v>3028.25</v>
      </c>
      <c r="D313" s="367">
        <v>3029.5666666666671</v>
      </c>
      <c r="E313" s="367">
        <v>2988.483333333334</v>
      </c>
      <c r="F313" s="367">
        <v>2948.7166666666672</v>
      </c>
      <c r="G313" s="367">
        <v>2907.6333333333341</v>
      </c>
      <c r="H313" s="367">
        <v>3069.3333333333339</v>
      </c>
      <c r="I313" s="367">
        <v>3110.416666666667</v>
      </c>
      <c r="J313" s="367">
        <v>3150.1833333333338</v>
      </c>
      <c r="K313" s="366">
        <v>3070.65</v>
      </c>
      <c r="L313" s="366">
        <v>2989.8</v>
      </c>
      <c r="M313" s="366">
        <v>0.61829000000000001</v>
      </c>
      <c r="N313" s="1"/>
      <c r="O313" s="1"/>
    </row>
    <row r="314" spans="1:15" ht="12.75" customHeight="1">
      <c r="A314" s="31">
        <v>304</v>
      </c>
      <c r="B314" s="365" t="s">
        <v>451</v>
      </c>
      <c r="C314" s="366">
        <v>428.75</v>
      </c>
      <c r="D314" s="367">
        <v>431.83333333333331</v>
      </c>
      <c r="E314" s="367">
        <v>420.91666666666663</v>
      </c>
      <c r="F314" s="367">
        <v>413.08333333333331</v>
      </c>
      <c r="G314" s="367">
        <v>402.16666666666663</v>
      </c>
      <c r="H314" s="367">
        <v>439.66666666666663</v>
      </c>
      <c r="I314" s="367">
        <v>450.58333333333326</v>
      </c>
      <c r="J314" s="367">
        <v>458.41666666666663</v>
      </c>
      <c r="K314" s="366">
        <v>442.75</v>
      </c>
      <c r="L314" s="366">
        <v>424</v>
      </c>
      <c r="M314" s="366">
        <v>8.0935900000000007</v>
      </c>
      <c r="N314" s="1"/>
      <c r="O314" s="1"/>
    </row>
    <row r="315" spans="1:15" ht="12.75" customHeight="1">
      <c r="A315" s="31">
        <v>305</v>
      </c>
      <c r="B315" s="365" t="s">
        <v>452</v>
      </c>
      <c r="C315" s="366">
        <v>287.95</v>
      </c>
      <c r="D315" s="367">
        <v>286.93333333333334</v>
      </c>
      <c r="E315" s="367">
        <v>284.81666666666666</v>
      </c>
      <c r="F315" s="367">
        <v>281.68333333333334</v>
      </c>
      <c r="G315" s="367">
        <v>279.56666666666666</v>
      </c>
      <c r="H315" s="367">
        <v>290.06666666666666</v>
      </c>
      <c r="I315" s="367">
        <v>292.18333333333334</v>
      </c>
      <c r="J315" s="367">
        <v>295.31666666666666</v>
      </c>
      <c r="K315" s="366">
        <v>289.05</v>
      </c>
      <c r="L315" s="366">
        <v>283.8</v>
      </c>
      <c r="M315" s="366">
        <v>6.3187800000000003</v>
      </c>
      <c r="N315" s="1"/>
      <c r="O315" s="1"/>
    </row>
    <row r="316" spans="1:15" ht="12.75" customHeight="1">
      <c r="A316" s="31">
        <v>306</v>
      </c>
      <c r="B316" s="365" t="s">
        <v>155</v>
      </c>
      <c r="C316" s="366">
        <v>910.35</v>
      </c>
      <c r="D316" s="367">
        <v>906.58333333333337</v>
      </c>
      <c r="E316" s="367">
        <v>897.16666666666674</v>
      </c>
      <c r="F316" s="367">
        <v>883.98333333333335</v>
      </c>
      <c r="G316" s="367">
        <v>874.56666666666672</v>
      </c>
      <c r="H316" s="367">
        <v>919.76666666666677</v>
      </c>
      <c r="I316" s="367">
        <v>929.18333333333351</v>
      </c>
      <c r="J316" s="367">
        <v>942.36666666666679</v>
      </c>
      <c r="K316" s="366">
        <v>916</v>
      </c>
      <c r="L316" s="366">
        <v>893.4</v>
      </c>
      <c r="M316" s="366">
        <v>8.5104000000000006</v>
      </c>
      <c r="N316" s="1"/>
      <c r="O316" s="1"/>
    </row>
    <row r="317" spans="1:15" ht="12.75" customHeight="1">
      <c r="A317" s="31">
        <v>307</v>
      </c>
      <c r="B317" s="365" t="s">
        <v>457</v>
      </c>
      <c r="C317" s="366">
        <v>1625.95</v>
      </c>
      <c r="D317" s="367">
        <v>1625.1666666666667</v>
      </c>
      <c r="E317" s="367">
        <v>1605.9333333333334</v>
      </c>
      <c r="F317" s="367">
        <v>1585.9166666666667</v>
      </c>
      <c r="G317" s="367">
        <v>1566.6833333333334</v>
      </c>
      <c r="H317" s="367">
        <v>1645.1833333333334</v>
      </c>
      <c r="I317" s="367">
        <v>1664.4166666666665</v>
      </c>
      <c r="J317" s="367">
        <v>1684.4333333333334</v>
      </c>
      <c r="K317" s="366">
        <v>1644.4</v>
      </c>
      <c r="L317" s="366">
        <v>1605.15</v>
      </c>
      <c r="M317" s="366">
        <v>4.3383599999999998</v>
      </c>
      <c r="N317" s="1"/>
      <c r="O317" s="1"/>
    </row>
    <row r="318" spans="1:15" ht="12.75" customHeight="1">
      <c r="A318" s="31">
        <v>308</v>
      </c>
      <c r="B318" s="365" t="s">
        <v>156</v>
      </c>
      <c r="C318" s="366">
        <v>3428.4</v>
      </c>
      <c r="D318" s="367">
        <v>3435.25</v>
      </c>
      <c r="E318" s="367">
        <v>3393.6</v>
      </c>
      <c r="F318" s="367">
        <v>3358.7999999999997</v>
      </c>
      <c r="G318" s="367">
        <v>3317.1499999999996</v>
      </c>
      <c r="H318" s="367">
        <v>3470.05</v>
      </c>
      <c r="I318" s="367">
        <v>3511.7</v>
      </c>
      <c r="J318" s="367">
        <v>3546.5000000000005</v>
      </c>
      <c r="K318" s="366">
        <v>3476.9</v>
      </c>
      <c r="L318" s="366">
        <v>3400.45</v>
      </c>
      <c r="M318" s="366">
        <v>1.02227</v>
      </c>
      <c r="N318" s="1"/>
      <c r="O318" s="1"/>
    </row>
    <row r="319" spans="1:15" ht="12.75" customHeight="1">
      <c r="A319" s="31">
        <v>309</v>
      </c>
      <c r="B319" s="365" t="s">
        <v>157</v>
      </c>
      <c r="C319" s="366">
        <v>1027.1500000000001</v>
      </c>
      <c r="D319" s="367">
        <v>1026.3166666666668</v>
      </c>
      <c r="E319" s="367">
        <v>1010.9333333333336</v>
      </c>
      <c r="F319" s="367">
        <v>994.71666666666681</v>
      </c>
      <c r="G319" s="367">
        <v>979.3333333333336</v>
      </c>
      <c r="H319" s="367">
        <v>1042.5333333333338</v>
      </c>
      <c r="I319" s="367">
        <v>1057.916666666667</v>
      </c>
      <c r="J319" s="367">
        <v>1074.1333333333337</v>
      </c>
      <c r="K319" s="366">
        <v>1041.7</v>
      </c>
      <c r="L319" s="366">
        <v>1010.1</v>
      </c>
      <c r="M319" s="366">
        <v>4.7815300000000001</v>
      </c>
      <c r="N319" s="1"/>
      <c r="O319" s="1"/>
    </row>
    <row r="320" spans="1:15" ht="12.75" customHeight="1">
      <c r="A320" s="31">
        <v>310</v>
      </c>
      <c r="B320" s="365" t="s">
        <v>158</v>
      </c>
      <c r="C320" s="366">
        <v>871.45</v>
      </c>
      <c r="D320" s="367">
        <v>874.68333333333339</v>
      </c>
      <c r="E320" s="367">
        <v>865.46666666666681</v>
      </c>
      <c r="F320" s="367">
        <v>859.48333333333346</v>
      </c>
      <c r="G320" s="367">
        <v>850.26666666666688</v>
      </c>
      <c r="H320" s="367">
        <v>880.66666666666674</v>
      </c>
      <c r="I320" s="367">
        <v>889.88333333333344</v>
      </c>
      <c r="J320" s="367">
        <v>895.86666666666667</v>
      </c>
      <c r="K320" s="366">
        <v>883.9</v>
      </c>
      <c r="L320" s="366">
        <v>868.7</v>
      </c>
      <c r="M320" s="366">
        <v>4.6157700000000004</v>
      </c>
      <c r="N320" s="1"/>
      <c r="O320" s="1"/>
    </row>
    <row r="321" spans="1:15" ht="12.75" customHeight="1">
      <c r="A321" s="31">
        <v>311</v>
      </c>
      <c r="B321" s="365" t="s">
        <v>448</v>
      </c>
      <c r="C321" s="366">
        <v>187.95</v>
      </c>
      <c r="D321" s="367">
        <v>188.61666666666667</v>
      </c>
      <c r="E321" s="367">
        <v>184.93333333333334</v>
      </c>
      <c r="F321" s="367">
        <v>181.91666666666666</v>
      </c>
      <c r="G321" s="367">
        <v>178.23333333333332</v>
      </c>
      <c r="H321" s="367">
        <v>191.63333333333335</v>
      </c>
      <c r="I321" s="367">
        <v>195.31666666666669</v>
      </c>
      <c r="J321" s="367">
        <v>198.33333333333337</v>
      </c>
      <c r="K321" s="366">
        <v>192.3</v>
      </c>
      <c r="L321" s="366">
        <v>185.6</v>
      </c>
      <c r="M321" s="366">
        <v>2.1596799999999998</v>
      </c>
      <c r="N321" s="1"/>
      <c r="O321" s="1"/>
    </row>
    <row r="322" spans="1:15" ht="12.75" customHeight="1">
      <c r="A322" s="31">
        <v>312</v>
      </c>
      <c r="B322" s="365" t="s">
        <v>455</v>
      </c>
      <c r="C322" s="366">
        <v>181.45</v>
      </c>
      <c r="D322" s="367">
        <v>181.68333333333331</v>
      </c>
      <c r="E322" s="367">
        <v>180.76666666666662</v>
      </c>
      <c r="F322" s="367">
        <v>180.08333333333331</v>
      </c>
      <c r="G322" s="367">
        <v>179.16666666666663</v>
      </c>
      <c r="H322" s="367">
        <v>182.36666666666662</v>
      </c>
      <c r="I322" s="367">
        <v>183.2833333333333</v>
      </c>
      <c r="J322" s="367">
        <v>183.96666666666661</v>
      </c>
      <c r="K322" s="366">
        <v>182.6</v>
      </c>
      <c r="L322" s="366">
        <v>181</v>
      </c>
      <c r="M322" s="366">
        <v>0.92179999999999995</v>
      </c>
      <c r="N322" s="1"/>
      <c r="O322" s="1"/>
    </row>
    <row r="323" spans="1:15" ht="12.75" customHeight="1">
      <c r="A323" s="31">
        <v>313</v>
      </c>
      <c r="B323" s="365" t="s">
        <v>453</v>
      </c>
      <c r="C323" s="366">
        <v>196.7</v>
      </c>
      <c r="D323" s="367">
        <v>199.98333333333335</v>
      </c>
      <c r="E323" s="367">
        <v>190.56666666666669</v>
      </c>
      <c r="F323" s="367">
        <v>184.43333333333334</v>
      </c>
      <c r="G323" s="367">
        <v>175.01666666666668</v>
      </c>
      <c r="H323" s="367">
        <v>206.1166666666667</v>
      </c>
      <c r="I323" s="367">
        <v>215.53333333333333</v>
      </c>
      <c r="J323" s="367">
        <v>221.66666666666671</v>
      </c>
      <c r="K323" s="366">
        <v>209.4</v>
      </c>
      <c r="L323" s="366">
        <v>193.85</v>
      </c>
      <c r="M323" s="366">
        <v>115.10229</v>
      </c>
      <c r="N323" s="1"/>
      <c r="O323" s="1"/>
    </row>
    <row r="324" spans="1:15" ht="12.75" customHeight="1">
      <c r="A324" s="31">
        <v>314</v>
      </c>
      <c r="B324" s="365" t="s">
        <v>454</v>
      </c>
      <c r="C324" s="366">
        <v>1157.45</v>
      </c>
      <c r="D324" s="367">
        <v>1165.2333333333333</v>
      </c>
      <c r="E324" s="367">
        <v>1113.3166666666666</v>
      </c>
      <c r="F324" s="367">
        <v>1069.1833333333332</v>
      </c>
      <c r="G324" s="367">
        <v>1017.2666666666664</v>
      </c>
      <c r="H324" s="367">
        <v>1209.3666666666668</v>
      </c>
      <c r="I324" s="367">
        <v>1261.2833333333333</v>
      </c>
      <c r="J324" s="367">
        <v>1305.416666666667</v>
      </c>
      <c r="K324" s="366">
        <v>1217.1500000000001</v>
      </c>
      <c r="L324" s="366">
        <v>1121.0999999999999</v>
      </c>
      <c r="M324" s="366">
        <v>4.0591499999999998</v>
      </c>
      <c r="N324" s="1"/>
      <c r="O324" s="1"/>
    </row>
    <row r="325" spans="1:15" ht="12.75" customHeight="1">
      <c r="A325" s="31">
        <v>315</v>
      </c>
      <c r="B325" s="365" t="s">
        <v>159</v>
      </c>
      <c r="C325" s="366">
        <v>4777.7</v>
      </c>
      <c r="D325" s="367">
        <v>4794.916666666667</v>
      </c>
      <c r="E325" s="367">
        <v>4719.8333333333339</v>
      </c>
      <c r="F325" s="367">
        <v>4661.9666666666672</v>
      </c>
      <c r="G325" s="367">
        <v>4586.8833333333341</v>
      </c>
      <c r="H325" s="367">
        <v>4852.7833333333338</v>
      </c>
      <c r="I325" s="367">
        <v>4927.8666666666677</v>
      </c>
      <c r="J325" s="367">
        <v>4985.7333333333336</v>
      </c>
      <c r="K325" s="366">
        <v>4870</v>
      </c>
      <c r="L325" s="366">
        <v>4737.05</v>
      </c>
      <c r="M325" s="366">
        <v>5.7446799999999998</v>
      </c>
      <c r="N325" s="1"/>
      <c r="O325" s="1"/>
    </row>
    <row r="326" spans="1:15" ht="12.75" customHeight="1">
      <c r="A326" s="31">
        <v>316</v>
      </c>
      <c r="B326" s="365" t="s">
        <v>445</v>
      </c>
      <c r="C326" s="366">
        <v>44.9</v>
      </c>
      <c r="D326" s="367">
        <v>45.1</v>
      </c>
      <c r="E326" s="367">
        <v>44.45</v>
      </c>
      <c r="F326" s="367">
        <v>44</v>
      </c>
      <c r="G326" s="367">
        <v>43.35</v>
      </c>
      <c r="H326" s="367">
        <v>45.550000000000004</v>
      </c>
      <c r="I326" s="367">
        <v>46.199999999999996</v>
      </c>
      <c r="J326" s="367">
        <v>46.650000000000006</v>
      </c>
      <c r="K326" s="366">
        <v>45.75</v>
      </c>
      <c r="L326" s="366">
        <v>44.65</v>
      </c>
      <c r="M326" s="366">
        <v>22.056539999999998</v>
      </c>
      <c r="N326" s="1"/>
      <c r="O326" s="1"/>
    </row>
    <row r="327" spans="1:15" ht="12.75" customHeight="1">
      <c r="A327" s="31">
        <v>317</v>
      </c>
      <c r="B327" s="365" t="s">
        <v>446</v>
      </c>
      <c r="C327" s="366">
        <v>169.05</v>
      </c>
      <c r="D327" s="367">
        <v>169.3</v>
      </c>
      <c r="E327" s="367">
        <v>167.95000000000002</v>
      </c>
      <c r="F327" s="367">
        <v>166.85</v>
      </c>
      <c r="G327" s="367">
        <v>165.5</v>
      </c>
      <c r="H327" s="367">
        <v>170.40000000000003</v>
      </c>
      <c r="I327" s="367">
        <v>171.75000000000006</v>
      </c>
      <c r="J327" s="367">
        <v>172.85000000000005</v>
      </c>
      <c r="K327" s="366">
        <v>170.65</v>
      </c>
      <c r="L327" s="366">
        <v>168.2</v>
      </c>
      <c r="M327" s="366">
        <v>2.6963599999999999</v>
      </c>
      <c r="N327" s="1"/>
      <c r="O327" s="1"/>
    </row>
    <row r="328" spans="1:15" ht="12.75" customHeight="1">
      <c r="A328" s="31">
        <v>318</v>
      </c>
      <c r="B328" s="365" t="s">
        <v>456</v>
      </c>
      <c r="C328" s="366">
        <v>916.15</v>
      </c>
      <c r="D328" s="367">
        <v>917.68333333333339</v>
      </c>
      <c r="E328" s="367">
        <v>910.46666666666681</v>
      </c>
      <c r="F328" s="367">
        <v>904.78333333333342</v>
      </c>
      <c r="G328" s="367">
        <v>897.56666666666683</v>
      </c>
      <c r="H328" s="367">
        <v>923.36666666666679</v>
      </c>
      <c r="I328" s="367">
        <v>930.58333333333348</v>
      </c>
      <c r="J328" s="367">
        <v>936.26666666666677</v>
      </c>
      <c r="K328" s="366">
        <v>924.9</v>
      </c>
      <c r="L328" s="366">
        <v>912</v>
      </c>
      <c r="M328" s="366">
        <v>0.85165999999999997</v>
      </c>
      <c r="N328" s="1"/>
      <c r="O328" s="1"/>
    </row>
    <row r="329" spans="1:15" ht="12.75" customHeight="1">
      <c r="A329" s="31">
        <v>319</v>
      </c>
      <c r="B329" s="365" t="s">
        <v>161</v>
      </c>
      <c r="C329" s="366">
        <v>3395.9</v>
      </c>
      <c r="D329" s="367">
        <v>3411.9666666666667</v>
      </c>
      <c r="E329" s="367">
        <v>3353.9333333333334</v>
      </c>
      <c r="F329" s="367">
        <v>3311.9666666666667</v>
      </c>
      <c r="G329" s="367">
        <v>3253.9333333333334</v>
      </c>
      <c r="H329" s="367">
        <v>3453.9333333333334</v>
      </c>
      <c r="I329" s="367">
        <v>3511.9666666666672</v>
      </c>
      <c r="J329" s="367">
        <v>3553.9333333333334</v>
      </c>
      <c r="K329" s="366">
        <v>3470</v>
      </c>
      <c r="L329" s="366">
        <v>3370</v>
      </c>
      <c r="M329" s="366">
        <v>3.1407600000000002</v>
      </c>
      <c r="N329" s="1"/>
      <c r="O329" s="1"/>
    </row>
    <row r="330" spans="1:15" ht="12.75" customHeight="1">
      <c r="A330" s="31">
        <v>320</v>
      </c>
      <c r="B330" s="365" t="s">
        <v>162</v>
      </c>
      <c r="C330" s="366">
        <v>73937.2</v>
      </c>
      <c r="D330" s="367">
        <v>73762.400000000009</v>
      </c>
      <c r="E330" s="367">
        <v>73524.800000000017</v>
      </c>
      <c r="F330" s="367">
        <v>73112.400000000009</v>
      </c>
      <c r="G330" s="367">
        <v>72874.800000000017</v>
      </c>
      <c r="H330" s="367">
        <v>74174.800000000017</v>
      </c>
      <c r="I330" s="367">
        <v>74412.400000000023</v>
      </c>
      <c r="J330" s="367">
        <v>74824.800000000017</v>
      </c>
      <c r="K330" s="366">
        <v>74000</v>
      </c>
      <c r="L330" s="366">
        <v>73350</v>
      </c>
      <c r="M330" s="366">
        <v>6.0049999999999999E-2</v>
      </c>
      <c r="N330" s="1"/>
      <c r="O330" s="1"/>
    </row>
    <row r="331" spans="1:15" ht="12.75" customHeight="1">
      <c r="A331" s="31">
        <v>321</v>
      </c>
      <c r="B331" s="365" t="s">
        <v>450</v>
      </c>
      <c r="C331" s="366">
        <v>44.25</v>
      </c>
      <c r="D331" s="367">
        <v>44.266666666666673</v>
      </c>
      <c r="E331" s="367">
        <v>43.833333333333343</v>
      </c>
      <c r="F331" s="367">
        <v>43.416666666666671</v>
      </c>
      <c r="G331" s="367">
        <v>42.983333333333341</v>
      </c>
      <c r="H331" s="367">
        <v>44.683333333333344</v>
      </c>
      <c r="I331" s="367">
        <v>45.116666666666667</v>
      </c>
      <c r="J331" s="367">
        <v>45.533333333333346</v>
      </c>
      <c r="K331" s="366">
        <v>44.7</v>
      </c>
      <c r="L331" s="366">
        <v>43.85</v>
      </c>
      <c r="M331" s="366">
        <v>9.0664099999999994</v>
      </c>
      <c r="N331" s="1"/>
      <c r="O331" s="1"/>
    </row>
    <row r="332" spans="1:15" ht="12.75" customHeight="1">
      <c r="A332" s="31">
        <v>322</v>
      </c>
      <c r="B332" s="365" t="s">
        <v>163</v>
      </c>
      <c r="C332" s="366">
        <v>1533.25</v>
      </c>
      <c r="D332" s="367">
        <v>1535.7</v>
      </c>
      <c r="E332" s="367">
        <v>1521.5500000000002</v>
      </c>
      <c r="F332" s="367">
        <v>1509.8500000000001</v>
      </c>
      <c r="G332" s="367">
        <v>1495.7000000000003</v>
      </c>
      <c r="H332" s="367">
        <v>1547.4</v>
      </c>
      <c r="I332" s="367">
        <v>1561.5500000000002</v>
      </c>
      <c r="J332" s="367">
        <v>1573.25</v>
      </c>
      <c r="K332" s="366">
        <v>1549.85</v>
      </c>
      <c r="L332" s="366">
        <v>1524</v>
      </c>
      <c r="M332" s="366">
        <v>3.0335399999999999</v>
      </c>
      <c r="N332" s="1"/>
      <c r="O332" s="1"/>
    </row>
    <row r="333" spans="1:15" ht="12.75" customHeight="1">
      <c r="A333" s="31">
        <v>323</v>
      </c>
      <c r="B333" s="365" t="s">
        <v>164</v>
      </c>
      <c r="C333" s="366">
        <v>356</v>
      </c>
      <c r="D333" s="367">
        <v>355.5</v>
      </c>
      <c r="E333" s="367">
        <v>353.7</v>
      </c>
      <c r="F333" s="367">
        <v>351.4</v>
      </c>
      <c r="G333" s="367">
        <v>349.59999999999997</v>
      </c>
      <c r="H333" s="367">
        <v>357.8</v>
      </c>
      <c r="I333" s="367">
        <v>359.59999999999997</v>
      </c>
      <c r="J333" s="367">
        <v>361.90000000000003</v>
      </c>
      <c r="K333" s="366">
        <v>357.3</v>
      </c>
      <c r="L333" s="366">
        <v>353.2</v>
      </c>
      <c r="M333" s="366">
        <v>2.5956800000000002</v>
      </c>
      <c r="N333" s="1"/>
      <c r="O333" s="1"/>
    </row>
    <row r="334" spans="1:15" ht="12.75" customHeight="1">
      <c r="A334" s="31">
        <v>324</v>
      </c>
      <c r="B334" s="365" t="s">
        <v>269</v>
      </c>
      <c r="C334" s="366">
        <v>914.75</v>
      </c>
      <c r="D334" s="367">
        <v>919.65</v>
      </c>
      <c r="E334" s="367">
        <v>907.15</v>
      </c>
      <c r="F334" s="367">
        <v>899.55</v>
      </c>
      <c r="G334" s="367">
        <v>887.05</v>
      </c>
      <c r="H334" s="367">
        <v>927.25</v>
      </c>
      <c r="I334" s="367">
        <v>939.75</v>
      </c>
      <c r="J334" s="367">
        <v>947.35</v>
      </c>
      <c r="K334" s="366">
        <v>932.15</v>
      </c>
      <c r="L334" s="366">
        <v>912.05</v>
      </c>
      <c r="M334" s="366">
        <v>2.9533499999999999</v>
      </c>
      <c r="N334" s="1"/>
      <c r="O334" s="1"/>
    </row>
    <row r="335" spans="1:15" ht="12.75" customHeight="1">
      <c r="A335" s="31">
        <v>325</v>
      </c>
      <c r="B335" s="365" t="s">
        <v>165</v>
      </c>
      <c r="C335" s="366">
        <v>102.1</v>
      </c>
      <c r="D335" s="367">
        <v>102.18333333333332</v>
      </c>
      <c r="E335" s="367">
        <v>100.51666666666665</v>
      </c>
      <c r="F335" s="367">
        <v>98.933333333333323</v>
      </c>
      <c r="G335" s="367">
        <v>97.266666666666652</v>
      </c>
      <c r="H335" s="367">
        <v>103.76666666666665</v>
      </c>
      <c r="I335" s="367">
        <v>105.43333333333331</v>
      </c>
      <c r="J335" s="367">
        <v>107.01666666666665</v>
      </c>
      <c r="K335" s="366">
        <v>103.85</v>
      </c>
      <c r="L335" s="366">
        <v>100.6</v>
      </c>
      <c r="M335" s="366">
        <v>159.41812999999999</v>
      </c>
      <c r="N335" s="1"/>
      <c r="O335" s="1"/>
    </row>
    <row r="336" spans="1:15" ht="12.75" customHeight="1">
      <c r="A336" s="31">
        <v>326</v>
      </c>
      <c r="B336" s="365" t="s">
        <v>166</v>
      </c>
      <c r="C336" s="366">
        <v>5609.15</v>
      </c>
      <c r="D336" s="367">
        <v>5613.416666666667</v>
      </c>
      <c r="E336" s="367">
        <v>5546.7333333333336</v>
      </c>
      <c r="F336" s="367">
        <v>5484.3166666666666</v>
      </c>
      <c r="G336" s="367">
        <v>5417.6333333333332</v>
      </c>
      <c r="H336" s="367">
        <v>5675.8333333333339</v>
      </c>
      <c r="I336" s="367">
        <v>5742.5166666666664</v>
      </c>
      <c r="J336" s="367">
        <v>5804.9333333333343</v>
      </c>
      <c r="K336" s="366">
        <v>5680.1</v>
      </c>
      <c r="L336" s="366">
        <v>5551</v>
      </c>
      <c r="M336" s="366">
        <v>1.88812</v>
      </c>
      <c r="N336" s="1"/>
      <c r="O336" s="1"/>
    </row>
    <row r="337" spans="1:15" ht="12.75" customHeight="1">
      <c r="A337" s="31">
        <v>327</v>
      </c>
      <c r="B337" s="365" t="s">
        <v>167</v>
      </c>
      <c r="C337" s="366">
        <v>4109.8500000000004</v>
      </c>
      <c r="D337" s="367">
        <v>4151.6500000000005</v>
      </c>
      <c r="E337" s="367">
        <v>4059.4000000000015</v>
      </c>
      <c r="F337" s="367">
        <v>4008.9500000000007</v>
      </c>
      <c r="G337" s="367">
        <v>3916.7000000000016</v>
      </c>
      <c r="H337" s="367">
        <v>4202.1000000000013</v>
      </c>
      <c r="I337" s="367">
        <v>4294.3499999999995</v>
      </c>
      <c r="J337" s="367">
        <v>4344.8000000000011</v>
      </c>
      <c r="K337" s="366">
        <v>4243.8999999999996</v>
      </c>
      <c r="L337" s="366">
        <v>4101.2</v>
      </c>
      <c r="M337" s="366">
        <v>1.3623099999999999</v>
      </c>
      <c r="N337" s="1"/>
      <c r="O337" s="1"/>
    </row>
    <row r="338" spans="1:15" ht="12.75" customHeight="1">
      <c r="A338" s="31">
        <v>328</v>
      </c>
      <c r="B338" s="365" t="s">
        <v>851</v>
      </c>
      <c r="C338" s="366">
        <v>2510.65</v>
      </c>
      <c r="D338" s="367">
        <v>2455.2833333333333</v>
      </c>
      <c r="E338" s="367">
        <v>2386.8666666666668</v>
      </c>
      <c r="F338" s="367">
        <v>2263.0833333333335</v>
      </c>
      <c r="G338" s="367">
        <v>2194.666666666667</v>
      </c>
      <c r="H338" s="367">
        <v>2579.0666666666666</v>
      </c>
      <c r="I338" s="367">
        <v>2647.4833333333336</v>
      </c>
      <c r="J338" s="367">
        <v>2771.2666666666664</v>
      </c>
      <c r="K338" s="366">
        <v>2523.6999999999998</v>
      </c>
      <c r="L338" s="366">
        <v>2331.5</v>
      </c>
      <c r="M338" s="366">
        <v>1.4228700000000001</v>
      </c>
      <c r="N338" s="1"/>
      <c r="O338" s="1"/>
    </row>
    <row r="339" spans="1:15" ht="12.75" customHeight="1">
      <c r="A339" s="31">
        <v>329</v>
      </c>
      <c r="B339" s="365" t="s">
        <v>458</v>
      </c>
      <c r="C339" s="366">
        <v>45.95</v>
      </c>
      <c r="D339" s="367">
        <v>46.20000000000001</v>
      </c>
      <c r="E339" s="367">
        <v>45.450000000000017</v>
      </c>
      <c r="F339" s="367">
        <v>44.95000000000001</v>
      </c>
      <c r="G339" s="367">
        <v>44.200000000000017</v>
      </c>
      <c r="H339" s="367">
        <v>46.700000000000017</v>
      </c>
      <c r="I339" s="367">
        <v>47.45</v>
      </c>
      <c r="J339" s="367">
        <v>47.950000000000017</v>
      </c>
      <c r="K339" s="366">
        <v>46.95</v>
      </c>
      <c r="L339" s="366">
        <v>45.7</v>
      </c>
      <c r="M339" s="366">
        <v>56.775370000000002</v>
      </c>
      <c r="N339" s="1"/>
      <c r="O339" s="1"/>
    </row>
    <row r="340" spans="1:15" ht="12.75" customHeight="1">
      <c r="A340" s="31">
        <v>330</v>
      </c>
      <c r="B340" s="365" t="s">
        <v>459</v>
      </c>
      <c r="C340" s="366">
        <v>71.8</v>
      </c>
      <c r="D340" s="367">
        <v>72.033333333333331</v>
      </c>
      <c r="E340" s="367">
        <v>70.766666666666666</v>
      </c>
      <c r="F340" s="367">
        <v>69.733333333333334</v>
      </c>
      <c r="G340" s="367">
        <v>68.466666666666669</v>
      </c>
      <c r="H340" s="367">
        <v>73.066666666666663</v>
      </c>
      <c r="I340" s="367">
        <v>74.333333333333314</v>
      </c>
      <c r="J340" s="367">
        <v>75.36666666666666</v>
      </c>
      <c r="K340" s="366">
        <v>73.3</v>
      </c>
      <c r="L340" s="366">
        <v>71</v>
      </c>
      <c r="M340" s="366">
        <v>33.95194</v>
      </c>
      <c r="N340" s="1"/>
      <c r="O340" s="1"/>
    </row>
    <row r="341" spans="1:15" ht="12.75" customHeight="1">
      <c r="A341" s="31">
        <v>331</v>
      </c>
      <c r="B341" s="365" t="s">
        <v>460</v>
      </c>
      <c r="C341" s="366">
        <v>575.1</v>
      </c>
      <c r="D341" s="367">
        <v>580.66666666666663</v>
      </c>
      <c r="E341" s="367">
        <v>566.48333333333323</v>
      </c>
      <c r="F341" s="367">
        <v>557.86666666666656</v>
      </c>
      <c r="G341" s="367">
        <v>543.68333333333317</v>
      </c>
      <c r="H341" s="367">
        <v>589.2833333333333</v>
      </c>
      <c r="I341" s="367">
        <v>603.4666666666667</v>
      </c>
      <c r="J341" s="367">
        <v>612.08333333333337</v>
      </c>
      <c r="K341" s="366">
        <v>594.85</v>
      </c>
      <c r="L341" s="366">
        <v>572.04999999999995</v>
      </c>
      <c r="M341" s="366">
        <v>0.55788000000000004</v>
      </c>
      <c r="N341" s="1"/>
      <c r="O341" s="1"/>
    </row>
    <row r="342" spans="1:15" ht="12.75" customHeight="1">
      <c r="A342" s="31">
        <v>332</v>
      </c>
      <c r="B342" s="365" t="s">
        <v>168</v>
      </c>
      <c r="C342" s="366">
        <v>19889.05</v>
      </c>
      <c r="D342" s="367">
        <v>19821.633333333331</v>
      </c>
      <c r="E342" s="367">
        <v>19695.466666666664</v>
      </c>
      <c r="F342" s="367">
        <v>19501.883333333331</v>
      </c>
      <c r="G342" s="367">
        <v>19375.716666666664</v>
      </c>
      <c r="H342" s="367">
        <v>20015.216666666664</v>
      </c>
      <c r="I342" s="367">
        <v>20141.383333333335</v>
      </c>
      <c r="J342" s="367">
        <v>20334.966666666664</v>
      </c>
      <c r="K342" s="366">
        <v>19947.8</v>
      </c>
      <c r="L342" s="366">
        <v>19628.05</v>
      </c>
      <c r="M342" s="366">
        <v>0.35033999999999998</v>
      </c>
      <c r="N342" s="1"/>
      <c r="O342" s="1"/>
    </row>
    <row r="343" spans="1:15" ht="12.75" customHeight="1">
      <c r="A343" s="31">
        <v>333</v>
      </c>
      <c r="B343" s="365" t="s">
        <v>466</v>
      </c>
      <c r="C343" s="366">
        <v>90.4</v>
      </c>
      <c r="D343" s="367">
        <v>91.316666666666677</v>
      </c>
      <c r="E343" s="367">
        <v>89.233333333333348</v>
      </c>
      <c r="F343" s="367">
        <v>88.066666666666677</v>
      </c>
      <c r="G343" s="367">
        <v>85.983333333333348</v>
      </c>
      <c r="H343" s="367">
        <v>92.483333333333348</v>
      </c>
      <c r="I343" s="367">
        <v>94.566666666666691</v>
      </c>
      <c r="J343" s="367">
        <v>95.733333333333348</v>
      </c>
      <c r="K343" s="366">
        <v>93.4</v>
      </c>
      <c r="L343" s="366">
        <v>90.15</v>
      </c>
      <c r="M343" s="366">
        <v>9.8166799999999999</v>
      </c>
      <c r="N343" s="1"/>
      <c r="O343" s="1"/>
    </row>
    <row r="344" spans="1:15" ht="12.75" customHeight="1">
      <c r="A344" s="31">
        <v>334</v>
      </c>
      <c r="B344" s="365" t="s">
        <v>465</v>
      </c>
      <c r="C344" s="366">
        <v>54.95</v>
      </c>
      <c r="D344" s="367">
        <v>54.416666666666664</v>
      </c>
      <c r="E344" s="367">
        <v>52.833333333333329</v>
      </c>
      <c r="F344" s="367">
        <v>50.716666666666661</v>
      </c>
      <c r="G344" s="367">
        <v>49.133333333333326</v>
      </c>
      <c r="H344" s="367">
        <v>56.533333333333331</v>
      </c>
      <c r="I344" s="367">
        <v>58.11666666666666</v>
      </c>
      <c r="J344" s="367">
        <v>60.233333333333334</v>
      </c>
      <c r="K344" s="366">
        <v>56</v>
      </c>
      <c r="L344" s="366">
        <v>52.3</v>
      </c>
      <c r="M344" s="366">
        <v>29.616879999999998</v>
      </c>
      <c r="N344" s="1"/>
      <c r="O344" s="1"/>
    </row>
    <row r="345" spans="1:15" ht="12.75" customHeight="1">
      <c r="A345" s="31">
        <v>335</v>
      </c>
      <c r="B345" s="365" t="s">
        <v>464</v>
      </c>
      <c r="C345" s="366">
        <v>635.5</v>
      </c>
      <c r="D345" s="367">
        <v>641.06666666666672</v>
      </c>
      <c r="E345" s="367">
        <v>627.43333333333339</v>
      </c>
      <c r="F345" s="367">
        <v>619.36666666666667</v>
      </c>
      <c r="G345" s="367">
        <v>605.73333333333335</v>
      </c>
      <c r="H345" s="367">
        <v>649.13333333333344</v>
      </c>
      <c r="I345" s="367">
        <v>662.76666666666688</v>
      </c>
      <c r="J345" s="367">
        <v>670.83333333333348</v>
      </c>
      <c r="K345" s="366">
        <v>654.70000000000005</v>
      </c>
      <c r="L345" s="366">
        <v>633</v>
      </c>
      <c r="M345" s="366">
        <v>3.40625</v>
      </c>
      <c r="N345" s="1"/>
      <c r="O345" s="1"/>
    </row>
    <row r="346" spans="1:15" ht="12.75" customHeight="1">
      <c r="A346" s="31">
        <v>336</v>
      </c>
      <c r="B346" s="365" t="s">
        <v>461</v>
      </c>
      <c r="C346" s="366">
        <v>31.35</v>
      </c>
      <c r="D346" s="367">
        <v>31.349999999999998</v>
      </c>
      <c r="E346" s="367">
        <v>31.049999999999997</v>
      </c>
      <c r="F346" s="367">
        <v>30.75</v>
      </c>
      <c r="G346" s="367">
        <v>30.45</v>
      </c>
      <c r="H346" s="367">
        <v>31.649999999999995</v>
      </c>
      <c r="I346" s="367">
        <v>31.95</v>
      </c>
      <c r="J346" s="367">
        <v>32.249999999999993</v>
      </c>
      <c r="K346" s="366">
        <v>31.65</v>
      </c>
      <c r="L346" s="366">
        <v>31.05</v>
      </c>
      <c r="M346" s="366">
        <v>53.52834</v>
      </c>
      <c r="N346" s="1"/>
      <c r="O346" s="1"/>
    </row>
    <row r="347" spans="1:15" ht="12.75" customHeight="1">
      <c r="A347" s="31">
        <v>337</v>
      </c>
      <c r="B347" s="365" t="s">
        <v>537</v>
      </c>
      <c r="C347" s="366">
        <v>140.19999999999999</v>
      </c>
      <c r="D347" s="367">
        <v>140.65</v>
      </c>
      <c r="E347" s="367">
        <v>138.55000000000001</v>
      </c>
      <c r="F347" s="367">
        <v>136.9</v>
      </c>
      <c r="G347" s="367">
        <v>134.80000000000001</v>
      </c>
      <c r="H347" s="367">
        <v>142.30000000000001</v>
      </c>
      <c r="I347" s="367">
        <v>144.39999999999998</v>
      </c>
      <c r="J347" s="367">
        <v>146.05000000000001</v>
      </c>
      <c r="K347" s="366">
        <v>142.75</v>
      </c>
      <c r="L347" s="366">
        <v>139</v>
      </c>
      <c r="M347" s="366">
        <v>2.5364</v>
      </c>
      <c r="N347" s="1"/>
      <c r="O347" s="1"/>
    </row>
    <row r="348" spans="1:15" ht="12.75" customHeight="1">
      <c r="A348" s="31">
        <v>338</v>
      </c>
      <c r="B348" s="365" t="s">
        <v>467</v>
      </c>
      <c r="C348" s="366">
        <v>2462.5</v>
      </c>
      <c r="D348" s="367">
        <v>2462.5</v>
      </c>
      <c r="E348" s="367">
        <v>2400</v>
      </c>
      <c r="F348" s="367">
        <v>2337.5</v>
      </c>
      <c r="G348" s="367">
        <v>2275</v>
      </c>
      <c r="H348" s="367">
        <v>2525</v>
      </c>
      <c r="I348" s="367">
        <v>2587.5</v>
      </c>
      <c r="J348" s="367">
        <v>2650</v>
      </c>
      <c r="K348" s="366">
        <v>2525</v>
      </c>
      <c r="L348" s="366">
        <v>2400</v>
      </c>
      <c r="M348" s="366">
        <v>0.12584000000000001</v>
      </c>
      <c r="N348" s="1"/>
      <c r="O348" s="1"/>
    </row>
    <row r="349" spans="1:15" ht="12.75" customHeight="1">
      <c r="A349" s="31">
        <v>339</v>
      </c>
      <c r="B349" s="365" t="s">
        <v>462</v>
      </c>
      <c r="C349" s="366">
        <v>61.9</v>
      </c>
      <c r="D349" s="367">
        <v>62.316666666666663</v>
      </c>
      <c r="E349" s="367">
        <v>61.183333333333323</v>
      </c>
      <c r="F349" s="367">
        <v>60.466666666666661</v>
      </c>
      <c r="G349" s="367">
        <v>59.333333333333321</v>
      </c>
      <c r="H349" s="367">
        <v>63.033333333333324</v>
      </c>
      <c r="I349" s="367">
        <v>64.166666666666657</v>
      </c>
      <c r="J349" s="367">
        <v>64.883333333333326</v>
      </c>
      <c r="K349" s="366">
        <v>63.45</v>
      </c>
      <c r="L349" s="366">
        <v>61.6</v>
      </c>
      <c r="M349" s="366">
        <v>15.70722</v>
      </c>
      <c r="N349" s="1"/>
      <c r="O349" s="1"/>
    </row>
    <row r="350" spans="1:15" ht="12.75" customHeight="1">
      <c r="A350" s="31">
        <v>340</v>
      </c>
      <c r="B350" s="365" t="s">
        <v>169</v>
      </c>
      <c r="C350" s="366">
        <v>135.80000000000001</v>
      </c>
      <c r="D350" s="367">
        <v>135.54999999999998</v>
      </c>
      <c r="E350" s="367">
        <v>134.59999999999997</v>
      </c>
      <c r="F350" s="367">
        <v>133.39999999999998</v>
      </c>
      <c r="G350" s="367">
        <v>132.44999999999996</v>
      </c>
      <c r="H350" s="367">
        <v>136.74999999999997</v>
      </c>
      <c r="I350" s="367">
        <v>137.69999999999996</v>
      </c>
      <c r="J350" s="367">
        <v>138.89999999999998</v>
      </c>
      <c r="K350" s="366">
        <v>136.5</v>
      </c>
      <c r="L350" s="366">
        <v>134.35</v>
      </c>
      <c r="M350" s="366">
        <v>39.506219999999999</v>
      </c>
      <c r="N350" s="1"/>
      <c r="O350" s="1"/>
    </row>
    <row r="351" spans="1:15" ht="12.75" customHeight="1">
      <c r="A351" s="31">
        <v>341</v>
      </c>
      <c r="B351" s="365" t="s">
        <v>463</v>
      </c>
      <c r="C351" s="366">
        <v>245.95</v>
      </c>
      <c r="D351" s="367">
        <v>242.61666666666667</v>
      </c>
      <c r="E351" s="367">
        <v>236.33333333333334</v>
      </c>
      <c r="F351" s="367">
        <v>226.71666666666667</v>
      </c>
      <c r="G351" s="367">
        <v>220.43333333333334</v>
      </c>
      <c r="H351" s="367">
        <v>252.23333333333335</v>
      </c>
      <c r="I351" s="367">
        <v>258.51666666666665</v>
      </c>
      <c r="J351" s="367">
        <v>268.13333333333333</v>
      </c>
      <c r="K351" s="366">
        <v>248.9</v>
      </c>
      <c r="L351" s="366">
        <v>233</v>
      </c>
      <c r="M351" s="366">
        <v>28.654900000000001</v>
      </c>
      <c r="N351" s="1"/>
      <c r="O351" s="1"/>
    </row>
    <row r="352" spans="1:15" ht="12.75" customHeight="1">
      <c r="A352" s="31">
        <v>342</v>
      </c>
      <c r="B352" s="365" t="s">
        <v>171</v>
      </c>
      <c r="C352" s="366">
        <v>132.9</v>
      </c>
      <c r="D352" s="367">
        <v>130.98333333333335</v>
      </c>
      <c r="E352" s="367">
        <v>128.66666666666669</v>
      </c>
      <c r="F352" s="367">
        <v>124.43333333333334</v>
      </c>
      <c r="G352" s="367">
        <v>122.11666666666667</v>
      </c>
      <c r="H352" s="367">
        <v>135.2166666666667</v>
      </c>
      <c r="I352" s="367">
        <v>137.53333333333336</v>
      </c>
      <c r="J352" s="367">
        <v>141.76666666666671</v>
      </c>
      <c r="K352" s="366">
        <v>133.30000000000001</v>
      </c>
      <c r="L352" s="366">
        <v>126.75</v>
      </c>
      <c r="M352" s="366">
        <v>339.86738000000003</v>
      </c>
      <c r="N352" s="1"/>
      <c r="O352" s="1"/>
    </row>
    <row r="353" spans="1:15" ht="12.75" customHeight="1">
      <c r="A353" s="31">
        <v>343</v>
      </c>
      <c r="B353" s="365" t="s">
        <v>270</v>
      </c>
      <c r="C353" s="366">
        <v>896</v>
      </c>
      <c r="D353" s="367">
        <v>897.91666666666663</v>
      </c>
      <c r="E353" s="367">
        <v>883.18333333333328</v>
      </c>
      <c r="F353" s="367">
        <v>870.36666666666667</v>
      </c>
      <c r="G353" s="367">
        <v>855.63333333333333</v>
      </c>
      <c r="H353" s="367">
        <v>910.73333333333323</v>
      </c>
      <c r="I353" s="367">
        <v>925.46666666666658</v>
      </c>
      <c r="J353" s="367">
        <v>938.28333333333319</v>
      </c>
      <c r="K353" s="366">
        <v>912.65</v>
      </c>
      <c r="L353" s="366">
        <v>885.1</v>
      </c>
      <c r="M353" s="366">
        <v>12.900090000000001</v>
      </c>
      <c r="N353" s="1"/>
      <c r="O353" s="1"/>
    </row>
    <row r="354" spans="1:15" ht="12.75" customHeight="1">
      <c r="A354" s="31">
        <v>344</v>
      </c>
      <c r="B354" s="365" t="s">
        <v>468</v>
      </c>
      <c r="C354" s="366">
        <v>4085.45</v>
      </c>
      <c r="D354" s="367">
        <v>4063.4666666666667</v>
      </c>
      <c r="E354" s="367">
        <v>4027.4333333333334</v>
      </c>
      <c r="F354" s="367">
        <v>3969.4166666666665</v>
      </c>
      <c r="G354" s="367">
        <v>3933.3833333333332</v>
      </c>
      <c r="H354" s="367">
        <v>4121.4833333333336</v>
      </c>
      <c r="I354" s="367">
        <v>4157.5166666666673</v>
      </c>
      <c r="J354" s="367">
        <v>4215.5333333333338</v>
      </c>
      <c r="K354" s="366">
        <v>4099.5</v>
      </c>
      <c r="L354" s="366">
        <v>4005.45</v>
      </c>
      <c r="M354" s="366">
        <v>1.2198199999999999</v>
      </c>
      <c r="N354" s="1"/>
      <c r="O354" s="1"/>
    </row>
    <row r="355" spans="1:15" ht="12.75" customHeight="1">
      <c r="A355" s="31">
        <v>345</v>
      </c>
      <c r="B355" s="365" t="s">
        <v>271</v>
      </c>
      <c r="C355" s="366">
        <v>196.95</v>
      </c>
      <c r="D355" s="367">
        <v>198.13333333333333</v>
      </c>
      <c r="E355" s="367">
        <v>193.76666666666665</v>
      </c>
      <c r="F355" s="367">
        <v>190.58333333333331</v>
      </c>
      <c r="G355" s="367">
        <v>186.21666666666664</v>
      </c>
      <c r="H355" s="367">
        <v>201.31666666666666</v>
      </c>
      <c r="I355" s="367">
        <v>205.68333333333334</v>
      </c>
      <c r="J355" s="367">
        <v>208.86666666666667</v>
      </c>
      <c r="K355" s="366">
        <v>202.5</v>
      </c>
      <c r="L355" s="366">
        <v>194.95</v>
      </c>
      <c r="M355" s="366">
        <v>11.69971</v>
      </c>
      <c r="N355" s="1"/>
      <c r="O355" s="1"/>
    </row>
    <row r="356" spans="1:15" ht="12.75" customHeight="1">
      <c r="A356" s="31">
        <v>346</v>
      </c>
      <c r="B356" s="365" t="s">
        <v>172</v>
      </c>
      <c r="C356" s="366">
        <v>147.80000000000001</v>
      </c>
      <c r="D356" s="367">
        <v>146.5</v>
      </c>
      <c r="E356" s="367">
        <v>144.4</v>
      </c>
      <c r="F356" s="367">
        <v>141</v>
      </c>
      <c r="G356" s="367">
        <v>138.9</v>
      </c>
      <c r="H356" s="367">
        <v>149.9</v>
      </c>
      <c r="I356" s="367">
        <v>152.00000000000003</v>
      </c>
      <c r="J356" s="367">
        <v>155.4</v>
      </c>
      <c r="K356" s="366">
        <v>148.6</v>
      </c>
      <c r="L356" s="366">
        <v>143.1</v>
      </c>
      <c r="M356" s="366">
        <v>163.51836</v>
      </c>
      <c r="N356" s="1"/>
      <c r="O356" s="1"/>
    </row>
    <row r="357" spans="1:15" ht="12.75" customHeight="1">
      <c r="A357" s="31">
        <v>347</v>
      </c>
      <c r="B357" s="365" t="s">
        <v>469</v>
      </c>
      <c r="C357" s="366">
        <v>371.2</v>
      </c>
      <c r="D357" s="367">
        <v>371.98333333333335</v>
      </c>
      <c r="E357" s="367">
        <v>368.26666666666671</v>
      </c>
      <c r="F357" s="367">
        <v>365.33333333333337</v>
      </c>
      <c r="G357" s="367">
        <v>361.61666666666673</v>
      </c>
      <c r="H357" s="367">
        <v>374.91666666666669</v>
      </c>
      <c r="I357" s="367">
        <v>378.63333333333338</v>
      </c>
      <c r="J357" s="367">
        <v>381.56666666666666</v>
      </c>
      <c r="K357" s="366">
        <v>375.7</v>
      </c>
      <c r="L357" s="366">
        <v>369.05</v>
      </c>
      <c r="M357" s="366">
        <v>0.85843999999999998</v>
      </c>
      <c r="N357" s="1"/>
      <c r="O357" s="1"/>
    </row>
    <row r="358" spans="1:15" ht="12.75" customHeight="1">
      <c r="A358" s="31">
        <v>348</v>
      </c>
      <c r="B358" s="365" t="s">
        <v>173</v>
      </c>
      <c r="C358" s="366">
        <v>40959.85</v>
      </c>
      <c r="D358" s="367">
        <v>40990.35</v>
      </c>
      <c r="E358" s="367">
        <v>40719.5</v>
      </c>
      <c r="F358" s="367">
        <v>40479.15</v>
      </c>
      <c r="G358" s="367">
        <v>40208.300000000003</v>
      </c>
      <c r="H358" s="367">
        <v>41230.699999999997</v>
      </c>
      <c r="I358" s="367">
        <v>41501.549999999988</v>
      </c>
      <c r="J358" s="367">
        <v>41741.899999999994</v>
      </c>
      <c r="K358" s="366">
        <v>41261.199999999997</v>
      </c>
      <c r="L358" s="366">
        <v>40750</v>
      </c>
      <c r="M358" s="366">
        <v>0.13843</v>
      </c>
      <c r="N358" s="1"/>
      <c r="O358" s="1"/>
    </row>
    <row r="359" spans="1:15" ht="12.75" customHeight="1">
      <c r="A359" s="31">
        <v>349</v>
      </c>
      <c r="B359" s="365" t="s">
        <v>174</v>
      </c>
      <c r="C359" s="366">
        <v>2678.45</v>
      </c>
      <c r="D359" s="367">
        <v>2681.6166666666668</v>
      </c>
      <c r="E359" s="367">
        <v>2656.8333333333335</v>
      </c>
      <c r="F359" s="367">
        <v>2635.2166666666667</v>
      </c>
      <c r="G359" s="367">
        <v>2610.4333333333334</v>
      </c>
      <c r="H359" s="367">
        <v>2703.2333333333336</v>
      </c>
      <c r="I359" s="367">
        <v>2728.0166666666664</v>
      </c>
      <c r="J359" s="367">
        <v>2749.6333333333337</v>
      </c>
      <c r="K359" s="366">
        <v>2706.4</v>
      </c>
      <c r="L359" s="366">
        <v>2660</v>
      </c>
      <c r="M359" s="366">
        <v>3.5970599999999999</v>
      </c>
      <c r="N359" s="1"/>
      <c r="O359" s="1"/>
    </row>
    <row r="360" spans="1:15" ht="12.75" customHeight="1">
      <c r="A360" s="31">
        <v>350</v>
      </c>
      <c r="B360" s="365" t="s">
        <v>473</v>
      </c>
      <c r="C360" s="366">
        <v>4836.2</v>
      </c>
      <c r="D360" s="367">
        <v>4852.0666666666666</v>
      </c>
      <c r="E360" s="367">
        <v>4799.1833333333334</v>
      </c>
      <c r="F360" s="367">
        <v>4762.166666666667</v>
      </c>
      <c r="G360" s="367">
        <v>4709.2833333333338</v>
      </c>
      <c r="H360" s="367">
        <v>4889.083333333333</v>
      </c>
      <c r="I360" s="367">
        <v>4941.9666666666662</v>
      </c>
      <c r="J360" s="367">
        <v>4978.9833333333327</v>
      </c>
      <c r="K360" s="366">
        <v>4904.95</v>
      </c>
      <c r="L360" s="366">
        <v>4815.05</v>
      </c>
      <c r="M360" s="366">
        <v>1.8216399999999999</v>
      </c>
      <c r="N360" s="1"/>
      <c r="O360" s="1"/>
    </row>
    <row r="361" spans="1:15" ht="12.75" customHeight="1">
      <c r="A361" s="31">
        <v>351</v>
      </c>
      <c r="B361" s="365" t="s">
        <v>175</v>
      </c>
      <c r="C361" s="366">
        <v>218.3</v>
      </c>
      <c r="D361" s="367">
        <v>218.46666666666667</v>
      </c>
      <c r="E361" s="367">
        <v>216.73333333333335</v>
      </c>
      <c r="F361" s="367">
        <v>215.16666666666669</v>
      </c>
      <c r="G361" s="367">
        <v>213.43333333333337</v>
      </c>
      <c r="H361" s="367">
        <v>220.03333333333333</v>
      </c>
      <c r="I361" s="367">
        <v>221.76666666666662</v>
      </c>
      <c r="J361" s="367">
        <v>223.33333333333331</v>
      </c>
      <c r="K361" s="366">
        <v>220.2</v>
      </c>
      <c r="L361" s="366">
        <v>216.9</v>
      </c>
      <c r="M361" s="366">
        <v>14.091480000000001</v>
      </c>
      <c r="N361" s="1"/>
      <c r="O361" s="1"/>
    </row>
    <row r="362" spans="1:15" ht="12.75" customHeight="1">
      <c r="A362" s="31">
        <v>352</v>
      </c>
      <c r="B362" s="365" t="s">
        <v>176</v>
      </c>
      <c r="C362" s="366">
        <v>123.35</v>
      </c>
      <c r="D362" s="367">
        <v>123.28333333333335</v>
      </c>
      <c r="E362" s="367">
        <v>122.2166666666667</v>
      </c>
      <c r="F362" s="367">
        <v>121.08333333333336</v>
      </c>
      <c r="G362" s="367">
        <v>120.01666666666671</v>
      </c>
      <c r="H362" s="367">
        <v>124.41666666666669</v>
      </c>
      <c r="I362" s="367">
        <v>125.48333333333332</v>
      </c>
      <c r="J362" s="367">
        <v>126.61666666666667</v>
      </c>
      <c r="K362" s="366">
        <v>124.35</v>
      </c>
      <c r="L362" s="366">
        <v>122.15</v>
      </c>
      <c r="M362" s="366">
        <v>38.046100000000003</v>
      </c>
      <c r="N362" s="1"/>
      <c r="O362" s="1"/>
    </row>
    <row r="363" spans="1:15" ht="12.75" customHeight="1">
      <c r="A363" s="31">
        <v>353</v>
      </c>
      <c r="B363" s="365" t="s">
        <v>177</v>
      </c>
      <c r="C363" s="366">
        <v>5064.7</v>
      </c>
      <c r="D363" s="367">
        <v>5096.5666666666666</v>
      </c>
      <c r="E363" s="367">
        <v>5023.1333333333332</v>
      </c>
      <c r="F363" s="367">
        <v>4981.5666666666666</v>
      </c>
      <c r="G363" s="367">
        <v>4908.1333333333332</v>
      </c>
      <c r="H363" s="367">
        <v>5138.1333333333332</v>
      </c>
      <c r="I363" s="367">
        <v>5211.5666666666657</v>
      </c>
      <c r="J363" s="367">
        <v>5253.1333333333332</v>
      </c>
      <c r="K363" s="366">
        <v>5170</v>
      </c>
      <c r="L363" s="366">
        <v>5055</v>
      </c>
      <c r="M363" s="366">
        <v>0.42666999999999999</v>
      </c>
      <c r="N363" s="1"/>
      <c r="O363" s="1"/>
    </row>
    <row r="364" spans="1:15" ht="12.75" customHeight="1">
      <c r="A364" s="31">
        <v>354</v>
      </c>
      <c r="B364" s="365" t="s">
        <v>274</v>
      </c>
      <c r="C364" s="366">
        <v>15484.35</v>
      </c>
      <c r="D364" s="367">
        <v>15537.166666666666</v>
      </c>
      <c r="E364" s="367">
        <v>15359.333333333332</v>
      </c>
      <c r="F364" s="367">
        <v>15234.316666666666</v>
      </c>
      <c r="G364" s="367">
        <v>15056.483333333332</v>
      </c>
      <c r="H364" s="367">
        <v>15662.183333333332</v>
      </c>
      <c r="I364" s="367">
        <v>15840.016666666665</v>
      </c>
      <c r="J364" s="367">
        <v>15965.033333333333</v>
      </c>
      <c r="K364" s="366">
        <v>15715</v>
      </c>
      <c r="L364" s="366">
        <v>15412.15</v>
      </c>
      <c r="M364" s="366">
        <v>8.5309999999999997E-2</v>
      </c>
      <c r="N364" s="1"/>
      <c r="O364" s="1"/>
    </row>
    <row r="365" spans="1:15" ht="12.75" customHeight="1">
      <c r="A365" s="31">
        <v>355</v>
      </c>
      <c r="B365" s="365" t="s">
        <v>480</v>
      </c>
      <c r="C365" s="366">
        <v>5218.95</v>
      </c>
      <c r="D365" s="367">
        <v>5240.6166666666659</v>
      </c>
      <c r="E365" s="367">
        <v>5191.3333333333321</v>
      </c>
      <c r="F365" s="367">
        <v>5163.7166666666662</v>
      </c>
      <c r="G365" s="367">
        <v>5114.4333333333325</v>
      </c>
      <c r="H365" s="367">
        <v>5268.2333333333318</v>
      </c>
      <c r="I365" s="367">
        <v>5317.5166666666664</v>
      </c>
      <c r="J365" s="367">
        <v>5345.1333333333314</v>
      </c>
      <c r="K365" s="366">
        <v>5289.9</v>
      </c>
      <c r="L365" s="366">
        <v>5213</v>
      </c>
      <c r="M365" s="366">
        <v>4.1309999999999999E-2</v>
      </c>
      <c r="N365" s="1"/>
      <c r="O365" s="1"/>
    </row>
    <row r="366" spans="1:15" ht="12.75" customHeight="1">
      <c r="A366" s="31">
        <v>356</v>
      </c>
      <c r="B366" s="365" t="s">
        <v>474</v>
      </c>
      <c r="C366" s="366">
        <v>237.55</v>
      </c>
      <c r="D366" s="367">
        <v>239.15</v>
      </c>
      <c r="E366" s="367">
        <v>234.75</v>
      </c>
      <c r="F366" s="367">
        <v>231.95</v>
      </c>
      <c r="G366" s="367">
        <v>227.54999999999998</v>
      </c>
      <c r="H366" s="367">
        <v>241.95000000000002</v>
      </c>
      <c r="I366" s="367">
        <v>246.35000000000005</v>
      </c>
      <c r="J366" s="367">
        <v>249.15000000000003</v>
      </c>
      <c r="K366" s="366">
        <v>243.55</v>
      </c>
      <c r="L366" s="366">
        <v>236.35</v>
      </c>
      <c r="M366" s="366">
        <v>17.454460000000001</v>
      </c>
      <c r="N366" s="1"/>
      <c r="O366" s="1"/>
    </row>
    <row r="367" spans="1:15" ht="12.75" customHeight="1">
      <c r="A367" s="31">
        <v>357</v>
      </c>
      <c r="B367" s="365" t="s">
        <v>475</v>
      </c>
      <c r="C367" s="366">
        <v>979.35</v>
      </c>
      <c r="D367" s="367">
        <v>986.81666666666661</v>
      </c>
      <c r="E367" s="367">
        <v>967.28333333333319</v>
      </c>
      <c r="F367" s="367">
        <v>955.21666666666658</v>
      </c>
      <c r="G367" s="367">
        <v>935.68333333333317</v>
      </c>
      <c r="H367" s="367">
        <v>998.88333333333321</v>
      </c>
      <c r="I367" s="367">
        <v>1018.4166666666665</v>
      </c>
      <c r="J367" s="367">
        <v>1030.4833333333331</v>
      </c>
      <c r="K367" s="366">
        <v>1006.35</v>
      </c>
      <c r="L367" s="366">
        <v>974.75</v>
      </c>
      <c r="M367" s="366">
        <v>2.34151</v>
      </c>
      <c r="N367" s="1"/>
      <c r="O367" s="1"/>
    </row>
    <row r="368" spans="1:15" ht="12.75" customHeight="1">
      <c r="A368" s="31">
        <v>358</v>
      </c>
      <c r="B368" s="365" t="s">
        <v>178</v>
      </c>
      <c r="C368" s="366">
        <v>2599.1999999999998</v>
      </c>
      <c r="D368" s="367">
        <v>2561.5666666666666</v>
      </c>
      <c r="E368" s="367">
        <v>2515.6333333333332</v>
      </c>
      <c r="F368" s="367">
        <v>2432.0666666666666</v>
      </c>
      <c r="G368" s="367">
        <v>2386.1333333333332</v>
      </c>
      <c r="H368" s="367">
        <v>2645.1333333333332</v>
      </c>
      <c r="I368" s="367">
        <v>2691.0666666666666</v>
      </c>
      <c r="J368" s="367">
        <v>2774.6333333333332</v>
      </c>
      <c r="K368" s="366">
        <v>2607.5</v>
      </c>
      <c r="L368" s="366">
        <v>2478</v>
      </c>
      <c r="M368" s="366">
        <v>13.68623</v>
      </c>
      <c r="N368" s="1"/>
      <c r="O368" s="1"/>
    </row>
    <row r="369" spans="1:15" ht="12.75" customHeight="1">
      <c r="A369" s="31">
        <v>359</v>
      </c>
      <c r="B369" s="365" t="s">
        <v>179</v>
      </c>
      <c r="C369" s="366">
        <v>3013.9</v>
      </c>
      <c r="D369" s="367">
        <v>3024.65</v>
      </c>
      <c r="E369" s="367">
        <v>2986.9</v>
      </c>
      <c r="F369" s="367">
        <v>2959.9</v>
      </c>
      <c r="G369" s="367">
        <v>2922.15</v>
      </c>
      <c r="H369" s="367">
        <v>3051.65</v>
      </c>
      <c r="I369" s="367">
        <v>3089.4</v>
      </c>
      <c r="J369" s="367">
        <v>3116.4</v>
      </c>
      <c r="K369" s="366">
        <v>3062.4</v>
      </c>
      <c r="L369" s="366">
        <v>2997.65</v>
      </c>
      <c r="M369" s="366">
        <v>1.36534</v>
      </c>
      <c r="N369" s="1"/>
      <c r="O369" s="1"/>
    </row>
    <row r="370" spans="1:15" ht="12.75" customHeight="1">
      <c r="A370" s="31">
        <v>360</v>
      </c>
      <c r="B370" s="365" t="s">
        <v>180</v>
      </c>
      <c r="C370" s="366">
        <v>38.35</v>
      </c>
      <c r="D370" s="367">
        <v>38.300000000000004</v>
      </c>
      <c r="E370" s="367">
        <v>37.95000000000001</v>
      </c>
      <c r="F370" s="367">
        <v>37.550000000000004</v>
      </c>
      <c r="G370" s="367">
        <v>37.20000000000001</v>
      </c>
      <c r="H370" s="367">
        <v>38.70000000000001</v>
      </c>
      <c r="I370" s="367">
        <v>39.050000000000004</v>
      </c>
      <c r="J370" s="367">
        <v>39.45000000000001</v>
      </c>
      <c r="K370" s="366">
        <v>38.65</v>
      </c>
      <c r="L370" s="366">
        <v>37.9</v>
      </c>
      <c r="M370" s="366">
        <v>409.22358000000003</v>
      </c>
      <c r="N370" s="1"/>
      <c r="O370" s="1"/>
    </row>
    <row r="371" spans="1:15" ht="12.75" customHeight="1">
      <c r="A371" s="31">
        <v>361</v>
      </c>
      <c r="B371" s="365" t="s">
        <v>471</v>
      </c>
      <c r="C371" s="366">
        <v>489.95</v>
      </c>
      <c r="D371" s="367">
        <v>489.55</v>
      </c>
      <c r="E371" s="367">
        <v>483.65000000000003</v>
      </c>
      <c r="F371" s="367">
        <v>477.35</v>
      </c>
      <c r="G371" s="367">
        <v>471.45000000000005</v>
      </c>
      <c r="H371" s="367">
        <v>495.85</v>
      </c>
      <c r="I371" s="367">
        <v>501.75</v>
      </c>
      <c r="J371" s="367">
        <v>508.05</v>
      </c>
      <c r="K371" s="366">
        <v>495.45</v>
      </c>
      <c r="L371" s="366">
        <v>483.25</v>
      </c>
      <c r="M371" s="366">
        <v>1.4043399999999999</v>
      </c>
      <c r="N371" s="1"/>
      <c r="O371" s="1"/>
    </row>
    <row r="372" spans="1:15" ht="12.75" customHeight="1">
      <c r="A372" s="31">
        <v>362</v>
      </c>
      <c r="B372" s="365" t="s">
        <v>472</v>
      </c>
      <c r="C372" s="366">
        <v>276.55</v>
      </c>
      <c r="D372" s="367">
        <v>278.43333333333334</v>
      </c>
      <c r="E372" s="367">
        <v>271.61666666666667</v>
      </c>
      <c r="F372" s="367">
        <v>266.68333333333334</v>
      </c>
      <c r="G372" s="367">
        <v>259.86666666666667</v>
      </c>
      <c r="H372" s="367">
        <v>283.36666666666667</v>
      </c>
      <c r="I372" s="367">
        <v>290.18333333333339</v>
      </c>
      <c r="J372" s="367">
        <v>295.11666666666667</v>
      </c>
      <c r="K372" s="366">
        <v>285.25</v>
      </c>
      <c r="L372" s="366">
        <v>273.5</v>
      </c>
      <c r="M372" s="366">
        <v>4.4849399999999999</v>
      </c>
      <c r="N372" s="1"/>
      <c r="O372" s="1"/>
    </row>
    <row r="373" spans="1:15" ht="12.75" customHeight="1">
      <c r="A373" s="31">
        <v>363</v>
      </c>
      <c r="B373" s="365" t="s">
        <v>272</v>
      </c>
      <c r="C373" s="366">
        <v>2467.4</v>
      </c>
      <c r="D373" s="367">
        <v>2473.1333333333332</v>
      </c>
      <c r="E373" s="367">
        <v>2446.2666666666664</v>
      </c>
      <c r="F373" s="367">
        <v>2425.1333333333332</v>
      </c>
      <c r="G373" s="367">
        <v>2398.2666666666664</v>
      </c>
      <c r="H373" s="367">
        <v>2494.2666666666664</v>
      </c>
      <c r="I373" s="367">
        <v>2521.1333333333332</v>
      </c>
      <c r="J373" s="367">
        <v>2542.2666666666664</v>
      </c>
      <c r="K373" s="366">
        <v>2500</v>
      </c>
      <c r="L373" s="366">
        <v>2452</v>
      </c>
      <c r="M373" s="366">
        <v>2.5820599999999998</v>
      </c>
      <c r="N373" s="1"/>
      <c r="O373" s="1"/>
    </row>
    <row r="374" spans="1:15" ht="12.75" customHeight="1">
      <c r="A374" s="31">
        <v>364</v>
      </c>
      <c r="B374" s="365" t="s">
        <v>476</v>
      </c>
      <c r="C374" s="366">
        <v>951.7</v>
      </c>
      <c r="D374" s="367">
        <v>954.26666666666677</v>
      </c>
      <c r="E374" s="367">
        <v>943.48333333333358</v>
      </c>
      <c r="F374" s="367">
        <v>935.26666666666677</v>
      </c>
      <c r="G374" s="367">
        <v>924.48333333333358</v>
      </c>
      <c r="H374" s="367">
        <v>962.48333333333358</v>
      </c>
      <c r="I374" s="367">
        <v>973.26666666666665</v>
      </c>
      <c r="J374" s="367">
        <v>981.48333333333358</v>
      </c>
      <c r="K374" s="366">
        <v>965.05</v>
      </c>
      <c r="L374" s="366">
        <v>946.05</v>
      </c>
      <c r="M374" s="366">
        <v>0.26717000000000002</v>
      </c>
      <c r="N374" s="1"/>
      <c r="O374" s="1"/>
    </row>
    <row r="375" spans="1:15" ht="12.75" customHeight="1">
      <c r="A375" s="31">
        <v>365</v>
      </c>
      <c r="B375" s="365" t="s">
        <v>477</v>
      </c>
      <c r="C375" s="366">
        <v>1889.15</v>
      </c>
      <c r="D375" s="367">
        <v>1886.3666666666668</v>
      </c>
      <c r="E375" s="367">
        <v>1872.7833333333335</v>
      </c>
      <c r="F375" s="367">
        <v>1856.4166666666667</v>
      </c>
      <c r="G375" s="367">
        <v>1842.8333333333335</v>
      </c>
      <c r="H375" s="367">
        <v>1902.7333333333336</v>
      </c>
      <c r="I375" s="367">
        <v>1916.3166666666666</v>
      </c>
      <c r="J375" s="367">
        <v>1932.6833333333336</v>
      </c>
      <c r="K375" s="366">
        <v>1899.95</v>
      </c>
      <c r="L375" s="366">
        <v>1870</v>
      </c>
      <c r="M375" s="366">
        <v>0.73431000000000002</v>
      </c>
      <c r="N375" s="1"/>
      <c r="O375" s="1"/>
    </row>
    <row r="376" spans="1:15" ht="12.75" customHeight="1">
      <c r="A376" s="31">
        <v>366</v>
      </c>
      <c r="B376" s="365" t="s">
        <v>852</v>
      </c>
      <c r="C376" s="366">
        <v>230.8</v>
      </c>
      <c r="D376" s="367">
        <v>228.23333333333335</v>
      </c>
      <c r="E376" s="367">
        <v>221.56666666666669</v>
      </c>
      <c r="F376" s="367">
        <v>212.33333333333334</v>
      </c>
      <c r="G376" s="367">
        <v>205.66666666666669</v>
      </c>
      <c r="H376" s="367">
        <v>237.4666666666667</v>
      </c>
      <c r="I376" s="367">
        <v>244.13333333333333</v>
      </c>
      <c r="J376" s="367">
        <v>253.3666666666667</v>
      </c>
      <c r="K376" s="366">
        <v>234.9</v>
      </c>
      <c r="L376" s="366">
        <v>219</v>
      </c>
      <c r="M376" s="366">
        <v>73.484449999999995</v>
      </c>
      <c r="N376" s="1"/>
      <c r="O376" s="1"/>
    </row>
    <row r="377" spans="1:15" ht="12.75" customHeight="1">
      <c r="A377" s="31">
        <v>367</v>
      </c>
      <c r="B377" s="365" t="s">
        <v>181</v>
      </c>
      <c r="C377" s="366">
        <v>210.6</v>
      </c>
      <c r="D377" s="367">
        <v>209.70000000000002</v>
      </c>
      <c r="E377" s="367">
        <v>206.40000000000003</v>
      </c>
      <c r="F377" s="367">
        <v>202.20000000000002</v>
      </c>
      <c r="G377" s="367">
        <v>198.90000000000003</v>
      </c>
      <c r="H377" s="367">
        <v>213.90000000000003</v>
      </c>
      <c r="I377" s="367">
        <v>217.20000000000005</v>
      </c>
      <c r="J377" s="367">
        <v>221.40000000000003</v>
      </c>
      <c r="K377" s="366">
        <v>213</v>
      </c>
      <c r="L377" s="366">
        <v>205.5</v>
      </c>
      <c r="M377" s="366">
        <v>110.88068</v>
      </c>
      <c r="N377" s="1"/>
      <c r="O377" s="1"/>
    </row>
    <row r="378" spans="1:15" ht="12.75" customHeight="1">
      <c r="A378" s="31">
        <v>368</v>
      </c>
      <c r="B378" s="365" t="s">
        <v>291</v>
      </c>
      <c r="C378" s="366">
        <v>2504.35</v>
      </c>
      <c r="D378" s="367">
        <v>2518.4333333333334</v>
      </c>
      <c r="E378" s="367">
        <v>2470.9666666666667</v>
      </c>
      <c r="F378" s="367">
        <v>2437.5833333333335</v>
      </c>
      <c r="G378" s="367">
        <v>2390.1166666666668</v>
      </c>
      <c r="H378" s="367">
        <v>2551.8166666666666</v>
      </c>
      <c r="I378" s="367">
        <v>2599.2833333333338</v>
      </c>
      <c r="J378" s="367">
        <v>2632.6666666666665</v>
      </c>
      <c r="K378" s="366">
        <v>2565.9</v>
      </c>
      <c r="L378" s="366">
        <v>2485.0500000000002</v>
      </c>
      <c r="M378" s="366">
        <v>0.38228000000000001</v>
      </c>
      <c r="N378" s="1"/>
      <c r="O378" s="1"/>
    </row>
    <row r="379" spans="1:15" ht="12.75" customHeight="1">
      <c r="A379" s="31">
        <v>369</v>
      </c>
      <c r="B379" s="365" t="s">
        <v>853</v>
      </c>
      <c r="C379" s="366">
        <v>354.5</v>
      </c>
      <c r="D379" s="367">
        <v>346.34999999999997</v>
      </c>
      <c r="E379" s="367">
        <v>338.14999999999992</v>
      </c>
      <c r="F379" s="367">
        <v>321.79999999999995</v>
      </c>
      <c r="G379" s="367">
        <v>313.59999999999991</v>
      </c>
      <c r="H379" s="367">
        <v>362.69999999999993</v>
      </c>
      <c r="I379" s="367">
        <v>370.9</v>
      </c>
      <c r="J379" s="367">
        <v>387.24999999999994</v>
      </c>
      <c r="K379" s="366">
        <v>354.55</v>
      </c>
      <c r="L379" s="366">
        <v>330</v>
      </c>
      <c r="M379" s="366">
        <v>20.908919999999998</v>
      </c>
      <c r="N379" s="1"/>
      <c r="O379" s="1"/>
    </row>
    <row r="380" spans="1:15" ht="12.75" customHeight="1">
      <c r="A380" s="31">
        <v>370</v>
      </c>
      <c r="B380" s="365" t="s">
        <v>273</v>
      </c>
      <c r="C380" s="366">
        <v>472.45</v>
      </c>
      <c r="D380" s="367">
        <v>476.15000000000003</v>
      </c>
      <c r="E380" s="367">
        <v>466.30000000000007</v>
      </c>
      <c r="F380" s="367">
        <v>460.15000000000003</v>
      </c>
      <c r="G380" s="367">
        <v>450.30000000000007</v>
      </c>
      <c r="H380" s="367">
        <v>482.30000000000007</v>
      </c>
      <c r="I380" s="367">
        <v>492.15000000000009</v>
      </c>
      <c r="J380" s="367">
        <v>498.30000000000007</v>
      </c>
      <c r="K380" s="366">
        <v>486</v>
      </c>
      <c r="L380" s="366">
        <v>470</v>
      </c>
      <c r="M380" s="366">
        <v>8.1000800000000002</v>
      </c>
      <c r="N380" s="1"/>
      <c r="O380" s="1"/>
    </row>
    <row r="381" spans="1:15" ht="12.75" customHeight="1">
      <c r="A381" s="31">
        <v>371</v>
      </c>
      <c r="B381" s="365" t="s">
        <v>478</v>
      </c>
      <c r="C381" s="366">
        <v>701.2</v>
      </c>
      <c r="D381" s="367">
        <v>701.43333333333339</v>
      </c>
      <c r="E381" s="367">
        <v>696.86666666666679</v>
      </c>
      <c r="F381" s="367">
        <v>692.53333333333342</v>
      </c>
      <c r="G381" s="367">
        <v>687.96666666666681</v>
      </c>
      <c r="H381" s="367">
        <v>705.76666666666677</v>
      </c>
      <c r="I381" s="367">
        <v>710.33333333333337</v>
      </c>
      <c r="J381" s="367">
        <v>714.66666666666674</v>
      </c>
      <c r="K381" s="366">
        <v>706</v>
      </c>
      <c r="L381" s="366">
        <v>697.1</v>
      </c>
      <c r="M381" s="366">
        <v>1.9539599999999999</v>
      </c>
      <c r="N381" s="1"/>
      <c r="O381" s="1"/>
    </row>
    <row r="382" spans="1:15" ht="12.75" customHeight="1">
      <c r="A382" s="31">
        <v>372</v>
      </c>
      <c r="B382" s="365" t="s">
        <v>479</v>
      </c>
      <c r="C382" s="366">
        <v>130.55000000000001</v>
      </c>
      <c r="D382" s="367">
        <v>131.55000000000001</v>
      </c>
      <c r="E382" s="367">
        <v>129.30000000000001</v>
      </c>
      <c r="F382" s="367">
        <v>128.05000000000001</v>
      </c>
      <c r="G382" s="367">
        <v>125.80000000000001</v>
      </c>
      <c r="H382" s="367">
        <v>132.80000000000001</v>
      </c>
      <c r="I382" s="367">
        <v>135.05000000000001</v>
      </c>
      <c r="J382" s="367">
        <v>136.30000000000001</v>
      </c>
      <c r="K382" s="366">
        <v>133.80000000000001</v>
      </c>
      <c r="L382" s="366">
        <v>130.30000000000001</v>
      </c>
      <c r="M382" s="366">
        <v>0.88965000000000005</v>
      </c>
      <c r="N382" s="1"/>
      <c r="O382" s="1"/>
    </row>
    <row r="383" spans="1:15" ht="12.75" customHeight="1">
      <c r="A383" s="31">
        <v>373</v>
      </c>
      <c r="B383" s="365" t="s">
        <v>183</v>
      </c>
      <c r="C383" s="366">
        <v>1346.75</v>
      </c>
      <c r="D383" s="367">
        <v>1342.9166666666667</v>
      </c>
      <c r="E383" s="367">
        <v>1314.8333333333335</v>
      </c>
      <c r="F383" s="367">
        <v>1282.9166666666667</v>
      </c>
      <c r="G383" s="367">
        <v>1254.8333333333335</v>
      </c>
      <c r="H383" s="367">
        <v>1374.8333333333335</v>
      </c>
      <c r="I383" s="367">
        <v>1402.916666666667</v>
      </c>
      <c r="J383" s="367">
        <v>1434.8333333333335</v>
      </c>
      <c r="K383" s="366">
        <v>1371</v>
      </c>
      <c r="L383" s="366">
        <v>1311</v>
      </c>
      <c r="M383" s="366">
        <v>22.655049999999999</v>
      </c>
      <c r="N383" s="1"/>
      <c r="O383" s="1"/>
    </row>
    <row r="384" spans="1:15" ht="12.75" customHeight="1">
      <c r="A384" s="31">
        <v>374</v>
      </c>
      <c r="B384" s="365" t="s">
        <v>481</v>
      </c>
      <c r="C384" s="366">
        <v>882.3</v>
      </c>
      <c r="D384" s="367">
        <v>876.06666666666661</v>
      </c>
      <c r="E384" s="367">
        <v>864.73333333333323</v>
      </c>
      <c r="F384" s="367">
        <v>847.16666666666663</v>
      </c>
      <c r="G384" s="367">
        <v>835.83333333333326</v>
      </c>
      <c r="H384" s="367">
        <v>893.63333333333321</v>
      </c>
      <c r="I384" s="367">
        <v>904.9666666666667</v>
      </c>
      <c r="J384" s="367">
        <v>922.53333333333319</v>
      </c>
      <c r="K384" s="366">
        <v>887.4</v>
      </c>
      <c r="L384" s="366">
        <v>858.5</v>
      </c>
      <c r="M384" s="366">
        <v>0.72784000000000004</v>
      </c>
      <c r="N384" s="1"/>
      <c r="O384" s="1"/>
    </row>
    <row r="385" spans="1:15" ht="12.75" customHeight="1">
      <c r="A385" s="31">
        <v>375</v>
      </c>
      <c r="B385" s="365" t="s">
        <v>483</v>
      </c>
      <c r="C385" s="366">
        <v>1229.5999999999999</v>
      </c>
      <c r="D385" s="367">
        <v>1229.7666666666667</v>
      </c>
      <c r="E385" s="367">
        <v>1212.0833333333333</v>
      </c>
      <c r="F385" s="367">
        <v>1194.5666666666666</v>
      </c>
      <c r="G385" s="367">
        <v>1176.8833333333332</v>
      </c>
      <c r="H385" s="367">
        <v>1247.2833333333333</v>
      </c>
      <c r="I385" s="367">
        <v>1264.9666666666667</v>
      </c>
      <c r="J385" s="367">
        <v>1282.4833333333333</v>
      </c>
      <c r="K385" s="366">
        <v>1247.45</v>
      </c>
      <c r="L385" s="366">
        <v>1212.25</v>
      </c>
      <c r="M385" s="366">
        <v>4.3445</v>
      </c>
      <c r="N385" s="1"/>
      <c r="O385" s="1"/>
    </row>
    <row r="386" spans="1:15" ht="12.75" customHeight="1">
      <c r="A386" s="31">
        <v>376</v>
      </c>
      <c r="B386" s="365" t="s">
        <v>854</v>
      </c>
      <c r="C386" s="366">
        <v>119.5</v>
      </c>
      <c r="D386" s="367">
        <v>119.96666666666665</v>
      </c>
      <c r="E386" s="367">
        <v>117.93333333333331</v>
      </c>
      <c r="F386" s="367">
        <v>116.36666666666666</v>
      </c>
      <c r="G386" s="367">
        <v>114.33333333333331</v>
      </c>
      <c r="H386" s="367">
        <v>121.5333333333333</v>
      </c>
      <c r="I386" s="367">
        <v>123.56666666666663</v>
      </c>
      <c r="J386" s="367">
        <v>125.1333333333333</v>
      </c>
      <c r="K386" s="366">
        <v>122</v>
      </c>
      <c r="L386" s="366">
        <v>118.4</v>
      </c>
      <c r="M386" s="366">
        <v>15.519259999999999</v>
      </c>
      <c r="N386" s="1"/>
      <c r="O386" s="1"/>
    </row>
    <row r="387" spans="1:15" ht="12.75" customHeight="1">
      <c r="A387" s="31">
        <v>377</v>
      </c>
      <c r="B387" s="365" t="s">
        <v>485</v>
      </c>
      <c r="C387" s="366">
        <v>243</v>
      </c>
      <c r="D387" s="367">
        <v>240.91666666666666</v>
      </c>
      <c r="E387" s="367">
        <v>233.83333333333331</v>
      </c>
      <c r="F387" s="367">
        <v>224.66666666666666</v>
      </c>
      <c r="G387" s="367">
        <v>217.58333333333331</v>
      </c>
      <c r="H387" s="367">
        <v>250.08333333333331</v>
      </c>
      <c r="I387" s="367">
        <v>257.16666666666663</v>
      </c>
      <c r="J387" s="367">
        <v>266.33333333333331</v>
      </c>
      <c r="K387" s="366">
        <v>248</v>
      </c>
      <c r="L387" s="366">
        <v>231.75</v>
      </c>
      <c r="M387" s="366">
        <v>60.594720000000002</v>
      </c>
      <c r="N387" s="1"/>
      <c r="O387" s="1"/>
    </row>
    <row r="388" spans="1:15" ht="12.75" customHeight="1">
      <c r="A388" s="31">
        <v>378</v>
      </c>
      <c r="B388" s="365" t="s">
        <v>486</v>
      </c>
      <c r="C388" s="366">
        <v>808.6</v>
      </c>
      <c r="D388" s="367">
        <v>819.81666666666661</v>
      </c>
      <c r="E388" s="367">
        <v>785.63333333333321</v>
      </c>
      <c r="F388" s="367">
        <v>762.66666666666663</v>
      </c>
      <c r="G388" s="367">
        <v>728.48333333333323</v>
      </c>
      <c r="H388" s="367">
        <v>842.78333333333319</v>
      </c>
      <c r="I388" s="367">
        <v>876.96666666666658</v>
      </c>
      <c r="J388" s="367">
        <v>899.93333333333317</v>
      </c>
      <c r="K388" s="366">
        <v>854</v>
      </c>
      <c r="L388" s="366">
        <v>796.85</v>
      </c>
      <c r="M388" s="366">
        <v>7.6691799999999999</v>
      </c>
      <c r="N388" s="1"/>
      <c r="O388" s="1"/>
    </row>
    <row r="389" spans="1:15" ht="12.75" customHeight="1">
      <c r="A389" s="31">
        <v>379</v>
      </c>
      <c r="B389" s="365" t="s">
        <v>487</v>
      </c>
      <c r="C389" s="366">
        <v>274.55</v>
      </c>
      <c r="D389" s="367">
        <v>275.18333333333334</v>
      </c>
      <c r="E389" s="367">
        <v>272.36666666666667</v>
      </c>
      <c r="F389" s="367">
        <v>270.18333333333334</v>
      </c>
      <c r="G389" s="367">
        <v>267.36666666666667</v>
      </c>
      <c r="H389" s="367">
        <v>277.36666666666667</v>
      </c>
      <c r="I389" s="367">
        <v>280.18333333333339</v>
      </c>
      <c r="J389" s="367">
        <v>282.36666666666667</v>
      </c>
      <c r="K389" s="366">
        <v>278</v>
      </c>
      <c r="L389" s="366">
        <v>273</v>
      </c>
      <c r="M389" s="366">
        <v>2.5322300000000002</v>
      </c>
      <c r="N389" s="1"/>
      <c r="O389" s="1"/>
    </row>
    <row r="390" spans="1:15" ht="12.75" customHeight="1">
      <c r="A390" s="31">
        <v>380</v>
      </c>
      <c r="B390" s="365" t="s">
        <v>184</v>
      </c>
      <c r="C390" s="366">
        <v>1024.4000000000001</v>
      </c>
      <c r="D390" s="367">
        <v>1023.8833333333333</v>
      </c>
      <c r="E390" s="367">
        <v>1017.0166666666667</v>
      </c>
      <c r="F390" s="367">
        <v>1009.6333333333333</v>
      </c>
      <c r="G390" s="367">
        <v>1002.7666666666667</v>
      </c>
      <c r="H390" s="367">
        <v>1031.2666666666667</v>
      </c>
      <c r="I390" s="367">
        <v>1038.1333333333332</v>
      </c>
      <c r="J390" s="367">
        <v>1045.5166666666667</v>
      </c>
      <c r="K390" s="366">
        <v>1030.75</v>
      </c>
      <c r="L390" s="366">
        <v>1016.5</v>
      </c>
      <c r="M390" s="366">
        <v>3.0230199999999998</v>
      </c>
      <c r="N390" s="1"/>
      <c r="O390" s="1"/>
    </row>
    <row r="391" spans="1:15" ht="12.75" customHeight="1">
      <c r="A391" s="31">
        <v>381</v>
      </c>
      <c r="B391" s="365" t="s">
        <v>489</v>
      </c>
      <c r="C391" s="366">
        <v>1949.9</v>
      </c>
      <c r="D391" s="367">
        <v>1937.9833333333333</v>
      </c>
      <c r="E391" s="367">
        <v>1920.9666666666667</v>
      </c>
      <c r="F391" s="367">
        <v>1892.0333333333333</v>
      </c>
      <c r="G391" s="367">
        <v>1875.0166666666667</v>
      </c>
      <c r="H391" s="367">
        <v>1966.9166666666667</v>
      </c>
      <c r="I391" s="367">
        <v>1983.9333333333336</v>
      </c>
      <c r="J391" s="367">
        <v>2012.8666666666668</v>
      </c>
      <c r="K391" s="366">
        <v>1955</v>
      </c>
      <c r="L391" s="366">
        <v>1909.05</v>
      </c>
      <c r="M391" s="366">
        <v>0.10889</v>
      </c>
      <c r="N391" s="1"/>
      <c r="O391" s="1"/>
    </row>
    <row r="392" spans="1:15" ht="12.75" customHeight="1">
      <c r="A392" s="31">
        <v>382</v>
      </c>
      <c r="B392" s="365" t="s">
        <v>185</v>
      </c>
      <c r="C392" s="366">
        <v>130.85</v>
      </c>
      <c r="D392" s="367">
        <v>131.28333333333333</v>
      </c>
      <c r="E392" s="367">
        <v>128.26666666666665</v>
      </c>
      <c r="F392" s="367">
        <v>125.68333333333331</v>
      </c>
      <c r="G392" s="367">
        <v>122.66666666666663</v>
      </c>
      <c r="H392" s="367">
        <v>133.86666666666667</v>
      </c>
      <c r="I392" s="367">
        <v>136.88333333333338</v>
      </c>
      <c r="J392" s="367">
        <v>139.4666666666667</v>
      </c>
      <c r="K392" s="366">
        <v>134.30000000000001</v>
      </c>
      <c r="L392" s="366">
        <v>128.69999999999999</v>
      </c>
      <c r="M392" s="366">
        <v>327.22514999999999</v>
      </c>
      <c r="N392" s="1"/>
      <c r="O392" s="1"/>
    </row>
    <row r="393" spans="1:15" ht="12.75" customHeight="1">
      <c r="A393" s="31">
        <v>383</v>
      </c>
      <c r="B393" s="365" t="s">
        <v>488</v>
      </c>
      <c r="C393" s="366">
        <v>77.95</v>
      </c>
      <c r="D393" s="367">
        <v>77.833333333333329</v>
      </c>
      <c r="E393" s="367">
        <v>76.466666666666654</v>
      </c>
      <c r="F393" s="367">
        <v>74.98333333333332</v>
      </c>
      <c r="G393" s="367">
        <v>73.616666666666646</v>
      </c>
      <c r="H393" s="367">
        <v>79.316666666666663</v>
      </c>
      <c r="I393" s="367">
        <v>80.683333333333337</v>
      </c>
      <c r="J393" s="367">
        <v>82.166666666666671</v>
      </c>
      <c r="K393" s="366">
        <v>79.2</v>
      </c>
      <c r="L393" s="366">
        <v>76.349999999999994</v>
      </c>
      <c r="M393" s="366">
        <v>31.376149999999999</v>
      </c>
      <c r="N393" s="1"/>
      <c r="O393" s="1"/>
    </row>
    <row r="394" spans="1:15" ht="12.75" customHeight="1">
      <c r="A394" s="31">
        <v>384</v>
      </c>
      <c r="B394" s="365" t="s">
        <v>186</v>
      </c>
      <c r="C394" s="366">
        <v>136.19999999999999</v>
      </c>
      <c r="D394" s="367">
        <v>136.29999999999998</v>
      </c>
      <c r="E394" s="367">
        <v>135.24999999999997</v>
      </c>
      <c r="F394" s="367">
        <v>134.29999999999998</v>
      </c>
      <c r="G394" s="367">
        <v>133.24999999999997</v>
      </c>
      <c r="H394" s="367">
        <v>137.24999999999997</v>
      </c>
      <c r="I394" s="367">
        <v>138.29999999999998</v>
      </c>
      <c r="J394" s="367">
        <v>139.24999999999997</v>
      </c>
      <c r="K394" s="366">
        <v>137.35</v>
      </c>
      <c r="L394" s="366">
        <v>135.35</v>
      </c>
      <c r="M394" s="366">
        <v>36.638739999999999</v>
      </c>
      <c r="N394" s="1"/>
      <c r="O394" s="1"/>
    </row>
    <row r="395" spans="1:15" ht="12.75" customHeight="1">
      <c r="A395" s="31">
        <v>385</v>
      </c>
      <c r="B395" s="365" t="s">
        <v>490</v>
      </c>
      <c r="C395" s="366">
        <v>145.44999999999999</v>
      </c>
      <c r="D395" s="367">
        <v>147.33333333333334</v>
      </c>
      <c r="E395" s="367">
        <v>143.16666666666669</v>
      </c>
      <c r="F395" s="367">
        <v>140.88333333333335</v>
      </c>
      <c r="G395" s="367">
        <v>136.7166666666667</v>
      </c>
      <c r="H395" s="367">
        <v>149.61666666666667</v>
      </c>
      <c r="I395" s="367">
        <v>153.78333333333336</v>
      </c>
      <c r="J395" s="367">
        <v>156.06666666666666</v>
      </c>
      <c r="K395" s="366">
        <v>151.5</v>
      </c>
      <c r="L395" s="366">
        <v>145.05000000000001</v>
      </c>
      <c r="M395" s="366">
        <v>56.842860000000002</v>
      </c>
      <c r="N395" s="1"/>
      <c r="O395" s="1"/>
    </row>
    <row r="396" spans="1:15" ht="12.75" customHeight="1">
      <c r="A396" s="31">
        <v>386</v>
      </c>
      <c r="B396" s="365" t="s">
        <v>491</v>
      </c>
      <c r="C396" s="366">
        <v>1331.7</v>
      </c>
      <c r="D396" s="367">
        <v>1332.4166666666667</v>
      </c>
      <c r="E396" s="367">
        <v>1321.2833333333335</v>
      </c>
      <c r="F396" s="367">
        <v>1310.8666666666668</v>
      </c>
      <c r="G396" s="367">
        <v>1299.7333333333336</v>
      </c>
      <c r="H396" s="367">
        <v>1342.8333333333335</v>
      </c>
      <c r="I396" s="367">
        <v>1353.9666666666667</v>
      </c>
      <c r="J396" s="367">
        <v>1364.3833333333334</v>
      </c>
      <c r="K396" s="366">
        <v>1343.55</v>
      </c>
      <c r="L396" s="366">
        <v>1322</v>
      </c>
      <c r="M396" s="366">
        <v>1.31749</v>
      </c>
      <c r="N396" s="1"/>
      <c r="O396" s="1"/>
    </row>
    <row r="397" spans="1:15" ht="12.75" customHeight="1">
      <c r="A397" s="31">
        <v>387</v>
      </c>
      <c r="B397" s="365" t="s">
        <v>187</v>
      </c>
      <c r="C397" s="366">
        <v>2458.1</v>
      </c>
      <c r="D397" s="367">
        <v>2441.0333333333333</v>
      </c>
      <c r="E397" s="367">
        <v>2421.0666666666666</v>
      </c>
      <c r="F397" s="367">
        <v>2384.0333333333333</v>
      </c>
      <c r="G397" s="367">
        <v>2364.0666666666666</v>
      </c>
      <c r="H397" s="367">
        <v>2478.0666666666666</v>
      </c>
      <c r="I397" s="367">
        <v>2498.0333333333328</v>
      </c>
      <c r="J397" s="367">
        <v>2535.0666666666666</v>
      </c>
      <c r="K397" s="366">
        <v>2461</v>
      </c>
      <c r="L397" s="366">
        <v>2404</v>
      </c>
      <c r="M397" s="366">
        <v>50.062249999999999</v>
      </c>
      <c r="N397" s="1"/>
      <c r="O397" s="1"/>
    </row>
    <row r="398" spans="1:15" ht="12.75" customHeight="1">
      <c r="A398" s="31">
        <v>388</v>
      </c>
      <c r="B398" s="365" t="s">
        <v>855</v>
      </c>
      <c r="C398" s="366">
        <v>366.5</v>
      </c>
      <c r="D398" s="367">
        <v>366.75</v>
      </c>
      <c r="E398" s="367">
        <v>363.5</v>
      </c>
      <c r="F398" s="367">
        <v>360.5</v>
      </c>
      <c r="G398" s="367">
        <v>357.25</v>
      </c>
      <c r="H398" s="367">
        <v>369.75</v>
      </c>
      <c r="I398" s="367">
        <v>373</v>
      </c>
      <c r="J398" s="367">
        <v>376</v>
      </c>
      <c r="K398" s="366">
        <v>370</v>
      </c>
      <c r="L398" s="366">
        <v>363.75</v>
      </c>
      <c r="M398" s="366">
        <v>0.63156000000000001</v>
      </c>
      <c r="N398" s="1"/>
      <c r="O398" s="1"/>
    </row>
    <row r="399" spans="1:15" ht="12.75" customHeight="1">
      <c r="A399" s="31">
        <v>389</v>
      </c>
      <c r="B399" s="365" t="s">
        <v>482</v>
      </c>
      <c r="C399" s="366">
        <v>266.39999999999998</v>
      </c>
      <c r="D399" s="367">
        <v>267.96666666666664</v>
      </c>
      <c r="E399" s="367">
        <v>263.43333333333328</v>
      </c>
      <c r="F399" s="367">
        <v>260.46666666666664</v>
      </c>
      <c r="G399" s="367">
        <v>255.93333333333328</v>
      </c>
      <c r="H399" s="367">
        <v>270.93333333333328</v>
      </c>
      <c r="I399" s="367">
        <v>275.4666666666667</v>
      </c>
      <c r="J399" s="367">
        <v>278.43333333333328</v>
      </c>
      <c r="K399" s="366">
        <v>272.5</v>
      </c>
      <c r="L399" s="366">
        <v>265</v>
      </c>
      <c r="M399" s="366">
        <v>1.15367</v>
      </c>
      <c r="N399" s="1"/>
      <c r="O399" s="1"/>
    </row>
    <row r="400" spans="1:15" ht="12.75" customHeight="1">
      <c r="A400" s="31">
        <v>390</v>
      </c>
      <c r="B400" s="365" t="s">
        <v>492</v>
      </c>
      <c r="C400" s="366">
        <v>1313.05</v>
      </c>
      <c r="D400" s="367">
        <v>1327.5333333333333</v>
      </c>
      <c r="E400" s="367">
        <v>1287.9166666666665</v>
      </c>
      <c r="F400" s="367">
        <v>1262.7833333333333</v>
      </c>
      <c r="G400" s="367">
        <v>1223.1666666666665</v>
      </c>
      <c r="H400" s="367">
        <v>1352.6666666666665</v>
      </c>
      <c r="I400" s="367">
        <v>1392.2833333333333</v>
      </c>
      <c r="J400" s="367">
        <v>1417.4166666666665</v>
      </c>
      <c r="K400" s="366">
        <v>1367.15</v>
      </c>
      <c r="L400" s="366">
        <v>1302.4000000000001</v>
      </c>
      <c r="M400" s="366">
        <v>0.77888000000000002</v>
      </c>
      <c r="N400" s="1"/>
      <c r="O400" s="1"/>
    </row>
    <row r="401" spans="1:15" ht="12.75" customHeight="1">
      <c r="A401" s="31">
        <v>391</v>
      </c>
      <c r="B401" s="365" t="s">
        <v>493</v>
      </c>
      <c r="C401" s="366">
        <v>1821.85</v>
      </c>
      <c r="D401" s="367">
        <v>1814.5833333333333</v>
      </c>
      <c r="E401" s="367">
        <v>1794.3666666666666</v>
      </c>
      <c r="F401" s="367">
        <v>1766.8833333333332</v>
      </c>
      <c r="G401" s="367">
        <v>1746.6666666666665</v>
      </c>
      <c r="H401" s="367">
        <v>1842.0666666666666</v>
      </c>
      <c r="I401" s="367">
        <v>1862.2833333333333</v>
      </c>
      <c r="J401" s="367">
        <v>1889.7666666666667</v>
      </c>
      <c r="K401" s="366">
        <v>1834.8</v>
      </c>
      <c r="L401" s="366">
        <v>1787.1</v>
      </c>
      <c r="M401" s="366">
        <v>1.7298199999999999</v>
      </c>
      <c r="N401" s="1"/>
      <c r="O401" s="1"/>
    </row>
    <row r="402" spans="1:15" ht="12.75" customHeight="1">
      <c r="A402" s="31">
        <v>392</v>
      </c>
      <c r="B402" s="365" t="s">
        <v>484</v>
      </c>
      <c r="C402" s="366">
        <v>35.25</v>
      </c>
      <c r="D402" s="367">
        <v>35.333333333333336</v>
      </c>
      <c r="E402" s="367">
        <v>34.966666666666669</v>
      </c>
      <c r="F402" s="367">
        <v>34.68333333333333</v>
      </c>
      <c r="G402" s="367">
        <v>34.316666666666663</v>
      </c>
      <c r="H402" s="367">
        <v>35.616666666666674</v>
      </c>
      <c r="I402" s="367">
        <v>35.983333333333334</v>
      </c>
      <c r="J402" s="367">
        <v>36.26666666666668</v>
      </c>
      <c r="K402" s="366">
        <v>35.700000000000003</v>
      </c>
      <c r="L402" s="366">
        <v>35.049999999999997</v>
      </c>
      <c r="M402" s="366">
        <v>33.032409999999999</v>
      </c>
      <c r="N402" s="1"/>
      <c r="O402" s="1"/>
    </row>
    <row r="403" spans="1:15" ht="12.75" customHeight="1">
      <c r="A403" s="31">
        <v>393</v>
      </c>
      <c r="B403" s="365" t="s">
        <v>188</v>
      </c>
      <c r="C403" s="366">
        <v>109.85</v>
      </c>
      <c r="D403" s="367">
        <v>109.91666666666667</v>
      </c>
      <c r="E403" s="367">
        <v>108.58333333333334</v>
      </c>
      <c r="F403" s="367">
        <v>107.31666666666668</v>
      </c>
      <c r="G403" s="367">
        <v>105.98333333333335</v>
      </c>
      <c r="H403" s="367">
        <v>111.18333333333334</v>
      </c>
      <c r="I403" s="367">
        <v>112.51666666666668</v>
      </c>
      <c r="J403" s="367">
        <v>113.78333333333333</v>
      </c>
      <c r="K403" s="366">
        <v>111.25</v>
      </c>
      <c r="L403" s="366">
        <v>108.65</v>
      </c>
      <c r="M403" s="366">
        <v>249.52161000000001</v>
      </c>
      <c r="N403" s="1"/>
      <c r="O403" s="1"/>
    </row>
    <row r="404" spans="1:15" ht="12.75" customHeight="1">
      <c r="A404" s="31">
        <v>394</v>
      </c>
      <c r="B404" s="365" t="s">
        <v>276</v>
      </c>
      <c r="C404" s="366">
        <v>7697.75</v>
      </c>
      <c r="D404" s="367">
        <v>7722.7333333333336</v>
      </c>
      <c r="E404" s="367">
        <v>7640.0166666666673</v>
      </c>
      <c r="F404" s="367">
        <v>7582.2833333333338</v>
      </c>
      <c r="G404" s="367">
        <v>7499.5666666666675</v>
      </c>
      <c r="H404" s="367">
        <v>7780.4666666666672</v>
      </c>
      <c r="I404" s="367">
        <v>7863.1833333333343</v>
      </c>
      <c r="J404" s="367">
        <v>7920.916666666667</v>
      </c>
      <c r="K404" s="366">
        <v>7805.45</v>
      </c>
      <c r="L404" s="366">
        <v>7665</v>
      </c>
      <c r="M404" s="366">
        <v>0.10378999999999999</v>
      </c>
      <c r="N404" s="1"/>
      <c r="O404" s="1"/>
    </row>
    <row r="405" spans="1:15" ht="12.75" customHeight="1">
      <c r="A405" s="31">
        <v>395</v>
      </c>
      <c r="B405" s="365" t="s">
        <v>275</v>
      </c>
      <c r="C405" s="366">
        <v>934.5</v>
      </c>
      <c r="D405" s="367">
        <v>932.85</v>
      </c>
      <c r="E405" s="367">
        <v>928.7</v>
      </c>
      <c r="F405" s="367">
        <v>922.9</v>
      </c>
      <c r="G405" s="367">
        <v>918.75</v>
      </c>
      <c r="H405" s="367">
        <v>938.65000000000009</v>
      </c>
      <c r="I405" s="367">
        <v>942.8</v>
      </c>
      <c r="J405" s="367">
        <v>948.60000000000014</v>
      </c>
      <c r="K405" s="366">
        <v>937</v>
      </c>
      <c r="L405" s="366">
        <v>927.05</v>
      </c>
      <c r="M405" s="366">
        <v>7.7864300000000002</v>
      </c>
      <c r="N405" s="1"/>
      <c r="O405" s="1"/>
    </row>
    <row r="406" spans="1:15" ht="12.75" customHeight="1">
      <c r="A406" s="31">
        <v>396</v>
      </c>
      <c r="B406" s="365" t="s">
        <v>189</v>
      </c>
      <c r="C406" s="366">
        <v>1220.5999999999999</v>
      </c>
      <c r="D406" s="367">
        <v>1217.7</v>
      </c>
      <c r="E406" s="367">
        <v>1208.4000000000001</v>
      </c>
      <c r="F406" s="367">
        <v>1196.2</v>
      </c>
      <c r="G406" s="367">
        <v>1186.9000000000001</v>
      </c>
      <c r="H406" s="367">
        <v>1229.9000000000001</v>
      </c>
      <c r="I406" s="367">
        <v>1239.1999999999998</v>
      </c>
      <c r="J406" s="367">
        <v>1251.4000000000001</v>
      </c>
      <c r="K406" s="366">
        <v>1227</v>
      </c>
      <c r="L406" s="366">
        <v>1205.5</v>
      </c>
      <c r="M406" s="366">
        <v>14.09464</v>
      </c>
      <c r="N406" s="1"/>
      <c r="O406" s="1"/>
    </row>
    <row r="407" spans="1:15" ht="12.75" customHeight="1">
      <c r="A407" s="31">
        <v>397</v>
      </c>
      <c r="B407" s="365" t="s">
        <v>190</v>
      </c>
      <c r="C407" s="366">
        <v>483.5</v>
      </c>
      <c r="D407" s="367">
        <v>479.75</v>
      </c>
      <c r="E407" s="367">
        <v>474.8</v>
      </c>
      <c r="F407" s="367">
        <v>466.1</v>
      </c>
      <c r="G407" s="367">
        <v>461.15000000000003</v>
      </c>
      <c r="H407" s="367">
        <v>488.45</v>
      </c>
      <c r="I407" s="367">
        <v>493.40000000000003</v>
      </c>
      <c r="J407" s="367">
        <v>502.09999999999997</v>
      </c>
      <c r="K407" s="366">
        <v>484.7</v>
      </c>
      <c r="L407" s="366">
        <v>471.05</v>
      </c>
      <c r="M407" s="366">
        <v>232.96671000000001</v>
      </c>
      <c r="N407" s="1"/>
      <c r="O407" s="1"/>
    </row>
    <row r="408" spans="1:15" ht="12.75" customHeight="1">
      <c r="A408" s="31">
        <v>398</v>
      </c>
      <c r="B408" s="365" t="s">
        <v>497</v>
      </c>
      <c r="C408" s="366">
        <v>9298.0499999999993</v>
      </c>
      <c r="D408" s="367">
        <v>9237.6833333333325</v>
      </c>
      <c r="E408" s="367">
        <v>9100.366666666665</v>
      </c>
      <c r="F408" s="367">
        <v>8902.6833333333325</v>
      </c>
      <c r="G408" s="367">
        <v>8765.366666666665</v>
      </c>
      <c r="H408" s="367">
        <v>9435.366666666665</v>
      </c>
      <c r="I408" s="367">
        <v>9572.6833333333343</v>
      </c>
      <c r="J408" s="367">
        <v>9770.366666666665</v>
      </c>
      <c r="K408" s="366">
        <v>9375</v>
      </c>
      <c r="L408" s="366">
        <v>9040</v>
      </c>
      <c r="M408" s="366">
        <v>0.28127000000000002</v>
      </c>
      <c r="N408" s="1"/>
      <c r="O408" s="1"/>
    </row>
    <row r="409" spans="1:15" ht="12.75" customHeight="1">
      <c r="A409" s="31">
        <v>399</v>
      </c>
      <c r="B409" s="365" t="s">
        <v>498</v>
      </c>
      <c r="C409" s="366">
        <v>107.65</v>
      </c>
      <c r="D409" s="367">
        <v>108.48333333333335</v>
      </c>
      <c r="E409" s="367">
        <v>106.31666666666669</v>
      </c>
      <c r="F409" s="367">
        <v>104.98333333333335</v>
      </c>
      <c r="G409" s="367">
        <v>102.81666666666669</v>
      </c>
      <c r="H409" s="367">
        <v>109.81666666666669</v>
      </c>
      <c r="I409" s="367">
        <v>111.98333333333335</v>
      </c>
      <c r="J409" s="367">
        <v>113.31666666666669</v>
      </c>
      <c r="K409" s="366">
        <v>110.65</v>
      </c>
      <c r="L409" s="366">
        <v>107.15</v>
      </c>
      <c r="M409" s="366">
        <v>4.3403400000000003</v>
      </c>
      <c r="N409" s="1"/>
      <c r="O409" s="1"/>
    </row>
    <row r="410" spans="1:15" ht="12.75" customHeight="1">
      <c r="A410" s="31">
        <v>400</v>
      </c>
      <c r="B410" s="365" t="s">
        <v>503</v>
      </c>
      <c r="C410" s="366">
        <v>141.9</v>
      </c>
      <c r="D410" s="367">
        <v>143.48333333333332</v>
      </c>
      <c r="E410" s="367">
        <v>139.71666666666664</v>
      </c>
      <c r="F410" s="367">
        <v>137.53333333333333</v>
      </c>
      <c r="G410" s="367">
        <v>133.76666666666665</v>
      </c>
      <c r="H410" s="367">
        <v>145.66666666666663</v>
      </c>
      <c r="I410" s="367">
        <v>149.43333333333334</v>
      </c>
      <c r="J410" s="367">
        <v>151.61666666666662</v>
      </c>
      <c r="K410" s="366">
        <v>147.25</v>
      </c>
      <c r="L410" s="366">
        <v>141.30000000000001</v>
      </c>
      <c r="M410" s="366">
        <v>48.142220000000002</v>
      </c>
      <c r="N410" s="1"/>
      <c r="O410" s="1"/>
    </row>
    <row r="411" spans="1:15" ht="12.75" customHeight="1">
      <c r="A411" s="31">
        <v>401</v>
      </c>
      <c r="B411" s="365" t="s">
        <v>499</v>
      </c>
      <c r="C411" s="366">
        <v>166.6</v>
      </c>
      <c r="D411" s="367">
        <v>166</v>
      </c>
      <c r="E411" s="367">
        <v>163.1</v>
      </c>
      <c r="F411" s="367">
        <v>159.6</v>
      </c>
      <c r="G411" s="367">
        <v>156.69999999999999</v>
      </c>
      <c r="H411" s="367">
        <v>169.5</v>
      </c>
      <c r="I411" s="367">
        <v>172.39999999999998</v>
      </c>
      <c r="J411" s="367">
        <v>175.9</v>
      </c>
      <c r="K411" s="366">
        <v>168.9</v>
      </c>
      <c r="L411" s="366">
        <v>162.5</v>
      </c>
      <c r="M411" s="366">
        <v>17.720980000000001</v>
      </c>
      <c r="N411" s="1"/>
      <c r="O411" s="1"/>
    </row>
    <row r="412" spans="1:15" ht="12.75" customHeight="1">
      <c r="A412" s="31">
        <v>402</v>
      </c>
      <c r="B412" s="365" t="s">
        <v>501</v>
      </c>
      <c r="C412" s="366">
        <v>3300.05</v>
      </c>
      <c r="D412" s="367">
        <v>3298.2000000000003</v>
      </c>
      <c r="E412" s="367">
        <v>3248.4500000000007</v>
      </c>
      <c r="F412" s="367">
        <v>3196.8500000000004</v>
      </c>
      <c r="G412" s="367">
        <v>3147.1000000000008</v>
      </c>
      <c r="H412" s="367">
        <v>3349.8000000000006</v>
      </c>
      <c r="I412" s="367">
        <v>3399.5499999999997</v>
      </c>
      <c r="J412" s="367">
        <v>3451.1500000000005</v>
      </c>
      <c r="K412" s="366">
        <v>3347.95</v>
      </c>
      <c r="L412" s="366">
        <v>3246.6</v>
      </c>
      <c r="M412" s="366">
        <v>0.26880999999999999</v>
      </c>
      <c r="N412" s="1"/>
      <c r="O412" s="1"/>
    </row>
    <row r="413" spans="1:15" ht="12.75" customHeight="1">
      <c r="A413" s="31">
        <v>403</v>
      </c>
      <c r="B413" s="365" t="s">
        <v>500</v>
      </c>
      <c r="C413" s="366">
        <v>357.55</v>
      </c>
      <c r="D413" s="367">
        <v>357.7166666666667</v>
      </c>
      <c r="E413" s="367">
        <v>349.83333333333337</v>
      </c>
      <c r="F413" s="367">
        <v>342.11666666666667</v>
      </c>
      <c r="G413" s="367">
        <v>334.23333333333335</v>
      </c>
      <c r="H413" s="367">
        <v>365.43333333333339</v>
      </c>
      <c r="I413" s="367">
        <v>373.31666666666672</v>
      </c>
      <c r="J413" s="367">
        <v>381.03333333333342</v>
      </c>
      <c r="K413" s="366">
        <v>365.6</v>
      </c>
      <c r="L413" s="366">
        <v>350</v>
      </c>
      <c r="M413" s="366">
        <v>2.72227</v>
      </c>
      <c r="N413" s="1"/>
      <c r="O413" s="1"/>
    </row>
    <row r="414" spans="1:15" ht="12.75" customHeight="1">
      <c r="A414" s="31">
        <v>404</v>
      </c>
      <c r="B414" s="365" t="s">
        <v>502</v>
      </c>
      <c r="C414" s="366">
        <v>584.1</v>
      </c>
      <c r="D414" s="367">
        <v>589.19999999999993</v>
      </c>
      <c r="E414" s="367">
        <v>572.39999999999986</v>
      </c>
      <c r="F414" s="367">
        <v>560.69999999999993</v>
      </c>
      <c r="G414" s="367">
        <v>543.89999999999986</v>
      </c>
      <c r="H414" s="367">
        <v>600.89999999999986</v>
      </c>
      <c r="I414" s="367">
        <v>617.69999999999982</v>
      </c>
      <c r="J414" s="367">
        <v>629.39999999999986</v>
      </c>
      <c r="K414" s="366">
        <v>606</v>
      </c>
      <c r="L414" s="366">
        <v>577.5</v>
      </c>
      <c r="M414" s="366">
        <v>3.5019200000000001</v>
      </c>
      <c r="N414" s="1"/>
      <c r="O414" s="1"/>
    </row>
    <row r="415" spans="1:15" ht="12.75" customHeight="1">
      <c r="A415" s="31">
        <v>405</v>
      </c>
      <c r="B415" s="365" t="s">
        <v>191</v>
      </c>
      <c r="C415" s="366">
        <v>26954.1</v>
      </c>
      <c r="D415" s="367">
        <v>26982.716666666664</v>
      </c>
      <c r="E415" s="367">
        <v>26629.883333333328</v>
      </c>
      <c r="F415" s="367">
        <v>26305.666666666664</v>
      </c>
      <c r="G415" s="367">
        <v>25952.833333333328</v>
      </c>
      <c r="H415" s="367">
        <v>27306.933333333327</v>
      </c>
      <c r="I415" s="367">
        <v>27659.766666666663</v>
      </c>
      <c r="J415" s="367">
        <v>27983.983333333326</v>
      </c>
      <c r="K415" s="366">
        <v>27335.55</v>
      </c>
      <c r="L415" s="366">
        <v>26658.5</v>
      </c>
      <c r="M415" s="366">
        <v>0.26214999999999999</v>
      </c>
      <c r="N415" s="1"/>
      <c r="O415" s="1"/>
    </row>
    <row r="416" spans="1:15" ht="12.75" customHeight="1">
      <c r="A416" s="31">
        <v>406</v>
      </c>
      <c r="B416" s="365" t="s">
        <v>504</v>
      </c>
      <c r="C416" s="366">
        <v>1827.05</v>
      </c>
      <c r="D416" s="367">
        <v>1821.8</v>
      </c>
      <c r="E416" s="367">
        <v>1787.25</v>
      </c>
      <c r="F416" s="367">
        <v>1747.45</v>
      </c>
      <c r="G416" s="367">
        <v>1712.9</v>
      </c>
      <c r="H416" s="367">
        <v>1861.6</v>
      </c>
      <c r="I416" s="367">
        <v>1896.1499999999996</v>
      </c>
      <c r="J416" s="367">
        <v>1935.9499999999998</v>
      </c>
      <c r="K416" s="366">
        <v>1856.35</v>
      </c>
      <c r="L416" s="366">
        <v>1782</v>
      </c>
      <c r="M416" s="366">
        <v>0.51144999999999996</v>
      </c>
      <c r="N416" s="1"/>
      <c r="O416" s="1"/>
    </row>
    <row r="417" spans="1:15" ht="12.75" customHeight="1">
      <c r="A417" s="31">
        <v>407</v>
      </c>
      <c r="B417" s="365" t="s">
        <v>192</v>
      </c>
      <c r="C417" s="366">
        <v>2357.3000000000002</v>
      </c>
      <c r="D417" s="367">
        <v>2364.4666666666667</v>
      </c>
      <c r="E417" s="367">
        <v>2340.8333333333335</v>
      </c>
      <c r="F417" s="367">
        <v>2324.3666666666668</v>
      </c>
      <c r="G417" s="367">
        <v>2300.7333333333336</v>
      </c>
      <c r="H417" s="367">
        <v>2380.9333333333334</v>
      </c>
      <c r="I417" s="367">
        <v>2404.5666666666666</v>
      </c>
      <c r="J417" s="367">
        <v>2421.0333333333333</v>
      </c>
      <c r="K417" s="366">
        <v>2388.1</v>
      </c>
      <c r="L417" s="366">
        <v>2348</v>
      </c>
      <c r="M417" s="366">
        <v>2.9636100000000001</v>
      </c>
      <c r="N417" s="1"/>
      <c r="O417" s="1"/>
    </row>
    <row r="418" spans="1:15" ht="12.75" customHeight="1">
      <c r="A418" s="31">
        <v>408</v>
      </c>
      <c r="B418" s="365" t="s">
        <v>494</v>
      </c>
      <c r="C418" s="366">
        <v>464.35</v>
      </c>
      <c r="D418" s="367">
        <v>462.7</v>
      </c>
      <c r="E418" s="367">
        <v>459.2</v>
      </c>
      <c r="F418" s="367">
        <v>454.05</v>
      </c>
      <c r="G418" s="367">
        <v>450.55</v>
      </c>
      <c r="H418" s="367">
        <v>467.84999999999997</v>
      </c>
      <c r="I418" s="367">
        <v>471.34999999999997</v>
      </c>
      <c r="J418" s="367">
        <v>476.49999999999994</v>
      </c>
      <c r="K418" s="366">
        <v>466.2</v>
      </c>
      <c r="L418" s="366">
        <v>457.55</v>
      </c>
      <c r="M418" s="366">
        <v>0.94850000000000001</v>
      </c>
      <c r="N418" s="1"/>
      <c r="O418" s="1"/>
    </row>
    <row r="419" spans="1:15" ht="12.75" customHeight="1">
      <c r="A419" s="31">
        <v>409</v>
      </c>
      <c r="B419" s="365" t="s">
        <v>495</v>
      </c>
      <c r="C419" s="366">
        <v>30.4</v>
      </c>
      <c r="D419" s="367">
        <v>30.616666666666664</v>
      </c>
      <c r="E419" s="367">
        <v>29.883333333333326</v>
      </c>
      <c r="F419" s="367">
        <v>29.366666666666664</v>
      </c>
      <c r="G419" s="367">
        <v>28.633333333333326</v>
      </c>
      <c r="H419" s="367">
        <v>31.133333333333326</v>
      </c>
      <c r="I419" s="367">
        <v>31.866666666666667</v>
      </c>
      <c r="J419" s="367">
        <v>32.383333333333326</v>
      </c>
      <c r="K419" s="366">
        <v>31.35</v>
      </c>
      <c r="L419" s="366">
        <v>30.1</v>
      </c>
      <c r="M419" s="366">
        <v>45.549610000000001</v>
      </c>
      <c r="N419" s="1"/>
      <c r="O419" s="1"/>
    </row>
    <row r="420" spans="1:15" ht="12.75" customHeight="1">
      <c r="A420" s="31">
        <v>410</v>
      </c>
      <c r="B420" s="365" t="s">
        <v>496</v>
      </c>
      <c r="C420" s="366">
        <v>3809</v>
      </c>
      <c r="D420" s="367">
        <v>3801.2666666666664</v>
      </c>
      <c r="E420" s="367">
        <v>3759.083333333333</v>
      </c>
      <c r="F420" s="367">
        <v>3709.1666666666665</v>
      </c>
      <c r="G420" s="367">
        <v>3666.9833333333331</v>
      </c>
      <c r="H420" s="367">
        <v>3851.1833333333329</v>
      </c>
      <c r="I420" s="367">
        <v>3893.3666666666663</v>
      </c>
      <c r="J420" s="367">
        <v>3943.2833333333328</v>
      </c>
      <c r="K420" s="366">
        <v>3843.45</v>
      </c>
      <c r="L420" s="366">
        <v>3751.35</v>
      </c>
      <c r="M420" s="366">
        <v>0.37053999999999998</v>
      </c>
      <c r="N420" s="1"/>
      <c r="O420" s="1"/>
    </row>
    <row r="421" spans="1:15" ht="12.75" customHeight="1">
      <c r="A421" s="31">
        <v>411</v>
      </c>
      <c r="B421" s="365" t="s">
        <v>505</v>
      </c>
      <c r="C421" s="366">
        <v>881.85</v>
      </c>
      <c r="D421" s="367">
        <v>888.2833333333333</v>
      </c>
      <c r="E421" s="367">
        <v>873.56666666666661</v>
      </c>
      <c r="F421" s="367">
        <v>865.2833333333333</v>
      </c>
      <c r="G421" s="367">
        <v>850.56666666666661</v>
      </c>
      <c r="H421" s="367">
        <v>896.56666666666661</v>
      </c>
      <c r="I421" s="367">
        <v>911.2833333333333</v>
      </c>
      <c r="J421" s="367">
        <v>919.56666666666661</v>
      </c>
      <c r="K421" s="366">
        <v>903</v>
      </c>
      <c r="L421" s="366">
        <v>880</v>
      </c>
      <c r="M421" s="366">
        <v>3.5636800000000002</v>
      </c>
      <c r="N421" s="1"/>
      <c r="O421" s="1"/>
    </row>
    <row r="422" spans="1:15" ht="12.75" customHeight="1">
      <c r="A422" s="31">
        <v>412</v>
      </c>
      <c r="B422" s="365" t="s">
        <v>507</v>
      </c>
      <c r="C422" s="366">
        <v>1077.05</v>
      </c>
      <c r="D422" s="367">
        <v>1087.8</v>
      </c>
      <c r="E422" s="367">
        <v>1057.25</v>
      </c>
      <c r="F422" s="367">
        <v>1037.45</v>
      </c>
      <c r="G422" s="367">
        <v>1006.9000000000001</v>
      </c>
      <c r="H422" s="367">
        <v>1107.5999999999999</v>
      </c>
      <c r="I422" s="367">
        <v>1138.1499999999996</v>
      </c>
      <c r="J422" s="367">
        <v>1157.9499999999998</v>
      </c>
      <c r="K422" s="366">
        <v>1118.3499999999999</v>
      </c>
      <c r="L422" s="366">
        <v>1068</v>
      </c>
      <c r="M422" s="366">
        <v>2.0253299999999999</v>
      </c>
      <c r="N422" s="1"/>
      <c r="O422" s="1"/>
    </row>
    <row r="423" spans="1:15" ht="12.75" customHeight="1">
      <c r="A423" s="31">
        <v>413</v>
      </c>
      <c r="B423" s="365" t="s">
        <v>506</v>
      </c>
      <c r="C423" s="366">
        <v>2374.9</v>
      </c>
      <c r="D423" s="367">
        <v>2384.2833333333333</v>
      </c>
      <c r="E423" s="367">
        <v>2340.6166666666668</v>
      </c>
      <c r="F423" s="367">
        <v>2306.3333333333335</v>
      </c>
      <c r="G423" s="367">
        <v>2262.666666666667</v>
      </c>
      <c r="H423" s="367">
        <v>2418.5666666666666</v>
      </c>
      <c r="I423" s="367">
        <v>2462.2333333333336</v>
      </c>
      <c r="J423" s="367">
        <v>2496.5166666666664</v>
      </c>
      <c r="K423" s="366">
        <v>2427.9499999999998</v>
      </c>
      <c r="L423" s="366">
        <v>2350</v>
      </c>
      <c r="M423" s="366">
        <v>0.2215</v>
      </c>
      <c r="N423" s="1"/>
      <c r="O423" s="1"/>
    </row>
    <row r="424" spans="1:15" ht="12.75" customHeight="1">
      <c r="A424" s="31">
        <v>414</v>
      </c>
      <c r="B424" s="365" t="s">
        <v>508</v>
      </c>
      <c r="C424" s="366">
        <v>869.65</v>
      </c>
      <c r="D424" s="367">
        <v>866.84999999999991</v>
      </c>
      <c r="E424" s="367">
        <v>858.89999999999986</v>
      </c>
      <c r="F424" s="367">
        <v>848.15</v>
      </c>
      <c r="G424" s="367">
        <v>840.19999999999993</v>
      </c>
      <c r="H424" s="367">
        <v>877.5999999999998</v>
      </c>
      <c r="I424" s="367">
        <v>885.54999999999984</v>
      </c>
      <c r="J424" s="367">
        <v>896.29999999999973</v>
      </c>
      <c r="K424" s="366">
        <v>874.8</v>
      </c>
      <c r="L424" s="366">
        <v>856.1</v>
      </c>
      <c r="M424" s="366">
        <v>0.94654000000000005</v>
      </c>
      <c r="N424" s="1"/>
      <c r="O424" s="1"/>
    </row>
    <row r="425" spans="1:15" ht="12.75" customHeight="1">
      <c r="A425" s="31">
        <v>415</v>
      </c>
      <c r="B425" s="365" t="s">
        <v>509</v>
      </c>
      <c r="C425" s="366">
        <v>436.5</v>
      </c>
      <c r="D425" s="367">
        <v>443.0333333333333</v>
      </c>
      <c r="E425" s="367">
        <v>427.71666666666658</v>
      </c>
      <c r="F425" s="367">
        <v>418.93333333333328</v>
      </c>
      <c r="G425" s="367">
        <v>403.61666666666656</v>
      </c>
      <c r="H425" s="367">
        <v>451.81666666666661</v>
      </c>
      <c r="I425" s="367">
        <v>467.13333333333333</v>
      </c>
      <c r="J425" s="367">
        <v>475.91666666666663</v>
      </c>
      <c r="K425" s="366">
        <v>458.35</v>
      </c>
      <c r="L425" s="366">
        <v>434.25</v>
      </c>
      <c r="M425" s="366">
        <v>1.65673</v>
      </c>
      <c r="N425" s="1"/>
      <c r="O425" s="1"/>
    </row>
    <row r="426" spans="1:15" ht="12.75" customHeight="1">
      <c r="A426" s="31">
        <v>416</v>
      </c>
      <c r="B426" s="365" t="s">
        <v>517</v>
      </c>
      <c r="C426" s="366">
        <v>294.2</v>
      </c>
      <c r="D426" s="367">
        <v>293.91666666666669</v>
      </c>
      <c r="E426" s="367">
        <v>287.83333333333337</v>
      </c>
      <c r="F426" s="367">
        <v>281.4666666666667</v>
      </c>
      <c r="G426" s="367">
        <v>275.38333333333338</v>
      </c>
      <c r="H426" s="367">
        <v>300.28333333333336</v>
      </c>
      <c r="I426" s="367">
        <v>306.36666666666673</v>
      </c>
      <c r="J426" s="367">
        <v>312.73333333333335</v>
      </c>
      <c r="K426" s="366">
        <v>300</v>
      </c>
      <c r="L426" s="366">
        <v>287.55</v>
      </c>
      <c r="M426" s="366">
        <v>11.477209999999999</v>
      </c>
      <c r="N426" s="1"/>
      <c r="O426" s="1"/>
    </row>
    <row r="427" spans="1:15" ht="12.75" customHeight="1">
      <c r="A427" s="31">
        <v>417</v>
      </c>
      <c r="B427" s="365" t="s">
        <v>510</v>
      </c>
      <c r="C427" s="366">
        <v>67.349999999999994</v>
      </c>
      <c r="D427" s="367">
        <v>67.399999999999991</v>
      </c>
      <c r="E427" s="367">
        <v>66.699999999999989</v>
      </c>
      <c r="F427" s="367">
        <v>66.05</v>
      </c>
      <c r="G427" s="367">
        <v>65.349999999999994</v>
      </c>
      <c r="H427" s="367">
        <v>68.049999999999983</v>
      </c>
      <c r="I427" s="367">
        <v>68.75</v>
      </c>
      <c r="J427" s="367">
        <v>69.399999999999977</v>
      </c>
      <c r="K427" s="366">
        <v>68.099999999999994</v>
      </c>
      <c r="L427" s="366">
        <v>66.75</v>
      </c>
      <c r="M427" s="366">
        <v>27.267240000000001</v>
      </c>
      <c r="N427" s="1"/>
      <c r="O427" s="1"/>
    </row>
    <row r="428" spans="1:15" ht="12.75" customHeight="1">
      <c r="A428" s="31">
        <v>418</v>
      </c>
      <c r="B428" s="365" t="s">
        <v>193</v>
      </c>
      <c r="C428" s="366">
        <v>2429.25</v>
      </c>
      <c r="D428" s="367">
        <v>2411.7333333333331</v>
      </c>
      <c r="E428" s="367">
        <v>2385.5166666666664</v>
      </c>
      <c r="F428" s="367">
        <v>2341.7833333333333</v>
      </c>
      <c r="G428" s="367">
        <v>2315.5666666666666</v>
      </c>
      <c r="H428" s="367">
        <v>2455.4666666666662</v>
      </c>
      <c r="I428" s="367">
        <v>2481.6833333333325</v>
      </c>
      <c r="J428" s="367">
        <v>2525.4166666666661</v>
      </c>
      <c r="K428" s="366">
        <v>2437.9499999999998</v>
      </c>
      <c r="L428" s="366">
        <v>2368</v>
      </c>
      <c r="M428" s="366">
        <v>4.23163</v>
      </c>
      <c r="N428" s="1"/>
      <c r="O428" s="1"/>
    </row>
    <row r="429" spans="1:15" ht="12.75" customHeight="1">
      <c r="A429" s="31">
        <v>419</v>
      </c>
      <c r="B429" s="365" t="s">
        <v>194</v>
      </c>
      <c r="C429" s="366">
        <v>1252.95</v>
      </c>
      <c r="D429" s="367">
        <v>1253.4666666666667</v>
      </c>
      <c r="E429" s="367">
        <v>1230.7333333333333</v>
      </c>
      <c r="F429" s="367">
        <v>1208.5166666666667</v>
      </c>
      <c r="G429" s="367">
        <v>1185.7833333333333</v>
      </c>
      <c r="H429" s="367">
        <v>1275.6833333333334</v>
      </c>
      <c r="I429" s="367">
        <v>1298.416666666667</v>
      </c>
      <c r="J429" s="367">
        <v>1320.6333333333334</v>
      </c>
      <c r="K429" s="366">
        <v>1276.2</v>
      </c>
      <c r="L429" s="366">
        <v>1231.25</v>
      </c>
      <c r="M429" s="366">
        <v>12.77478</v>
      </c>
      <c r="N429" s="1"/>
      <c r="O429" s="1"/>
    </row>
    <row r="430" spans="1:15" ht="12.75" customHeight="1">
      <c r="A430" s="31">
        <v>420</v>
      </c>
      <c r="B430" s="365" t="s">
        <v>514</v>
      </c>
      <c r="C430" s="366">
        <v>449.35</v>
      </c>
      <c r="D430" s="367">
        <v>453.13333333333338</v>
      </c>
      <c r="E430" s="367">
        <v>444.46666666666675</v>
      </c>
      <c r="F430" s="367">
        <v>439.58333333333337</v>
      </c>
      <c r="G430" s="367">
        <v>430.91666666666674</v>
      </c>
      <c r="H430" s="367">
        <v>458.01666666666677</v>
      </c>
      <c r="I430" s="367">
        <v>466.68333333333339</v>
      </c>
      <c r="J430" s="367">
        <v>471.56666666666678</v>
      </c>
      <c r="K430" s="366">
        <v>461.8</v>
      </c>
      <c r="L430" s="366">
        <v>448.25</v>
      </c>
      <c r="M430" s="366">
        <v>5.6089500000000001</v>
      </c>
      <c r="N430" s="1"/>
      <c r="O430" s="1"/>
    </row>
    <row r="431" spans="1:15" ht="12.75" customHeight="1">
      <c r="A431" s="31">
        <v>421</v>
      </c>
      <c r="B431" s="365" t="s">
        <v>511</v>
      </c>
      <c r="C431" s="366">
        <v>95.25</v>
      </c>
      <c r="D431" s="367">
        <v>95.583333333333329</v>
      </c>
      <c r="E431" s="367">
        <v>94.666666666666657</v>
      </c>
      <c r="F431" s="367">
        <v>94.083333333333329</v>
      </c>
      <c r="G431" s="367">
        <v>93.166666666666657</v>
      </c>
      <c r="H431" s="367">
        <v>96.166666666666657</v>
      </c>
      <c r="I431" s="367">
        <v>97.083333333333314</v>
      </c>
      <c r="J431" s="367">
        <v>97.666666666666657</v>
      </c>
      <c r="K431" s="366">
        <v>96.5</v>
      </c>
      <c r="L431" s="366">
        <v>95</v>
      </c>
      <c r="M431" s="366">
        <v>0.58482000000000001</v>
      </c>
      <c r="N431" s="1"/>
      <c r="O431" s="1"/>
    </row>
    <row r="432" spans="1:15" ht="12.75" customHeight="1">
      <c r="A432" s="31">
        <v>422</v>
      </c>
      <c r="B432" s="365" t="s">
        <v>513</v>
      </c>
      <c r="C432" s="366">
        <v>281</v>
      </c>
      <c r="D432" s="367">
        <v>282.51666666666665</v>
      </c>
      <c r="E432" s="367">
        <v>277.63333333333333</v>
      </c>
      <c r="F432" s="367">
        <v>274.26666666666665</v>
      </c>
      <c r="G432" s="367">
        <v>269.38333333333333</v>
      </c>
      <c r="H432" s="367">
        <v>285.88333333333333</v>
      </c>
      <c r="I432" s="367">
        <v>290.76666666666665</v>
      </c>
      <c r="J432" s="367">
        <v>294.13333333333333</v>
      </c>
      <c r="K432" s="366">
        <v>287.39999999999998</v>
      </c>
      <c r="L432" s="366">
        <v>279.14999999999998</v>
      </c>
      <c r="M432" s="366">
        <v>4.9852699999999999</v>
      </c>
      <c r="N432" s="1"/>
      <c r="O432" s="1"/>
    </row>
    <row r="433" spans="1:15" ht="12.75" customHeight="1">
      <c r="A433" s="31">
        <v>423</v>
      </c>
      <c r="B433" s="365" t="s">
        <v>515</v>
      </c>
      <c r="C433" s="366">
        <v>571.70000000000005</v>
      </c>
      <c r="D433" s="367">
        <v>568.9</v>
      </c>
      <c r="E433" s="367">
        <v>561.79999999999995</v>
      </c>
      <c r="F433" s="367">
        <v>551.9</v>
      </c>
      <c r="G433" s="367">
        <v>544.79999999999995</v>
      </c>
      <c r="H433" s="367">
        <v>578.79999999999995</v>
      </c>
      <c r="I433" s="367">
        <v>585.90000000000009</v>
      </c>
      <c r="J433" s="367">
        <v>595.79999999999995</v>
      </c>
      <c r="K433" s="366">
        <v>576</v>
      </c>
      <c r="L433" s="366">
        <v>559</v>
      </c>
      <c r="M433" s="366">
        <v>0.81306999999999996</v>
      </c>
      <c r="N433" s="1"/>
      <c r="O433" s="1"/>
    </row>
    <row r="434" spans="1:15" ht="12.75" customHeight="1">
      <c r="A434" s="31">
        <v>424</v>
      </c>
      <c r="B434" s="365" t="s">
        <v>516</v>
      </c>
      <c r="C434" s="366">
        <v>384.7</v>
      </c>
      <c r="D434" s="367">
        <v>387.7166666666667</v>
      </c>
      <c r="E434" s="367">
        <v>380.18333333333339</v>
      </c>
      <c r="F434" s="367">
        <v>375.66666666666669</v>
      </c>
      <c r="G434" s="367">
        <v>368.13333333333338</v>
      </c>
      <c r="H434" s="367">
        <v>392.23333333333341</v>
      </c>
      <c r="I434" s="367">
        <v>399.76666666666671</v>
      </c>
      <c r="J434" s="367">
        <v>404.28333333333342</v>
      </c>
      <c r="K434" s="366">
        <v>395.25</v>
      </c>
      <c r="L434" s="366">
        <v>383.2</v>
      </c>
      <c r="M434" s="366">
        <v>6.8299099999999999</v>
      </c>
      <c r="N434" s="1"/>
      <c r="O434" s="1"/>
    </row>
    <row r="435" spans="1:15" ht="12.75" customHeight="1">
      <c r="A435" s="31">
        <v>425</v>
      </c>
      <c r="B435" s="365" t="s">
        <v>518</v>
      </c>
      <c r="C435" s="366">
        <v>2410.3000000000002</v>
      </c>
      <c r="D435" s="367">
        <v>2403.1333333333332</v>
      </c>
      <c r="E435" s="367">
        <v>2357.1666666666665</v>
      </c>
      <c r="F435" s="367">
        <v>2304.0333333333333</v>
      </c>
      <c r="G435" s="367">
        <v>2258.0666666666666</v>
      </c>
      <c r="H435" s="367">
        <v>2456.2666666666664</v>
      </c>
      <c r="I435" s="367">
        <v>2502.2333333333336</v>
      </c>
      <c r="J435" s="367">
        <v>2555.3666666666663</v>
      </c>
      <c r="K435" s="366">
        <v>2449.1</v>
      </c>
      <c r="L435" s="366">
        <v>2350</v>
      </c>
      <c r="M435" s="366">
        <v>0.24068000000000001</v>
      </c>
      <c r="N435" s="1"/>
      <c r="O435" s="1"/>
    </row>
    <row r="436" spans="1:15" ht="12.75" customHeight="1">
      <c r="A436" s="31">
        <v>426</v>
      </c>
      <c r="B436" s="365" t="s">
        <v>519</v>
      </c>
      <c r="C436" s="366">
        <v>894.75</v>
      </c>
      <c r="D436" s="367">
        <v>896.06666666666661</v>
      </c>
      <c r="E436" s="367">
        <v>880.13333333333321</v>
      </c>
      <c r="F436" s="367">
        <v>865.51666666666665</v>
      </c>
      <c r="G436" s="367">
        <v>849.58333333333326</v>
      </c>
      <c r="H436" s="367">
        <v>910.68333333333317</v>
      </c>
      <c r="I436" s="367">
        <v>926.61666666666656</v>
      </c>
      <c r="J436" s="367">
        <v>941.23333333333312</v>
      </c>
      <c r="K436" s="366">
        <v>912</v>
      </c>
      <c r="L436" s="366">
        <v>881.45</v>
      </c>
      <c r="M436" s="366">
        <v>0.16975999999999999</v>
      </c>
      <c r="N436" s="1"/>
      <c r="O436" s="1"/>
    </row>
    <row r="437" spans="1:15" ht="12.75" customHeight="1">
      <c r="A437" s="31">
        <v>427</v>
      </c>
      <c r="B437" s="365" t="s">
        <v>195</v>
      </c>
      <c r="C437" s="366">
        <v>837.7</v>
      </c>
      <c r="D437" s="367">
        <v>841.36666666666667</v>
      </c>
      <c r="E437" s="367">
        <v>828.73333333333335</v>
      </c>
      <c r="F437" s="367">
        <v>819.76666666666665</v>
      </c>
      <c r="G437" s="367">
        <v>807.13333333333333</v>
      </c>
      <c r="H437" s="367">
        <v>850.33333333333337</v>
      </c>
      <c r="I437" s="367">
        <v>862.96666666666681</v>
      </c>
      <c r="J437" s="367">
        <v>871.93333333333339</v>
      </c>
      <c r="K437" s="366">
        <v>854</v>
      </c>
      <c r="L437" s="366">
        <v>832.4</v>
      </c>
      <c r="M437" s="366">
        <v>30.27262</v>
      </c>
      <c r="N437" s="1"/>
      <c r="O437" s="1"/>
    </row>
    <row r="438" spans="1:15" ht="12.75" customHeight="1">
      <c r="A438" s="31">
        <v>428</v>
      </c>
      <c r="B438" s="365" t="s">
        <v>520</v>
      </c>
      <c r="C438" s="366">
        <v>497.65</v>
      </c>
      <c r="D438" s="367">
        <v>498.38333333333338</v>
      </c>
      <c r="E438" s="367">
        <v>490.76666666666677</v>
      </c>
      <c r="F438" s="367">
        <v>483.88333333333338</v>
      </c>
      <c r="G438" s="367">
        <v>476.26666666666677</v>
      </c>
      <c r="H438" s="367">
        <v>505.26666666666677</v>
      </c>
      <c r="I438" s="367">
        <v>512.88333333333344</v>
      </c>
      <c r="J438" s="367">
        <v>519.76666666666677</v>
      </c>
      <c r="K438" s="366">
        <v>506</v>
      </c>
      <c r="L438" s="366">
        <v>491.5</v>
      </c>
      <c r="M438" s="366">
        <v>3.5811500000000001</v>
      </c>
      <c r="N438" s="1"/>
      <c r="O438" s="1"/>
    </row>
    <row r="439" spans="1:15" ht="12.75" customHeight="1">
      <c r="A439" s="31">
        <v>429</v>
      </c>
      <c r="B439" s="365" t="s">
        <v>196</v>
      </c>
      <c r="C439" s="366">
        <v>503.35</v>
      </c>
      <c r="D439" s="367">
        <v>504.59999999999997</v>
      </c>
      <c r="E439" s="367">
        <v>499.74999999999994</v>
      </c>
      <c r="F439" s="367">
        <v>496.15</v>
      </c>
      <c r="G439" s="367">
        <v>491.29999999999995</v>
      </c>
      <c r="H439" s="367">
        <v>508.19999999999993</v>
      </c>
      <c r="I439" s="367">
        <v>513.04999999999995</v>
      </c>
      <c r="J439" s="367">
        <v>516.64999999999986</v>
      </c>
      <c r="K439" s="366">
        <v>509.45</v>
      </c>
      <c r="L439" s="366">
        <v>501</v>
      </c>
      <c r="M439" s="366">
        <v>5.0716999999999999</v>
      </c>
      <c r="N439" s="1"/>
      <c r="O439" s="1"/>
    </row>
    <row r="440" spans="1:15" ht="12.75" customHeight="1">
      <c r="A440" s="31">
        <v>430</v>
      </c>
      <c r="B440" s="365" t="s">
        <v>523</v>
      </c>
      <c r="C440" s="366">
        <v>704.35</v>
      </c>
      <c r="D440" s="367">
        <v>706.78333333333342</v>
      </c>
      <c r="E440" s="367">
        <v>693.76666666666688</v>
      </c>
      <c r="F440" s="367">
        <v>683.18333333333351</v>
      </c>
      <c r="G440" s="367">
        <v>670.16666666666697</v>
      </c>
      <c r="H440" s="367">
        <v>717.36666666666679</v>
      </c>
      <c r="I440" s="367">
        <v>730.38333333333344</v>
      </c>
      <c r="J440" s="367">
        <v>740.9666666666667</v>
      </c>
      <c r="K440" s="366">
        <v>719.8</v>
      </c>
      <c r="L440" s="366">
        <v>696.2</v>
      </c>
      <c r="M440" s="366">
        <v>0.51649999999999996</v>
      </c>
      <c r="N440" s="1"/>
      <c r="O440" s="1"/>
    </row>
    <row r="441" spans="1:15" ht="12.75" customHeight="1">
      <c r="A441" s="31">
        <v>431</v>
      </c>
      <c r="B441" s="365" t="s">
        <v>521</v>
      </c>
      <c r="C441" s="366">
        <v>449.3</v>
      </c>
      <c r="D441" s="367">
        <v>454.16666666666669</v>
      </c>
      <c r="E441" s="367">
        <v>438.33333333333337</v>
      </c>
      <c r="F441" s="367">
        <v>427.36666666666667</v>
      </c>
      <c r="G441" s="367">
        <v>411.53333333333336</v>
      </c>
      <c r="H441" s="367">
        <v>465.13333333333338</v>
      </c>
      <c r="I441" s="367">
        <v>480.96666666666675</v>
      </c>
      <c r="J441" s="367">
        <v>491.93333333333339</v>
      </c>
      <c r="K441" s="366">
        <v>470</v>
      </c>
      <c r="L441" s="366">
        <v>443.2</v>
      </c>
      <c r="M441" s="366">
        <v>7.6216200000000001</v>
      </c>
      <c r="N441" s="1"/>
      <c r="O441" s="1"/>
    </row>
    <row r="442" spans="1:15" ht="12.75" customHeight="1">
      <c r="A442" s="31">
        <v>432</v>
      </c>
      <c r="B442" s="365" t="s">
        <v>522</v>
      </c>
      <c r="C442" s="366">
        <v>2226.25</v>
      </c>
      <c r="D442" s="367">
        <v>2235.9333333333334</v>
      </c>
      <c r="E442" s="367">
        <v>2202.8666666666668</v>
      </c>
      <c r="F442" s="367">
        <v>2179.4833333333336</v>
      </c>
      <c r="G442" s="367">
        <v>2146.416666666667</v>
      </c>
      <c r="H442" s="367">
        <v>2259.3166666666666</v>
      </c>
      <c r="I442" s="367">
        <v>2292.3833333333332</v>
      </c>
      <c r="J442" s="367">
        <v>2315.7666666666664</v>
      </c>
      <c r="K442" s="366">
        <v>2269</v>
      </c>
      <c r="L442" s="366">
        <v>2212.5500000000002</v>
      </c>
      <c r="M442" s="366">
        <v>0.24864</v>
      </c>
      <c r="N442" s="1"/>
      <c r="O442" s="1"/>
    </row>
    <row r="443" spans="1:15" ht="12.75" customHeight="1">
      <c r="A443" s="31">
        <v>433</v>
      </c>
      <c r="B443" s="365" t="s">
        <v>524</v>
      </c>
      <c r="C443" s="366">
        <v>488.2</v>
      </c>
      <c r="D443" s="367">
        <v>490.83333333333331</v>
      </c>
      <c r="E443" s="367">
        <v>483.66666666666663</v>
      </c>
      <c r="F443" s="367">
        <v>479.13333333333333</v>
      </c>
      <c r="G443" s="367">
        <v>471.96666666666664</v>
      </c>
      <c r="H443" s="367">
        <v>495.36666666666662</v>
      </c>
      <c r="I443" s="367">
        <v>502.53333333333325</v>
      </c>
      <c r="J443" s="367">
        <v>507.06666666666661</v>
      </c>
      <c r="K443" s="366">
        <v>498</v>
      </c>
      <c r="L443" s="366">
        <v>486.3</v>
      </c>
      <c r="M443" s="366">
        <v>2.0943900000000002</v>
      </c>
      <c r="N443" s="1"/>
      <c r="O443" s="1"/>
    </row>
    <row r="444" spans="1:15" ht="12.75" customHeight="1">
      <c r="A444" s="31">
        <v>434</v>
      </c>
      <c r="B444" s="365" t="s">
        <v>525</v>
      </c>
      <c r="C444" s="366">
        <v>10.199999999999999</v>
      </c>
      <c r="D444" s="367">
        <v>10.533333333333333</v>
      </c>
      <c r="E444" s="367">
        <v>9.8666666666666671</v>
      </c>
      <c r="F444" s="367">
        <v>9.5333333333333332</v>
      </c>
      <c r="G444" s="367">
        <v>8.8666666666666671</v>
      </c>
      <c r="H444" s="367">
        <v>10.866666666666667</v>
      </c>
      <c r="I444" s="367">
        <v>11.533333333333335</v>
      </c>
      <c r="J444" s="367">
        <v>11.866666666666667</v>
      </c>
      <c r="K444" s="366">
        <v>11.2</v>
      </c>
      <c r="L444" s="366">
        <v>10.199999999999999</v>
      </c>
      <c r="M444" s="366">
        <v>2856.5134899999998</v>
      </c>
      <c r="N444" s="1"/>
      <c r="O444" s="1"/>
    </row>
    <row r="445" spans="1:15" ht="12.75" customHeight="1">
      <c r="A445" s="31">
        <v>435</v>
      </c>
      <c r="B445" s="365" t="s">
        <v>512</v>
      </c>
      <c r="C445" s="366">
        <v>383.5</v>
      </c>
      <c r="D445" s="367">
        <v>386.58333333333331</v>
      </c>
      <c r="E445" s="367">
        <v>379.16666666666663</v>
      </c>
      <c r="F445" s="367">
        <v>374.83333333333331</v>
      </c>
      <c r="G445" s="367">
        <v>367.41666666666663</v>
      </c>
      <c r="H445" s="367">
        <v>390.91666666666663</v>
      </c>
      <c r="I445" s="367">
        <v>398.33333333333326</v>
      </c>
      <c r="J445" s="367">
        <v>402.66666666666663</v>
      </c>
      <c r="K445" s="366">
        <v>394</v>
      </c>
      <c r="L445" s="366">
        <v>382.25</v>
      </c>
      <c r="M445" s="366">
        <v>6.9685600000000001</v>
      </c>
      <c r="N445" s="1"/>
      <c r="O445" s="1"/>
    </row>
    <row r="446" spans="1:15" ht="12.75" customHeight="1">
      <c r="A446" s="31">
        <v>436</v>
      </c>
      <c r="B446" s="365" t="s">
        <v>526</v>
      </c>
      <c r="C446" s="366">
        <v>1012.5</v>
      </c>
      <c r="D446" s="367">
        <v>1015.4166666666666</v>
      </c>
      <c r="E446" s="367">
        <v>1005.2333333333333</v>
      </c>
      <c r="F446" s="367">
        <v>997.9666666666667</v>
      </c>
      <c r="G446" s="367">
        <v>987.78333333333342</v>
      </c>
      <c r="H446" s="367">
        <v>1022.6833333333333</v>
      </c>
      <c r="I446" s="367">
        <v>1032.8666666666663</v>
      </c>
      <c r="J446" s="367">
        <v>1040.1333333333332</v>
      </c>
      <c r="K446" s="366">
        <v>1025.5999999999999</v>
      </c>
      <c r="L446" s="366">
        <v>1008.15</v>
      </c>
      <c r="M446" s="366">
        <v>0.12134</v>
      </c>
      <c r="N446" s="1"/>
      <c r="O446" s="1"/>
    </row>
    <row r="447" spans="1:15" ht="12.75" customHeight="1">
      <c r="A447" s="31">
        <v>437</v>
      </c>
      <c r="B447" s="365" t="s">
        <v>277</v>
      </c>
      <c r="C447" s="366">
        <v>617.79999999999995</v>
      </c>
      <c r="D447" s="367">
        <v>615.93333333333328</v>
      </c>
      <c r="E447" s="367">
        <v>607.86666666666656</v>
      </c>
      <c r="F447" s="367">
        <v>597.93333333333328</v>
      </c>
      <c r="G447" s="367">
        <v>589.86666666666656</v>
      </c>
      <c r="H447" s="367">
        <v>625.86666666666656</v>
      </c>
      <c r="I447" s="367">
        <v>633.93333333333339</v>
      </c>
      <c r="J447" s="367">
        <v>643.86666666666656</v>
      </c>
      <c r="K447" s="366">
        <v>624</v>
      </c>
      <c r="L447" s="366">
        <v>606</v>
      </c>
      <c r="M447" s="366">
        <v>3.1194299999999999</v>
      </c>
      <c r="N447" s="1"/>
      <c r="O447" s="1"/>
    </row>
    <row r="448" spans="1:15" ht="12.75" customHeight="1">
      <c r="A448" s="31">
        <v>438</v>
      </c>
      <c r="B448" s="365" t="s">
        <v>531</v>
      </c>
      <c r="C448" s="366">
        <v>1799.75</v>
      </c>
      <c r="D448" s="367">
        <v>1811.95</v>
      </c>
      <c r="E448" s="367">
        <v>1774.9</v>
      </c>
      <c r="F448" s="367">
        <v>1750.05</v>
      </c>
      <c r="G448" s="367">
        <v>1713</v>
      </c>
      <c r="H448" s="367">
        <v>1836.8000000000002</v>
      </c>
      <c r="I448" s="367">
        <v>1873.85</v>
      </c>
      <c r="J448" s="367">
        <v>1898.7000000000003</v>
      </c>
      <c r="K448" s="366">
        <v>1849</v>
      </c>
      <c r="L448" s="366">
        <v>1787.1</v>
      </c>
      <c r="M448" s="366">
        <v>2.8938100000000002</v>
      </c>
      <c r="N448" s="1"/>
      <c r="O448" s="1"/>
    </row>
    <row r="449" spans="1:15" ht="12.75" customHeight="1">
      <c r="A449" s="31">
        <v>439</v>
      </c>
      <c r="B449" s="365" t="s">
        <v>532</v>
      </c>
      <c r="C449" s="366">
        <v>13620.7</v>
      </c>
      <c r="D449" s="367">
        <v>13738.866666666667</v>
      </c>
      <c r="E449" s="367">
        <v>13381.933333333334</v>
      </c>
      <c r="F449" s="367">
        <v>13143.166666666668</v>
      </c>
      <c r="G449" s="367">
        <v>12786.233333333335</v>
      </c>
      <c r="H449" s="367">
        <v>13977.633333333333</v>
      </c>
      <c r="I449" s="367">
        <v>14334.566666666664</v>
      </c>
      <c r="J449" s="367">
        <v>14573.333333333332</v>
      </c>
      <c r="K449" s="366">
        <v>14095.8</v>
      </c>
      <c r="L449" s="366">
        <v>13500.1</v>
      </c>
      <c r="M449" s="366">
        <v>2.0580000000000001E-2</v>
      </c>
      <c r="N449" s="1"/>
      <c r="O449" s="1"/>
    </row>
    <row r="450" spans="1:15" ht="12.75" customHeight="1">
      <c r="A450" s="31">
        <v>440</v>
      </c>
      <c r="B450" s="365" t="s">
        <v>197</v>
      </c>
      <c r="C450" s="366">
        <v>909.1</v>
      </c>
      <c r="D450" s="367">
        <v>909.66666666666663</v>
      </c>
      <c r="E450" s="367">
        <v>899.43333333333328</v>
      </c>
      <c r="F450" s="367">
        <v>889.76666666666665</v>
      </c>
      <c r="G450" s="367">
        <v>879.5333333333333</v>
      </c>
      <c r="H450" s="367">
        <v>919.33333333333326</v>
      </c>
      <c r="I450" s="367">
        <v>929.56666666666661</v>
      </c>
      <c r="J450" s="367">
        <v>939.23333333333323</v>
      </c>
      <c r="K450" s="366">
        <v>919.9</v>
      </c>
      <c r="L450" s="366">
        <v>900</v>
      </c>
      <c r="M450" s="366">
        <v>7.0290299999999997</v>
      </c>
      <c r="N450" s="1"/>
      <c r="O450" s="1"/>
    </row>
    <row r="451" spans="1:15" ht="12.75" customHeight="1">
      <c r="A451" s="31">
        <v>441</v>
      </c>
      <c r="B451" s="365" t="s">
        <v>533</v>
      </c>
      <c r="C451" s="366">
        <v>217.8</v>
      </c>
      <c r="D451" s="367">
        <v>217.01666666666665</v>
      </c>
      <c r="E451" s="367">
        <v>213.23333333333329</v>
      </c>
      <c r="F451" s="367">
        <v>208.66666666666663</v>
      </c>
      <c r="G451" s="367">
        <v>204.88333333333327</v>
      </c>
      <c r="H451" s="367">
        <v>221.58333333333331</v>
      </c>
      <c r="I451" s="367">
        <v>225.36666666666667</v>
      </c>
      <c r="J451" s="367">
        <v>229.93333333333334</v>
      </c>
      <c r="K451" s="366">
        <v>220.8</v>
      </c>
      <c r="L451" s="366">
        <v>212.45</v>
      </c>
      <c r="M451" s="366">
        <v>34.774430000000002</v>
      </c>
      <c r="N451" s="1"/>
      <c r="O451" s="1"/>
    </row>
    <row r="452" spans="1:15" ht="12.75" customHeight="1">
      <c r="A452" s="31">
        <v>442</v>
      </c>
      <c r="B452" s="365" t="s">
        <v>534</v>
      </c>
      <c r="C452" s="366">
        <v>1421.2</v>
      </c>
      <c r="D452" s="367">
        <v>1429.0666666666666</v>
      </c>
      <c r="E452" s="367">
        <v>1393.3833333333332</v>
      </c>
      <c r="F452" s="367">
        <v>1365.5666666666666</v>
      </c>
      <c r="G452" s="367">
        <v>1329.8833333333332</v>
      </c>
      <c r="H452" s="367">
        <v>1456.8833333333332</v>
      </c>
      <c r="I452" s="367">
        <v>1492.5666666666666</v>
      </c>
      <c r="J452" s="367">
        <v>1520.3833333333332</v>
      </c>
      <c r="K452" s="366">
        <v>1464.75</v>
      </c>
      <c r="L452" s="366">
        <v>1401.25</v>
      </c>
      <c r="M452" s="366">
        <v>12.25469</v>
      </c>
      <c r="N452" s="1"/>
      <c r="O452" s="1"/>
    </row>
    <row r="453" spans="1:15" ht="12.75" customHeight="1">
      <c r="A453" s="31">
        <v>443</v>
      </c>
      <c r="B453" s="365" t="s">
        <v>198</v>
      </c>
      <c r="C453" s="366">
        <v>738.85</v>
      </c>
      <c r="D453" s="367">
        <v>742.20000000000016</v>
      </c>
      <c r="E453" s="367">
        <v>727.70000000000027</v>
      </c>
      <c r="F453" s="367">
        <v>716.55000000000007</v>
      </c>
      <c r="G453" s="367">
        <v>702.05000000000018</v>
      </c>
      <c r="H453" s="367">
        <v>753.35000000000036</v>
      </c>
      <c r="I453" s="367">
        <v>767.85000000000014</v>
      </c>
      <c r="J453" s="367">
        <v>779.00000000000045</v>
      </c>
      <c r="K453" s="366">
        <v>756.7</v>
      </c>
      <c r="L453" s="366">
        <v>731.05</v>
      </c>
      <c r="M453" s="366">
        <v>23.524819999999998</v>
      </c>
      <c r="N453" s="1"/>
      <c r="O453" s="1"/>
    </row>
    <row r="454" spans="1:15" ht="12.75" customHeight="1">
      <c r="A454" s="31">
        <v>444</v>
      </c>
      <c r="B454" s="365" t="s">
        <v>278</v>
      </c>
      <c r="C454" s="366">
        <v>5977.75</v>
      </c>
      <c r="D454" s="367">
        <v>5954.0999999999995</v>
      </c>
      <c r="E454" s="367">
        <v>5918.6999999999989</v>
      </c>
      <c r="F454" s="367">
        <v>5859.65</v>
      </c>
      <c r="G454" s="367">
        <v>5824.2499999999991</v>
      </c>
      <c r="H454" s="367">
        <v>6013.1499999999987</v>
      </c>
      <c r="I454" s="367">
        <v>6048.5499999999984</v>
      </c>
      <c r="J454" s="367">
        <v>6107.5999999999985</v>
      </c>
      <c r="K454" s="366">
        <v>5989.5</v>
      </c>
      <c r="L454" s="366">
        <v>5895.05</v>
      </c>
      <c r="M454" s="366">
        <v>1.07717</v>
      </c>
      <c r="N454" s="1"/>
      <c r="O454" s="1"/>
    </row>
    <row r="455" spans="1:15" ht="12.75" customHeight="1">
      <c r="A455" s="31">
        <v>445</v>
      </c>
      <c r="B455" s="365" t="s">
        <v>199</v>
      </c>
      <c r="C455" s="366">
        <v>489.6</v>
      </c>
      <c r="D455" s="367">
        <v>490.88333333333338</v>
      </c>
      <c r="E455" s="367">
        <v>482.76666666666677</v>
      </c>
      <c r="F455" s="367">
        <v>475.93333333333339</v>
      </c>
      <c r="G455" s="367">
        <v>467.81666666666678</v>
      </c>
      <c r="H455" s="367">
        <v>497.71666666666675</v>
      </c>
      <c r="I455" s="367">
        <v>505.83333333333343</v>
      </c>
      <c r="J455" s="367">
        <v>512.66666666666674</v>
      </c>
      <c r="K455" s="366">
        <v>499</v>
      </c>
      <c r="L455" s="366">
        <v>484.05</v>
      </c>
      <c r="M455" s="366">
        <v>241.00985</v>
      </c>
      <c r="N455" s="1"/>
      <c r="O455" s="1"/>
    </row>
    <row r="456" spans="1:15" ht="12.75" customHeight="1">
      <c r="A456" s="31">
        <v>446</v>
      </c>
      <c r="B456" s="365" t="s">
        <v>535</v>
      </c>
      <c r="C456" s="366">
        <v>244.5</v>
      </c>
      <c r="D456" s="367">
        <v>246.21666666666667</v>
      </c>
      <c r="E456" s="367">
        <v>241.03333333333333</v>
      </c>
      <c r="F456" s="367">
        <v>237.56666666666666</v>
      </c>
      <c r="G456" s="367">
        <v>232.38333333333333</v>
      </c>
      <c r="H456" s="367">
        <v>249.68333333333334</v>
      </c>
      <c r="I456" s="367">
        <v>254.86666666666667</v>
      </c>
      <c r="J456" s="367">
        <v>258.33333333333337</v>
      </c>
      <c r="K456" s="366">
        <v>251.4</v>
      </c>
      <c r="L456" s="366">
        <v>242.75</v>
      </c>
      <c r="M456" s="366">
        <v>25.005130000000001</v>
      </c>
      <c r="N456" s="1"/>
      <c r="O456" s="1"/>
    </row>
    <row r="457" spans="1:15" ht="12.75" customHeight="1">
      <c r="A457" s="31">
        <v>447</v>
      </c>
      <c r="B457" s="365" t="s">
        <v>200</v>
      </c>
      <c r="C457" s="366">
        <v>226.3</v>
      </c>
      <c r="D457" s="367">
        <v>225.18333333333331</v>
      </c>
      <c r="E457" s="367">
        <v>222.11666666666662</v>
      </c>
      <c r="F457" s="367">
        <v>217.93333333333331</v>
      </c>
      <c r="G457" s="367">
        <v>214.86666666666662</v>
      </c>
      <c r="H457" s="367">
        <v>229.36666666666662</v>
      </c>
      <c r="I457" s="367">
        <v>232.43333333333328</v>
      </c>
      <c r="J457" s="367">
        <v>236.61666666666662</v>
      </c>
      <c r="K457" s="366">
        <v>228.25</v>
      </c>
      <c r="L457" s="366">
        <v>221</v>
      </c>
      <c r="M457" s="366">
        <v>324.69988000000001</v>
      </c>
      <c r="N457" s="1"/>
      <c r="O457" s="1"/>
    </row>
    <row r="458" spans="1:15" ht="12.75" customHeight="1">
      <c r="A458" s="31">
        <v>448</v>
      </c>
      <c r="B458" s="365" t="s">
        <v>201</v>
      </c>
      <c r="C458" s="366">
        <v>1148.8</v>
      </c>
      <c r="D458" s="367">
        <v>1148.3333333333333</v>
      </c>
      <c r="E458" s="367">
        <v>1136.9666666666665</v>
      </c>
      <c r="F458" s="367">
        <v>1125.1333333333332</v>
      </c>
      <c r="G458" s="367">
        <v>1113.7666666666664</v>
      </c>
      <c r="H458" s="367">
        <v>1160.1666666666665</v>
      </c>
      <c r="I458" s="367">
        <v>1171.5333333333333</v>
      </c>
      <c r="J458" s="367">
        <v>1183.3666666666666</v>
      </c>
      <c r="K458" s="366">
        <v>1159.7</v>
      </c>
      <c r="L458" s="366">
        <v>1136.5</v>
      </c>
      <c r="M458" s="366">
        <v>59.757309999999997</v>
      </c>
      <c r="N458" s="1"/>
      <c r="O458" s="1"/>
    </row>
    <row r="459" spans="1:15" ht="12.75" customHeight="1">
      <c r="A459" s="31">
        <v>449</v>
      </c>
      <c r="B459" s="365" t="s">
        <v>856</v>
      </c>
      <c r="C459" s="366">
        <v>746.55</v>
      </c>
      <c r="D459" s="367">
        <v>749.23333333333323</v>
      </c>
      <c r="E459" s="367">
        <v>740.61666666666645</v>
      </c>
      <c r="F459" s="367">
        <v>734.68333333333317</v>
      </c>
      <c r="G459" s="367">
        <v>726.06666666666638</v>
      </c>
      <c r="H459" s="367">
        <v>755.16666666666652</v>
      </c>
      <c r="I459" s="367">
        <v>763.7833333333333</v>
      </c>
      <c r="J459" s="367">
        <v>769.71666666666658</v>
      </c>
      <c r="K459" s="366">
        <v>757.85</v>
      </c>
      <c r="L459" s="366">
        <v>743.3</v>
      </c>
      <c r="M459" s="366">
        <v>0.43553999999999998</v>
      </c>
      <c r="N459" s="1"/>
      <c r="O459" s="1"/>
    </row>
    <row r="460" spans="1:15" ht="12.75" customHeight="1">
      <c r="A460" s="31">
        <v>450</v>
      </c>
      <c r="B460" s="365" t="s">
        <v>527</v>
      </c>
      <c r="C460" s="366">
        <v>2121.8000000000002</v>
      </c>
      <c r="D460" s="367">
        <v>2148.9333333333334</v>
      </c>
      <c r="E460" s="367">
        <v>2082.8666666666668</v>
      </c>
      <c r="F460" s="367">
        <v>2043.9333333333334</v>
      </c>
      <c r="G460" s="367">
        <v>1977.8666666666668</v>
      </c>
      <c r="H460" s="367">
        <v>2187.8666666666668</v>
      </c>
      <c r="I460" s="367">
        <v>2253.9333333333334</v>
      </c>
      <c r="J460" s="367">
        <v>2292.8666666666668</v>
      </c>
      <c r="K460" s="366">
        <v>2215</v>
      </c>
      <c r="L460" s="366">
        <v>2110</v>
      </c>
      <c r="M460" s="366">
        <v>0.34390999999999999</v>
      </c>
      <c r="N460" s="1"/>
      <c r="O460" s="1"/>
    </row>
    <row r="461" spans="1:15" ht="12.75" customHeight="1">
      <c r="A461" s="31">
        <v>451</v>
      </c>
      <c r="B461" s="365" t="s">
        <v>528</v>
      </c>
      <c r="C461" s="366">
        <v>783.8</v>
      </c>
      <c r="D461" s="367">
        <v>784.93333333333339</v>
      </c>
      <c r="E461" s="367">
        <v>774.86666666666679</v>
      </c>
      <c r="F461" s="367">
        <v>765.93333333333339</v>
      </c>
      <c r="G461" s="367">
        <v>755.86666666666679</v>
      </c>
      <c r="H461" s="367">
        <v>793.86666666666679</v>
      </c>
      <c r="I461" s="367">
        <v>803.93333333333339</v>
      </c>
      <c r="J461" s="367">
        <v>812.86666666666679</v>
      </c>
      <c r="K461" s="366">
        <v>795</v>
      </c>
      <c r="L461" s="366">
        <v>776</v>
      </c>
      <c r="M461" s="366">
        <v>9.1630000000000003E-2</v>
      </c>
      <c r="N461" s="1"/>
      <c r="O461" s="1"/>
    </row>
    <row r="462" spans="1:15" ht="12.75" customHeight="1">
      <c r="A462" s="31">
        <v>452</v>
      </c>
      <c r="B462" s="365" t="s">
        <v>202</v>
      </c>
      <c r="C462" s="366">
        <v>3884.75</v>
      </c>
      <c r="D462" s="367">
        <v>3861.8666666666663</v>
      </c>
      <c r="E462" s="367">
        <v>3834.5833333333326</v>
      </c>
      <c r="F462" s="367">
        <v>3784.4166666666661</v>
      </c>
      <c r="G462" s="367">
        <v>3757.1333333333323</v>
      </c>
      <c r="H462" s="367">
        <v>3912.0333333333328</v>
      </c>
      <c r="I462" s="367">
        <v>3939.3166666666666</v>
      </c>
      <c r="J462" s="367">
        <v>3989.4833333333331</v>
      </c>
      <c r="K462" s="366">
        <v>3889.15</v>
      </c>
      <c r="L462" s="366">
        <v>3811.7</v>
      </c>
      <c r="M462" s="366">
        <v>24.886060000000001</v>
      </c>
      <c r="N462" s="1"/>
      <c r="O462" s="1"/>
    </row>
    <row r="463" spans="1:15" ht="12.75" customHeight="1">
      <c r="A463" s="31">
        <v>453</v>
      </c>
      <c r="B463" s="365" t="s">
        <v>536</v>
      </c>
      <c r="C463" s="366">
        <v>4200.5</v>
      </c>
      <c r="D463" s="367">
        <v>4221.416666666667</v>
      </c>
      <c r="E463" s="367">
        <v>4139.0833333333339</v>
      </c>
      <c r="F463" s="367">
        <v>4077.666666666667</v>
      </c>
      <c r="G463" s="367">
        <v>3995.3333333333339</v>
      </c>
      <c r="H463" s="367">
        <v>4282.8333333333339</v>
      </c>
      <c r="I463" s="367">
        <v>4365.1666666666679</v>
      </c>
      <c r="J463" s="367">
        <v>4426.5833333333339</v>
      </c>
      <c r="K463" s="366">
        <v>4303.75</v>
      </c>
      <c r="L463" s="366">
        <v>4160</v>
      </c>
      <c r="M463" s="366">
        <v>0.58462999999999998</v>
      </c>
      <c r="N463" s="1"/>
      <c r="O463" s="1"/>
    </row>
    <row r="464" spans="1:15" ht="12.75" customHeight="1">
      <c r="A464" s="31">
        <v>454</v>
      </c>
      <c r="B464" s="365" t="s">
        <v>203</v>
      </c>
      <c r="C464" s="366">
        <v>1789.8</v>
      </c>
      <c r="D464" s="367">
        <v>1786.8666666666668</v>
      </c>
      <c r="E464" s="367">
        <v>1769.9333333333336</v>
      </c>
      <c r="F464" s="367">
        <v>1750.0666666666668</v>
      </c>
      <c r="G464" s="367">
        <v>1733.1333333333337</v>
      </c>
      <c r="H464" s="367">
        <v>1806.7333333333336</v>
      </c>
      <c r="I464" s="367">
        <v>1823.666666666667</v>
      </c>
      <c r="J464" s="367">
        <v>1843.5333333333335</v>
      </c>
      <c r="K464" s="366">
        <v>1803.8</v>
      </c>
      <c r="L464" s="366">
        <v>1767</v>
      </c>
      <c r="M464" s="366">
        <v>27.015329999999999</v>
      </c>
      <c r="N464" s="1"/>
      <c r="O464" s="1"/>
    </row>
    <row r="465" spans="1:15" ht="12.75" customHeight="1">
      <c r="A465" s="31">
        <v>455</v>
      </c>
      <c r="B465" s="365" t="s">
        <v>538</v>
      </c>
      <c r="C465" s="366">
        <v>1804.8</v>
      </c>
      <c r="D465" s="367">
        <v>1807.1500000000003</v>
      </c>
      <c r="E465" s="367">
        <v>1774.3000000000006</v>
      </c>
      <c r="F465" s="367">
        <v>1743.8000000000004</v>
      </c>
      <c r="G465" s="367">
        <v>1710.9500000000007</v>
      </c>
      <c r="H465" s="367">
        <v>1837.6500000000005</v>
      </c>
      <c r="I465" s="367">
        <v>1870.5000000000005</v>
      </c>
      <c r="J465" s="367">
        <v>1901.0000000000005</v>
      </c>
      <c r="K465" s="366">
        <v>1840</v>
      </c>
      <c r="L465" s="366">
        <v>1776.65</v>
      </c>
      <c r="M465" s="366">
        <v>0.41944999999999999</v>
      </c>
      <c r="N465" s="1"/>
      <c r="O465" s="1"/>
    </row>
    <row r="466" spans="1:15" ht="12.75" customHeight="1">
      <c r="A466" s="31">
        <v>456</v>
      </c>
      <c r="B466" s="365" t="s">
        <v>539</v>
      </c>
      <c r="C466" s="366">
        <v>1093.5999999999999</v>
      </c>
      <c r="D466" s="367">
        <v>1100.5666666666666</v>
      </c>
      <c r="E466" s="367">
        <v>1082.1333333333332</v>
      </c>
      <c r="F466" s="367">
        <v>1070.6666666666665</v>
      </c>
      <c r="G466" s="367">
        <v>1052.2333333333331</v>
      </c>
      <c r="H466" s="367">
        <v>1112.0333333333333</v>
      </c>
      <c r="I466" s="367">
        <v>1130.4666666666667</v>
      </c>
      <c r="J466" s="367">
        <v>1141.9333333333334</v>
      </c>
      <c r="K466" s="366">
        <v>1119</v>
      </c>
      <c r="L466" s="366">
        <v>1089.0999999999999</v>
      </c>
      <c r="M466" s="366">
        <v>0.97675000000000001</v>
      </c>
      <c r="N466" s="1"/>
      <c r="O466" s="1"/>
    </row>
    <row r="467" spans="1:15" ht="12.75" customHeight="1">
      <c r="A467" s="31">
        <v>457</v>
      </c>
      <c r="B467" s="365" t="s">
        <v>543</v>
      </c>
      <c r="C467" s="366">
        <v>1975.1</v>
      </c>
      <c r="D467" s="367">
        <v>1956.3666666666668</v>
      </c>
      <c r="E467" s="367">
        <v>1888.7333333333336</v>
      </c>
      <c r="F467" s="367">
        <v>1802.3666666666668</v>
      </c>
      <c r="G467" s="367">
        <v>1734.7333333333336</v>
      </c>
      <c r="H467" s="367">
        <v>2042.7333333333336</v>
      </c>
      <c r="I467" s="367">
        <v>2110.3666666666668</v>
      </c>
      <c r="J467" s="367">
        <v>2196.7333333333336</v>
      </c>
      <c r="K467" s="366">
        <v>2024</v>
      </c>
      <c r="L467" s="366">
        <v>1870</v>
      </c>
      <c r="M467" s="366">
        <v>2.6451699999999998</v>
      </c>
      <c r="N467" s="1"/>
      <c r="O467" s="1"/>
    </row>
    <row r="468" spans="1:15" ht="12.75" customHeight="1">
      <c r="A468" s="31">
        <v>458</v>
      </c>
      <c r="B468" s="365" t="s">
        <v>540</v>
      </c>
      <c r="C468" s="366">
        <v>2040.45</v>
      </c>
      <c r="D468" s="367">
        <v>2035.0333333333335</v>
      </c>
      <c r="E468" s="367">
        <v>2021.2166666666672</v>
      </c>
      <c r="F468" s="367">
        <v>2001.9833333333336</v>
      </c>
      <c r="G468" s="367">
        <v>1988.1666666666672</v>
      </c>
      <c r="H468" s="367">
        <v>2054.2666666666673</v>
      </c>
      <c r="I468" s="367">
        <v>2068.083333333333</v>
      </c>
      <c r="J468" s="367">
        <v>2087.3166666666671</v>
      </c>
      <c r="K468" s="366">
        <v>2048.85</v>
      </c>
      <c r="L468" s="366">
        <v>2015.8</v>
      </c>
      <c r="M468" s="366">
        <v>0.38829000000000002</v>
      </c>
      <c r="N468" s="1"/>
      <c r="O468" s="1"/>
    </row>
    <row r="469" spans="1:15" ht="12.75" customHeight="1">
      <c r="A469" s="31">
        <v>459</v>
      </c>
      <c r="B469" s="365" t="s">
        <v>204</v>
      </c>
      <c r="C469" s="366">
        <v>2583</v>
      </c>
      <c r="D469" s="367">
        <v>2567.4500000000003</v>
      </c>
      <c r="E469" s="367">
        <v>2539.9500000000007</v>
      </c>
      <c r="F469" s="367">
        <v>2496.9000000000005</v>
      </c>
      <c r="G469" s="367">
        <v>2469.400000000001</v>
      </c>
      <c r="H469" s="367">
        <v>2610.5000000000005</v>
      </c>
      <c r="I469" s="367">
        <v>2637.9999999999995</v>
      </c>
      <c r="J469" s="367">
        <v>2681.05</v>
      </c>
      <c r="K469" s="366">
        <v>2594.9499999999998</v>
      </c>
      <c r="L469" s="366">
        <v>2524.4</v>
      </c>
      <c r="M469" s="366">
        <v>10.37293</v>
      </c>
      <c r="N469" s="1"/>
      <c r="O469" s="1"/>
    </row>
    <row r="470" spans="1:15" ht="12.75" customHeight="1">
      <c r="A470" s="31">
        <v>460</v>
      </c>
      <c r="B470" s="365" t="s">
        <v>205</v>
      </c>
      <c r="C470" s="366">
        <v>3208.85</v>
      </c>
      <c r="D470" s="367">
        <v>3223.1166666666668</v>
      </c>
      <c r="E470" s="367">
        <v>3173.7333333333336</v>
      </c>
      <c r="F470" s="367">
        <v>3138.6166666666668</v>
      </c>
      <c r="G470" s="367">
        <v>3089.2333333333336</v>
      </c>
      <c r="H470" s="367">
        <v>3258.2333333333336</v>
      </c>
      <c r="I470" s="367">
        <v>3307.6166666666668</v>
      </c>
      <c r="J470" s="367">
        <v>3342.7333333333336</v>
      </c>
      <c r="K470" s="366">
        <v>3272.5</v>
      </c>
      <c r="L470" s="366">
        <v>3188</v>
      </c>
      <c r="M470" s="366">
        <v>1.39846</v>
      </c>
      <c r="N470" s="1"/>
      <c r="O470" s="1"/>
    </row>
    <row r="471" spans="1:15" ht="12.75" customHeight="1">
      <c r="A471" s="31">
        <v>461</v>
      </c>
      <c r="B471" s="365" t="s">
        <v>206</v>
      </c>
      <c r="C471" s="366">
        <v>570.6</v>
      </c>
      <c r="D471" s="367">
        <v>566.56666666666672</v>
      </c>
      <c r="E471" s="367">
        <v>560.03333333333342</v>
      </c>
      <c r="F471" s="367">
        <v>549.4666666666667</v>
      </c>
      <c r="G471" s="367">
        <v>542.93333333333339</v>
      </c>
      <c r="H471" s="367">
        <v>577.13333333333344</v>
      </c>
      <c r="I471" s="367">
        <v>583.66666666666674</v>
      </c>
      <c r="J471" s="367">
        <v>594.23333333333346</v>
      </c>
      <c r="K471" s="366">
        <v>573.1</v>
      </c>
      <c r="L471" s="366">
        <v>556</v>
      </c>
      <c r="M471" s="366">
        <v>11.78814</v>
      </c>
      <c r="N471" s="1"/>
      <c r="O471" s="1"/>
    </row>
    <row r="472" spans="1:15" ht="12.75" customHeight="1">
      <c r="A472" s="31">
        <v>462</v>
      </c>
      <c r="B472" s="365" t="s">
        <v>207</v>
      </c>
      <c r="C472" s="366">
        <v>1055.95</v>
      </c>
      <c r="D472" s="367">
        <v>1056.3166666666666</v>
      </c>
      <c r="E472" s="367">
        <v>1045.6333333333332</v>
      </c>
      <c r="F472" s="367">
        <v>1035.3166666666666</v>
      </c>
      <c r="G472" s="367">
        <v>1024.6333333333332</v>
      </c>
      <c r="H472" s="367">
        <v>1066.6333333333332</v>
      </c>
      <c r="I472" s="367">
        <v>1077.3166666666666</v>
      </c>
      <c r="J472" s="367">
        <v>1087.6333333333332</v>
      </c>
      <c r="K472" s="366">
        <v>1067</v>
      </c>
      <c r="L472" s="366">
        <v>1046</v>
      </c>
      <c r="M472" s="366">
        <v>2.5803500000000001</v>
      </c>
      <c r="N472" s="1"/>
      <c r="O472" s="1"/>
    </row>
    <row r="473" spans="1:15" ht="12.75" customHeight="1">
      <c r="A473" s="31">
        <v>463</v>
      </c>
      <c r="B473" s="365" t="s">
        <v>541</v>
      </c>
      <c r="C473" s="366">
        <v>53.2</v>
      </c>
      <c r="D473" s="367">
        <v>53.533333333333331</v>
      </c>
      <c r="E473" s="367">
        <v>52.266666666666666</v>
      </c>
      <c r="F473" s="367">
        <v>51.333333333333336</v>
      </c>
      <c r="G473" s="367">
        <v>50.06666666666667</v>
      </c>
      <c r="H473" s="367">
        <v>54.466666666666661</v>
      </c>
      <c r="I473" s="367">
        <v>55.733333333333327</v>
      </c>
      <c r="J473" s="367">
        <v>56.666666666666657</v>
      </c>
      <c r="K473" s="366">
        <v>54.8</v>
      </c>
      <c r="L473" s="366">
        <v>52.6</v>
      </c>
      <c r="M473" s="366">
        <v>146.90893</v>
      </c>
      <c r="N473" s="1"/>
      <c r="O473" s="1"/>
    </row>
    <row r="474" spans="1:15" ht="12.75" customHeight="1">
      <c r="A474" s="31">
        <v>464</v>
      </c>
      <c r="B474" s="365" t="s">
        <v>542</v>
      </c>
      <c r="C474" s="366">
        <v>187.6</v>
      </c>
      <c r="D474" s="367">
        <v>189.20000000000002</v>
      </c>
      <c r="E474" s="367">
        <v>183.40000000000003</v>
      </c>
      <c r="F474" s="367">
        <v>179.20000000000002</v>
      </c>
      <c r="G474" s="367">
        <v>173.40000000000003</v>
      </c>
      <c r="H474" s="367">
        <v>193.40000000000003</v>
      </c>
      <c r="I474" s="367">
        <v>199.20000000000005</v>
      </c>
      <c r="J474" s="367">
        <v>203.40000000000003</v>
      </c>
      <c r="K474" s="366">
        <v>195</v>
      </c>
      <c r="L474" s="366">
        <v>185</v>
      </c>
      <c r="M474" s="366">
        <v>3.51823</v>
      </c>
      <c r="N474" s="1"/>
      <c r="O474" s="1"/>
    </row>
    <row r="475" spans="1:15" ht="12.75" customHeight="1">
      <c r="A475" s="31">
        <v>465</v>
      </c>
      <c r="B475" s="365" t="s">
        <v>529</v>
      </c>
      <c r="C475" s="366">
        <v>1031.5999999999999</v>
      </c>
      <c r="D475" s="367">
        <v>1034.3499999999999</v>
      </c>
      <c r="E475" s="367">
        <v>1019.8999999999999</v>
      </c>
      <c r="F475" s="367">
        <v>1008.1999999999999</v>
      </c>
      <c r="G475" s="367">
        <v>993.74999999999989</v>
      </c>
      <c r="H475" s="367">
        <v>1046.0499999999997</v>
      </c>
      <c r="I475" s="367">
        <v>1060.4999999999995</v>
      </c>
      <c r="J475" s="367">
        <v>1072.1999999999998</v>
      </c>
      <c r="K475" s="366">
        <v>1048.8</v>
      </c>
      <c r="L475" s="366">
        <v>1022.65</v>
      </c>
      <c r="M475" s="366">
        <v>1.3483000000000001</v>
      </c>
      <c r="N475" s="1"/>
      <c r="O475" s="1"/>
    </row>
    <row r="476" spans="1:15" ht="12.75" customHeight="1">
      <c r="A476" s="31">
        <v>466</v>
      </c>
      <c r="B476" s="365" t="s">
        <v>857</v>
      </c>
      <c r="C476" s="366">
        <v>227.45</v>
      </c>
      <c r="D476" s="367">
        <v>220.25</v>
      </c>
      <c r="E476" s="367">
        <v>213.05</v>
      </c>
      <c r="F476" s="367">
        <v>198.65</v>
      </c>
      <c r="G476" s="367">
        <v>191.45000000000002</v>
      </c>
      <c r="H476" s="367">
        <v>234.65</v>
      </c>
      <c r="I476" s="367">
        <v>241.85</v>
      </c>
      <c r="J476" s="367">
        <v>256.25</v>
      </c>
      <c r="K476" s="366">
        <v>227.45</v>
      </c>
      <c r="L476" s="366">
        <v>205.85</v>
      </c>
      <c r="M476" s="366">
        <v>87.205500000000001</v>
      </c>
      <c r="N476" s="1"/>
      <c r="O476" s="1"/>
    </row>
    <row r="477" spans="1:15" ht="12.75" customHeight="1">
      <c r="A477" s="31">
        <v>467</v>
      </c>
      <c r="B477" s="365" t="s">
        <v>530</v>
      </c>
      <c r="C477" s="366">
        <v>46.5</v>
      </c>
      <c r="D477" s="367">
        <v>46.766666666666673</v>
      </c>
      <c r="E477" s="367">
        <v>45.833333333333343</v>
      </c>
      <c r="F477" s="367">
        <v>45.166666666666671</v>
      </c>
      <c r="G477" s="367">
        <v>44.233333333333341</v>
      </c>
      <c r="H477" s="367">
        <v>47.433333333333344</v>
      </c>
      <c r="I477" s="367">
        <v>48.366666666666667</v>
      </c>
      <c r="J477" s="367">
        <v>49.033333333333346</v>
      </c>
      <c r="K477" s="366">
        <v>47.7</v>
      </c>
      <c r="L477" s="366">
        <v>46.1</v>
      </c>
      <c r="M477" s="366">
        <v>97.411600000000007</v>
      </c>
      <c r="N477" s="1"/>
      <c r="O477" s="1"/>
    </row>
    <row r="478" spans="1:15" ht="12.75" customHeight="1">
      <c r="A478" s="31">
        <v>468</v>
      </c>
      <c r="B478" s="365" t="s">
        <v>208</v>
      </c>
      <c r="C478" s="366">
        <v>630.45000000000005</v>
      </c>
      <c r="D478" s="367">
        <v>630.83333333333337</v>
      </c>
      <c r="E478" s="367">
        <v>626.11666666666679</v>
      </c>
      <c r="F478" s="367">
        <v>621.78333333333342</v>
      </c>
      <c r="G478" s="367">
        <v>617.06666666666683</v>
      </c>
      <c r="H478" s="367">
        <v>635.16666666666674</v>
      </c>
      <c r="I478" s="367">
        <v>639.88333333333321</v>
      </c>
      <c r="J478" s="367">
        <v>644.2166666666667</v>
      </c>
      <c r="K478" s="366">
        <v>635.54999999999995</v>
      </c>
      <c r="L478" s="366">
        <v>626.5</v>
      </c>
      <c r="M478" s="366">
        <v>5.7493600000000002</v>
      </c>
      <c r="N478" s="1"/>
      <c r="O478" s="1"/>
    </row>
    <row r="479" spans="1:15" ht="12.75" customHeight="1">
      <c r="A479" s="31">
        <v>469</v>
      </c>
      <c r="B479" s="365" t="s">
        <v>209</v>
      </c>
      <c r="C479" s="366">
        <v>1572.15</v>
      </c>
      <c r="D479" s="367">
        <v>1568.7666666666667</v>
      </c>
      <c r="E479" s="367">
        <v>1552.5333333333333</v>
      </c>
      <c r="F479" s="367">
        <v>1532.9166666666667</v>
      </c>
      <c r="G479" s="367">
        <v>1516.6833333333334</v>
      </c>
      <c r="H479" s="367">
        <v>1588.3833333333332</v>
      </c>
      <c r="I479" s="367">
        <v>1604.6166666666663</v>
      </c>
      <c r="J479" s="367">
        <v>1624.2333333333331</v>
      </c>
      <c r="K479" s="366">
        <v>1585</v>
      </c>
      <c r="L479" s="366">
        <v>1549.15</v>
      </c>
      <c r="M479" s="366">
        <v>2.0307499999999998</v>
      </c>
      <c r="N479" s="1"/>
      <c r="O479" s="1"/>
    </row>
    <row r="480" spans="1:15" ht="12.75" customHeight="1">
      <c r="A480" s="31">
        <v>470</v>
      </c>
      <c r="B480" s="365" t="s">
        <v>544</v>
      </c>
      <c r="C480" s="366">
        <v>13.2</v>
      </c>
      <c r="D480" s="367">
        <v>13.233333333333333</v>
      </c>
      <c r="E480" s="367">
        <v>13.116666666666665</v>
      </c>
      <c r="F480" s="367">
        <v>13.033333333333333</v>
      </c>
      <c r="G480" s="367">
        <v>12.916666666666666</v>
      </c>
      <c r="H480" s="367">
        <v>13.316666666666665</v>
      </c>
      <c r="I480" s="367">
        <v>13.433333333333332</v>
      </c>
      <c r="J480" s="367">
        <v>13.516666666666664</v>
      </c>
      <c r="K480" s="366">
        <v>13.35</v>
      </c>
      <c r="L480" s="366">
        <v>13.15</v>
      </c>
      <c r="M480" s="366">
        <v>22.88072</v>
      </c>
      <c r="N480" s="1"/>
      <c r="O480" s="1"/>
    </row>
    <row r="481" spans="1:15" ht="12.75" customHeight="1">
      <c r="A481" s="31">
        <v>471</v>
      </c>
      <c r="B481" s="365" t="s">
        <v>545</v>
      </c>
      <c r="C481" s="366">
        <v>521.29999999999995</v>
      </c>
      <c r="D481" s="367">
        <v>521.30000000000007</v>
      </c>
      <c r="E481" s="367">
        <v>515.15000000000009</v>
      </c>
      <c r="F481" s="367">
        <v>509</v>
      </c>
      <c r="G481" s="367">
        <v>502.85</v>
      </c>
      <c r="H481" s="367">
        <v>527.45000000000016</v>
      </c>
      <c r="I481" s="367">
        <v>533.6</v>
      </c>
      <c r="J481" s="367">
        <v>539.75000000000023</v>
      </c>
      <c r="K481" s="366">
        <v>527.45000000000005</v>
      </c>
      <c r="L481" s="366">
        <v>515.15</v>
      </c>
      <c r="M481" s="366">
        <v>1.0325299999999999</v>
      </c>
      <c r="N481" s="1"/>
      <c r="O481" s="1"/>
    </row>
    <row r="482" spans="1:15" ht="12.75" customHeight="1">
      <c r="A482" s="31">
        <v>472</v>
      </c>
      <c r="B482" s="365" t="s">
        <v>547</v>
      </c>
      <c r="C482" s="366">
        <v>134.05000000000001</v>
      </c>
      <c r="D482" s="367">
        <v>134.54999999999998</v>
      </c>
      <c r="E482" s="367">
        <v>132.74999999999997</v>
      </c>
      <c r="F482" s="367">
        <v>131.44999999999999</v>
      </c>
      <c r="G482" s="367">
        <v>129.64999999999998</v>
      </c>
      <c r="H482" s="367">
        <v>135.84999999999997</v>
      </c>
      <c r="I482" s="367">
        <v>137.64999999999998</v>
      </c>
      <c r="J482" s="367">
        <v>138.94999999999996</v>
      </c>
      <c r="K482" s="366">
        <v>136.35</v>
      </c>
      <c r="L482" s="366">
        <v>133.25</v>
      </c>
      <c r="M482" s="366">
        <v>4.7851299999999997</v>
      </c>
      <c r="N482" s="1"/>
      <c r="O482" s="1"/>
    </row>
    <row r="483" spans="1:15" ht="12.75" customHeight="1">
      <c r="A483" s="31">
        <v>473</v>
      </c>
      <c r="B483" s="365" t="s">
        <v>548</v>
      </c>
      <c r="C483" s="366">
        <v>18.95</v>
      </c>
      <c r="D483" s="367">
        <v>19.083333333333332</v>
      </c>
      <c r="E483" s="367">
        <v>18.666666666666664</v>
      </c>
      <c r="F483" s="367">
        <v>18.383333333333333</v>
      </c>
      <c r="G483" s="367">
        <v>17.966666666666665</v>
      </c>
      <c r="H483" s="367">
        <v>19.366666666666664</v>
      </c>
      <c r="I483" s="367">
        <v>19.783333333333328</v>
      </c>
      <c r="J483" s="367">
        <v>20.066666666666663</v>
      </c>
      <c r="K483" s="366">
        <v>19.5</v>
      </c>
      <c r="L483" s="366">
        <v>18.8</v>
      </c>
      <c r="M483" s="366">
        <v>18.91273</v>
      </c>
      <c r="N483" s="1"/>
      <c r="O483" s="1"/>
    </row>
    <row r="484" spans="1:15" ht="12.75" customHeight="1">
      <c r="A484" s="31">
        <v>474</v>
      </c>
      <c r="B484" s="365" t="s">
        <v>210</v>
      </c>
      <c r="C484" s="366">
        <v>7650.35</v>
      </c>
      <c r="D484" s="367">
        <v>7678.3</v>
      </c>
      <c r="E484" s="367">
        <v>7583.75</v>
      </c>
      <c r="F484" s="367">
        <v>7517.15</v>
      </c>
      <c r="G484" s="367">
        <v>7422.5999999999995</v>
      </c>
      <c r="H484" s="367">
        <v>7744.9000000000005</v>
      </c>
      <c r="I484" s="367">
        <v>7839.4500000000016</v>
      </c>
      <c r="J484" s="367">
        <v>7906.0500000000011</v>
      </c>
      <c r="K484" s="366">
        <v>7772.85</v>
      </c>
      <c r="L484" s="366">
        <v>7611.7</v>
      </c>
      <c r="M484" s="366">
        <v>3.1518799999999998</v>
      </c>
      <c r="N484" s="1"/>
      <c r="O484" s="1"/>
    </row>
    <row r="485" spans="1:15" ht="12.75" customHeight="1">
      <c r="A485" s="31">
        <v>475</v>
      </c>
      <c r="B485" s="365" t="s">
        <v>279</v>
      </c>
      <c r="C485" s="366">
        <v>44.35</v>
      </c>
      <c r="D485" s="367">
        <v>44.366666666666667</v>
      </c>
      <c r="E485" s="367">
        <v>43.833333333333336</v>
      </c>
      <c r="F485" s="367">
        <v>43.31666666666667</v>
      </c>
      <c r="G485" s="367">
        <v>42.783333333333339</v>
      </c>
      <c r="H485" s="367">
        <v>44.883333333333333</v>
      </c>
      <c r="I485" s="367">
        <v>45.416666666666664</v>
      </c>
      <c r="J485" s="367">
        <v>45.93333333333333</v>
      </c>
      <c r="K485" s="366">
        <v>44.9</v>
      </c>
      <c r="L485" s="366">
        <v>43.85</v>
      </c>
      <c r="M485" s="366">
        <v>79.966859999999997</v>
      </c>
      <c r="N485" s="1"/>
      <c r="O485" s="1"/>
    </row>
    <row r="486" spans="1:15" ht="12.75" customHeight="1">
      <c r="A486" s="31">
        <v>476</v>
      </c>
      <c r="B486" s="365" t="s">
        <v>211</v>
      </c>
      <c r="C486" s="366">
        <v>761.75</v>
      </c>
      <c r="D486" s="367">
        <v>762.13333333333333</v>
      </c>
      <c r="E486" s="367">
        <v>755.11666666666667</v>
      </c>
      <c r="F486" s="367">
        <v>748.48333333333335</v>
      </c>
      <c r="G486" s="367">
        <v>741.4666666666667</v>
      </c>
      <c r="H486" s="367">
        <v>768.76666666666665</v>
      </c>
      <c r="I486" s="367">
        <v>775.7833333333333</v>
      </c>
      <c r="J486" s="367">
        <v>782.41666666666663</v>
      </c>
      <c r="K486" s="366">
        <v>769.15</v>
      </c>
      <c r="L486" s="366">
        <v>755.5</v>
      </c>
      <c r="M486" s="366">
        <v>12.47395</v>
      </c>
      <c r="N486" s="1"/>
      <c r="O486" s="1"/>
    </row>
    <row r="487" spans="1:15" ht="12.75" customHeight="1">
      <c r="A487" s="31">
        <v>477</v>
      </c>
      <c r="B487" s="365" t="s">
        <v>546</v>
      </c>
      <c r="C487" s="366">
        <v>1078.95</v>
      </c>
      <c r="D487" s="367">
        <v>1087.7666666666667</v>
      </c>
      <c r="E487" s="367">
        <v>1066.1833333333334</v>
      </c>
      <c r="F487" s="367">
        <v>1053.4166666666667</v>
      </c>
      <c r="G487" s="367">
        <v>1031.8333333333335</v>
      </c>
      <c r="H487" s="367">
        <v>1100.5333333333333</v>
      </c>
      <c r="I487" s="367">
        <v>1122.1166666666668</v>
      </c>
      <c r="J487" s="367">
        <v>1134.8833333333332</v>
      </c>
      <c r="K487" s="366">
        <v>1109.3499999999999</v>
      </c>
      <c r="L487" s="366">
        <v>1075</v>
      </c>
      <c r="M487" s="366">
        <v>2.16533</v>
      </c>
      <c r="N487" s="1"/>
      <c r="O487" s="1"/>
    </row>
    <row r="488" spans="1:15" ht="12.75" customHeight="1">
      <c r="A488" s="31">
        <v>478</v>
      </c>
      <c r="B488" s="365" t="s">
        <v>551</v>
      </c>
      <c r="C488" s="366">
        <v>570.04999999999995</v>
      </c>
      <c r="D488" s="367">
        <v>571.4666666666667</v>
      </c>
      <c r="E488" s="367">
        <v>565.33333333333337</v>
      </c>
      <c r="F488" s="367">
        <v>560.61666666666667</v>
      </c>
      <c r="G488" s="367">
        <v>554.48333333333335</v>
      </c>
      <c r="H488" s="367">
        <v>576.18333333333339</v>
      </c>
      <c r="I488" s="367">
        <v>582.31666666666661</v>
      </c>
      <c r="J488" s="367">
        <v>587.03333333333342</v>
      </c>
      <c r="K488" s="366">
        <v>577.6</v>
      </c>
      <c r="L488" s="366">
        <v>566.75</v>
      </c>
      <c r="M488" s="366">
        <v>1.55325</v>
      </c>
      <c r="N488" s="1"/>
      <c r="O488" s="1"/>
    </row>
    <row r="489" spans="1:15" ht="12.75" customHeight="1">
      <c r="A489" s="31">
        <v>479</v>
      </c>
      <c r="B489" s="365" t="s">
        <v>552</v>
      </c>
      <c r="C489" s="366">
        <v>42.15</v>
      </c>
      <c r="D489" s="367">
        <v>42.849999999999994</v>
      </c>
      <c r="E489" s="367">
        <v>41.149999999999991</v>
      </c>
      <c r="F489" s="367">
        <v>40.15</v>
      </c>
      <c r="G489" s="367">
        <v>38.449999999999996</v>
      </c>
      <c r="H489" s="367">
        <v>43.849999999999987</v>
      </c>
      <c r="I489" s="367">
        <v>45.54999999999999</v>
      </c>
      <c r="J489" s="367">
        <v>46.549999999999983</v>
      </c>
      <c r="K489" s="366">
        <v>44.55</v>
      </c>
      <c r="L489" s="366">
        <v>41.85</v>
      </c>
      <c r="M489" s="366">
        <v>62.116129999999998</v>
      </c>
      <c r="N489" s="1"/>
      <c r="O489" s="1"/>
    </row>
    <row r="490" spans="1:15" ht="12.75" customHeight="1">
      <c r="A490" s="31">
        <v>480</v>
      </c>
      <c r="B490" s="365" t="s">
        <v>553</v>
      </c>
      <c r="C490" s="366">
        <v>1086.0999999999999</v>
      </c>
      <c r="D490" s="367">
        <v>1080.3</v>
      </c>
      <c r="E490" s="367">
        <v>1056.5999999999999</v>
      </c>
      <c r="F490" s="367">
        <v>1027.0999999999999</v>
      </c>
      <c r="G490" s="367">
        <v>1003.3999999999999</v>
      </c>
      <c r="H490" s="367">
        <v>1109.8</v>
      </c>
      <c r="I490" s="367">
        <v>1133.5000000000002</v>
      </c>
      <c r="J490" s="367">
        <v>1163</v>
      </c>
      <c r="K490" s="366">
        <v>1104</v>
      </c>
      <c r="L490" s="366">
        <v>1050.8</v>
      </c>
      <c r="M490" s="366">
        <v>0.69462999999999997</v>
      </c>
      <c r="N490" s="1"/>
      <c r="O490" s="1"/>
    </row>
    <row r="491" spans="1:15" ht="12.75" customHeight="1">
      <c r="A491" s="31">
        <v>481</v>
      </c>
      <c r="B491" s="365" t="s">
        <v>555</v>
      </c>
      <c r="C491" s="366">
        <v>365.3</v>
      </c>
      <c r="D491" s="367">
        <v>361.75</v>
      </c>
      <c r="E491" s="367">
        <v>347.5</v>
      </c>
      <c r="F491" s="367">
        <v>329.7</v>
      </c>
      <c r="G491" s="367">
        <v>315.45</v>
      </c>
      <c r="H491" s="367">
        <v>379.55</v>
      </c>
      <c r="I491" s="367">
        <v>393.8</v>
      </c>
      <c r="J491" s="367">
        <v>411.6</v>
      </c>
      <c r="K491" s="366">
        <v>376</v>
      </c>
      <c r="L491" s="366">
        <v>343.95</v>
      </c>
      <c r="M491" s="366">
        <v>41.553750000000001</v>
      </c>
      <c r="N491" s="1"/>
      <c r="O491" s="1"/>
    </row>
    <row r="492" spans="1:15" ht="12.75" customHeight="1">
      <c r="A492" s="31">
        <v>482</v>
      </c>
      <c r="B492" s="365" t="s">
        <v>281</v>
      </c>
      <c r="C492" s="366">
        <v>874.9</v>
      </c>
      <c r="D492" s="367">
        <v>877.80000000000007</v>
      </c>
      <c r="E492" s="367">
        <v>871.10000000000014</v>
      </c>
      <c r="F492" s="367">
        <v>867.30000000000007</v>
      </c>
      <c r="G492" s="367">
        <v>860.60000000000014</v>
      </c>
      <c r="H492" s="367">
        <v>881.60000000000014</v>
      </c>
      <c r="I492" s="367">
        <v>888.30000000000018</v>
      </c>
      <c r="J492" s="367">
        <v>892.10000000000014</v>
      </c>
      <c r="K492" s="366">
        <v>884.5</v>
      </c>
      <c r="L492" s="366">
        <v>874</v>
      </c>
      <c r="M492" s="366">
        <v>0.98033000000000003</v>
      </c>
      <c r="N492" s="1"/>
      <c r="O492" s="1"/>
    </row>
    <row r="493" spans="1:15" ht="12.75" customHeight="1">
      <c r="A493" s="31">
        <v>483</v>
      </c>
      <c r="B493" s="365" t="s">
        <v>212</v>
      </c>
      <c r="C493" s="366">
        <v>335.25</v>
      </c>
      <c r="D493" s="367">
        <v>340.90000000000003</v>
      </c>
      <c r="E493" s="367">
        <v>324.40000000000009</v>
      </c>
      <c r="F493" s="367">
        <v>313.55000000000007</v>
      </c>
      <c r="G493" s="367">
        <v>297.05000000000013</v>
      </c>
      <c r="H493" s="367">
        <v>351.75000000000006</v>
      </c>
      <c r="I493" s="367">
        <v>368.24999999999994</v>
      </c>
      <c r="J493" s="367">
        <v>379.1</v>
      </c>
      <c r="K493" s="366">
        <v>357.4</v>
      </c>
      <c r="L493" s="366">
        <v>330.05</v>
      </c>
      <c r="M493" s="366">
        <v>282.38896</v>
      </c>
      <c r="N493" s="1"/>
      <c r="O493" s="1"/>
    </row>
    <row r="494" spans="1:15" ht="12.75" customHeight="1">
      <c r="A494" s="31">
        <v>484</v>
      </c>
      <c r="B494" s="365" t="s">
        <v>556</v>
      </c>
      <c r="C494" s="366">
        <v>2641.6</v>
      </c>
      <c r="D494" s="367">
        <v>2655.5333333333333</v>
      </c>
      <c r="E494" s="367">
        <v>2617.0666666666666</v>
      </c>
      <c r="F494" s="367">
        <v>2592.5333333333333</v>
      </c>
      <c r="G494" s="367">
        <v>2554.0666666666666</v>
      </c>
      <c r="H494" s="367">
        <v>2680.0666666666666</v>
      </c>
      <c r="I494" s="367">
        <v>2718.5333333333328</v>
      </c>
      <c r="J494" s="367">
        <v>2743.0666666666666</v>
      </c>
      <c r="K494" s="366">
        <v>2694</v>
      </c>
      <c r="L494" s="366">
        <v>2631</v>
      </c>
      <c r="M494" s="366">
        <v>0.32207000000000002</v>
      </c>
      <c r="N494" s="1"/>
      <c r="O494" s="1"/>
    </row>
    <row r="495" spans="1:15" ht="12.75" customHeight="1">
      <c r="A495" s="31">
        <v>485</v>
      </c>
      <c r="B495" s="365" t="s">
        <v>280</v>
      </c>
      <c r="C495" s="366">
        <v>224.35</v>
      </c>
      <c r="D495" s="367">
        <v>224.48333333333332</v>
      </c>
      <c r="E495" s="367">
        <v>223.26666666666665</v>
      </c>
      <c r="F495" s="367">
        <v>222.18333333333334</v>
      </c>
      <c r="G495" s="367">
        <v>220.96666666666667</v>
      </c>
      <c r="H495" s="367">
        <v>225.56666666666663</v>
      </c>
      <c r="I495" s="367">
        <v>226.78333333333327</v>
      </c>
      <c r="J495" s="367">
        <v>227.86666666666662</v>
      </c>
      <c r="K495" s="366">
        <v>225.7</v>
      </c>
      <c r="L495" s="366">
        <v>223.4</v>
      </c>
      <c r="M495" s="366">
        <v>1.72864</v>
      </c>
      <c r="N495" s="1"/>
      <c r="O495" s="1"/>
    </row>
    <row r="496" spans="1:15" ht="12.75" customHeight="1">
      <c r="A496" s="31">
        <v>486</v>
      </c>
      <c r="B496" s="365" t="s">
        <v>557</v>
      </c>
      <c r="C496" s="366">
        <v>2073.35</v>
      </c>
      <c r="D496" s="367">
        <v>2061.2166666666667</v>
      </c>
      <c r="E496" s="367">
        <v>2036.4333333333334</v>
      </c>
      <c r="F496" s="367">
        <v>1999.5166666666667</v>
      </c>
      <c r="G496" s="367">
        <v>1974.7333333333333</v>
      </c>
      <c r="H496" s="367">
        <v>2098.1333333333332</v>
      </c>
      <c r="I496" s="367">
        <v>2122.916666666667</v>
      </c>
      <c r="J496" s="367">
        <v>2159.8333333333335</v>
      </c>
      <c r="K496" s="366">
        <v>2086</v>
      </c>
      <c r="L496" s="366">
        <v>2024.3</v>
      </c>
      <c r="M496" s="366">
        <v>0.41960999999999998</v>
      </c>
      <c r="N496" s="1"/>
      <c r="O496" s="1"/>
    </row>
    <row r="497" spans="1:15" ht="12.75" customHeight="1">
      <c r="A497" s="31">
        <v>487</v>
      </c>
      <c r="B497" s="365" t="s">
        <v>550</v>
      </c>
      <c r="C497" s="366">
        <v>547.29999999999995</v>
      </c>
      <c r="D497" s="367">
        <v>550.13333333333333</v>
      </c>
      <c r="E497" s="367">
        <v>541.26666666666665</v>
      </c>
      <c r="F497" s="367">
        <v>535.23333333333335</v>
      </c>
      <c r="G497" s="367">
        <v>526.36666666666667</v>
      </c>
      <c r="H497" s="367">
        <v>556.16666666666663</v>
      </c>
      <c r="I497" s="367">
        <v>565.03333333333319</v>
      </c>
      <c r="J497" s="367">
        <v>571.06666666666661</v>
      </c>
      <c r="K497" s="366">
        <v>559</v>
      </c>
      <c r="L497" s="366">
        <v>544.1</v>
      </c>
      <c r="M497" s="366">
        <v>2.7575099999999999</v>
      </c>
      <c r="N497" s="1"/>
      <c r="O497" s="1"/>
    </row>
    <row r="498" spans="1:15" ht="12.75" customHeight="1">
      <c r="A498" s="31">
        <v>488</v>
      </c>
      <c r="B498" s="365" t="s">
        <v>549</v>
      </c>
      <c r="C498" s="366">
        <v>3714.85</v>
      </c>
      <c r="D498" s="367">
        <v>3716.6333333333337</v>
      </c>
      <c r="E498" s="367">
        <v>3688.2666666666673</v>
      </c>
      <c r="F498" s="367">
        <v>3661.6833333333338</v>
      </c>
      <c r="G498" s="367">
        <v>3633.3166666666675</v>
      </c>
      <c r="H498" s="367">
        <v>3743.2166666666672</v>
      </c>
      <c r="I498" s="367">
        <v>3771.583333333333</v>
      </c>
      <c r="J498" s="367">
        <v>3798.166666666667</v>
      </c>
      <c r="K498" s="366">
        <v>3745</v>
      </c>
      <c r="L498" s="366">
        <v>3690.05</v>
      </c>
      <c r="M498" s="366">
        <v>5.7489999999999999E-2</v>
      </c>
      <c r="N498" s="1"/>
      <c r="O498" s="1"/>
    </row>
    <row r="499" spans="1:15" ht="12.75" customHeight="1">
      <c r="A499" s="31">
        <v>489</v>
      </c>
      <c r="B499" s="365" t="s">
        <v>213</v>
      </c>
      <c r="C499" s="366">
        <v>1245.5</v>
      </c>
      <c r="D499" s="367">
        <v>1239.95</v>
      </c>
      <c r="E499" s="367">
        <v>1228.3500000000001</v>
      </c>
      <c r="F499" s="367">
        <v>1211.2</v>
      </c>
      <c r="G499" s="367">
        <v>1199.6000000000001</v>
      </c>
      <c r="H499" s="367">
        <v>1257.1000000000001</v>
      </c>
      <c r="I499" s="367">
        <v>1268.7</v>
      </c>
      <c r="J499" s="367">
        <v>1285.8500000000001</v>
      </c>
      <c r="K499" s="366">
        <v>1251.55</v>
      </c>
      <c r="L499" s="366">
        <v>1222.8</v>
      </c>
      <c r="M499" s="366">
        <v>8.7771799999999995</v>
      </c>
      <c r="N499" s="1"/>
      <c r="O499" s="1"/>
    </row>
    <row r="500" spans="1:15" ht="12.75" customHeight="1">
      <c r="A500" s="31">
        <v>490</v>
      </c>
      <c r="B500" s="365" t="s">
        <v>554</v>
      </c>
      <c r="C500" s="366">
        <v>2562.8000000000002</v>
      </c>
      <c r="D500" s="367">
        <v>2543.2666666666669</v>
      </c>
      <c r="E500" s="367">
        <v>2499.5333333333338</v>
      </c>
      <c r="F500" s="367">
        <v>2436.2666666666669</v>
      </c>
      <c r="G500" s="367">
        <v>2392.5333333333338</v>
      </c>
      <c r="H500" s="367">
        <v>2606.5333333333338</v>
      </c>
      <c r="I500" s="367">
        <v>2650.2666666666664</v>
      </c>
      <c r="J500" s="367">
        <v>2713.5333333333338</v>
      </c>
      <c r="K500" s="366">
        <v>2587</v>
      </c>
      <c r="L500" s="366">
        <v>2480</v>
      </c>
      <c r="M500" s="366">
        <v>2.7186499999999998</v>
      </c>
      <c r="N500" s="1"/>
      <c r="O500" s="1"/>
    </row>
    <row r="501" spans="1:15" ht="12.75" customHeight="1">
      <c r="A501" s="31">
        <v>491</v>
      </c>
      <c r="B501" s="365" t="s">
        <v>558</v>
      </c>
      <c r="C501" s="366">
        <v>8477.35</v>
      </c>
      <c r="D501" s="367">
        <v>8448.5499999999993</v>
      </c>
      <c r="E501" s="367">
        <v>8372.0999999999985</v>
      </c>
      <c r="F501" s="367">
        <v>8266.8499999999985</v>
      </c>
      <c r="G501" s="367">
        <v>8190.3999999999978</v>
      </c>
      <c r="H501" s="367">
        <v>8553.7999999999993</v>
      </c>
      <c r="I501" s="367">
        <v>8630.25</v>
      </c>
      <c r="J501" s="367">
        <v>8735.5</v>
      </c>
      <c r="K501" s="366">
        <v>8525</v>
      </c>
      <c r="L501" s="366">
        <v>8343.2999999999993</v>
      </c>
      <c r="M501" s="366">
        <v>4.326E-2</v>
      </c>
      <c r="N501" s="1"/>
      <c r="O501" s="1"/>
    </row>
    <row r="502" spans="1:15" ht="12.75" customHeight="1">
      <c r="A502" s="31">
        <v>492</v>
      </c>
      <c r="B502" s="365" t="s">
        <v>559</v>
      </c>
      <c r="C502" s="366">
        <v>185.45</v>
      </c>
      <c r="D502" s="367">
        <v>183.31666666666669</v>
      </c>
      <c r="E502" s="367">
        <v>180.13333333333338</v>
      </c>
      <c r="F502" s="367">
        <v>174.81666666666669</v>
      </c>
      <c r="G502" s="367">
        <v>171.63333333333338</v>
      </c>
      <c r="H502" s="367">
        <v>188.63333333333338</v>
      </c>
      <c r="I502" s="367">
        <v>191.81666666666672</v>
      </c>
      <c r="J502" s="367">
        <v>197.13333333333338</v>
      </c>
      <c r="K502" s="366">
        <v>186.5</v>
      </c>
      <c r="L502" s="366">
        <v>178</v>
      </c>
      <c r="M502" s="366">
        <v>37.87088</v>
      </c>
      <c r="N502" s="1"/>
      <c r="O502" s="1"/>
    </row>
    <row r="503" spans="1:15" ht="12.75" customHeight="1">
      <c r="A503" s="31">
        <v>493</v>
      </c>
      <c r="B503" s="365" t="s">
        <v>560</v>
      </c>
      <c r="C503" s="366">
        <v>156.94999999999999</v>
      </c>
      <c r="D503" s="367">
        <v>154.81666666666666</v>
      </c>
      <c r="E503" s="367">
        <v>149.63333333333333</v>
      </c>
      <c r="F503" s="367">
        <v>142.31666666666666</v>
      </c>
      <c r="G503" s="367">
        <v>137.13333333333333</v>
      </c>
      <c r="H503" s="367">
        <v>162.13333333333333</v>
      </c>
      <c r="I503" s="367">
        <v>167.31666666666666</v>
      </c>
      <c r="J503" s="367">
        <v>174.63333333333333</v>
      </c>
      <c r="K503" s="366">
        <v>160</v>
      </c>
      <c r="L503" s="366">
        <v>147.5</v>
      </c>
      <c r="M503" s="366">
        <v>58.529389999999999</v>
      </c>
      <c r="N503" s="1"/>
      <c r="O503" s="1"/>
    </row>
    <row r="504" spans="1:15" ht="12.75" customHeight="1">
      <c r="A504" s="31">
        <v>494</v>
      </c>
      <c r="B504" s="365" t="s">
        <v>561</v>
      </c>
      <c r="C504" s="366">
        <v>551.20000000000005</v>
      </c>
      <c r="D504" s="367">
        <v>552.55000000000007</v>
      </c>
      <c r="E504" s="367">
        <v>545.40000000000009</v>
      </c>
      <c r="F504" s="367">
        <v>539.6</v>
      </c>
      <c r="G504" s="367">
        <v>532.45000000000005</v>
      </c>
      <c r="H504" s="367">
        <v>558.35000000000014</v>
      </c>
      <c r="I504" s="367">
        <v>565.5</v>
      </c>
      <c r="J504" s="367">
        <v>571.30000000000018</v>
      </c>
      <c r="K504" s="366">
        <v>559.70000000000005</v>
      </c>
      <c r="L504" s="366">
        <v>546.75</v>
      </c>
      <c r="M504" s="366">
        <v>0.21751999999999999</v>
      </c>
      <c r="N504" s="1"/>
      <c r="O504" s="1"/>
    </row>
    <row r="505" spans="1:15" ht="12.75" customHeight="1">
      <c r="A505" s="31">
        <v>495</v>
      </c>
      <c r="B505" s="365" t="s">
        <v>282</v>
      </c>
      <c r="C505" s="366">
        <v>1781.9</v>
      </c>
      <c r="D505" s="367">
        <v>1783.6333333333332</v>
      </c>
      <c r="E505" s="367">
        <v>1769.2666666666664</v>
      </c>
      <c r="F505" s="367">
        <v>1756.6333333333332</v>
      </c>
      <c r="G505" s="367">
        <v>1742.2666666666664</v>
      </c>
      <c r="H505" s="367">
        <v>1796.2666666666664</v>
      </c>
      <c r="I505" s="367">
        <v>1810.6333333333332</v>
      </c>
      <c r="J505" s="367">
        <v>1823.2666666666664</v>
      </c>
      <c r="K505" s="366">
        <v>1798</v>
      </c>
      <c r="L505" s="366">
        <v>1771</v>
      </c>
      <c r="M505" s="366">
        <v>0.99365999999999999</v>
      </c>
      <c r="N505" s="1"/>
      <c r="O505" s="1"/>
    </row>
    <row r="506" spans="1:15" ht="12.75" customHeight="1">
      <c r="A506" s="31">
        <v>496</v>
      </c>
      <c r="B506" s="365" t="s">
        <v>214</v>
      </c>
      <c r="C506" s="366">
        <v>721.5</v>
      </c>
      <c r="D506" s="367">
        <v>718.71666666666658</v>
      </c>
      <c r="E506" s="367">
        <v>714.33333333333314</v>
      </c>
      <c r="F506" s="367">
        <v>707.16666666666652</v>
      </c>
      <c r="G506" s="367">
        <v>702.78333333333308</v>
      </c>
      <c r="H506" s="367">
        <v>725.88333333333321</v>
      </c>
      <c r="I506" s="367">
        <v>730.26666666666665</v>
      </c>
      <c r="J506" s="367">
        <v>737.43333333333328</v>
      </c>
      <c r="K506" s="366">
        <v>723.1</v>
      </c>
      <c r="L506" s="366">
        <v>711.55</v>
      </c>
      <c r="M506" s="366">
        <v>51.143999999999998</v>
      </c>
      <c r="N506" s="1"/>
      <c r="O506" s="1"/>
    </row>
    <row r="507" spans="1:15" ht="12.75" customHeight="1">
      <c r="A507" s="31">
        <v>497</v>
      </c>
      <c r="B507" s="365" t="s">
        <v>562</v>
      </c>
      <c r="C507" s="366">
        <v>437.9</v>
      </c>
      <c r="D507" s="367">
        <v>433.7833333333333</v>
      </c>
      <c r="E507" s="367">
        <v>421.16666666666663</v>
      </c>
      <c r="F507" s="367">
        <v>404.43333333333334</v>
      </c>
      <c r="G507" s="367">
        <v>391.81666666666666</v>
      </c>
      <c r="H507" s="367">
        <v>450.51666666666659</v>
      </c>
      <c r="I507" s="367">
        <v>463.13333333333327</v>
      </c>
      <c r="J507" s="367">
        <v>479.86666666666656</v>
      </c>
      <c r="K507" s="366">
        <v>446.4</v>
      </c>
      <c r="L507" s="366">
        <v>417.05</v>
      </c>
      <c r="M507" s="366">
        <v>31.479769999999998</v>
      </c>
      <c r="N507" s="1"/>
      <c r="O507" s="1"/>
    </row>
    <row r="508" spans="1:15" ht="12.75" customHeight="1">
      <c r="A508" s="31">
        <v>498</v>
      </c>
      <c r="B508" s="365" t="s">
        <v>283</v>
      </c>
      <c r="C508" s="366">
        <v>14.5</v>
      </c>
      <c r="D508" s="367">
        <v>14.4</v>
      </c>
      <c r="E508" s="367">
        <v>14.15</v>
      </c>
      <c r="F508" s="367">
        <v>13.8</v>
      </c>
      <c r="G508" s="367">
        <v>13.55</v>
      </c>
      <c r="H508" s="367">
        <v>14.75</v>
      </c>
      <c r="I508" s="367">
        <v>15</v>
      </c>
      <c r="J508" s="367">
        <v>15.35</v>
      </c>
      <c r="K508" s="366">
        <v>14.65</v>
      </c>
      <c r="L508" s="366">
        <v>14.05</v>
      </c>
      <c r="M508" s="366">
        <v>2394.7831299999998</v>
      </c>
      <c r="N508" s="1"/>
      <c r="O508" s="1"/>
    </row>
    <row r="509" spans="1:15" ht="12.75" customHeight="1">
      <c r="A509" s="31">
        <v>499</v>
      </c>
      <c r="B509" s="365" t="s">
        <v>215</v>
      </c>
      <c r="C509" s="366">
        <v>322.35000000000002</v>
      </c>
      <c r="D509" s="367">
        <v>324.3</v>
      </c>
      <c r="E509" s="367">
        <v>319.20000000000005</v>
      </c>
      <c r="F509" s="367">
        <v>316.05</v>
      </c>
      <c r="G509" s="367">
        <v>310.95000000000005</v>
      </c>
      <c r="H509" s="367">
        <v>327.45000000000005</v>
      </c>
      <c r="I509" s="367">
        <v>332.55000000000007</v>
      </c>
      <c r="J509" s="367">
        <v>335.70000000000005</v>
      </c>
      <c r="K509" s="366">
        <v>329.4</v>
      </c>
      <c r="L509" s="366">
        <v>321.14999999999998</v>
      </c>
      <c r="M509" s="366">
        <v>80.714860000000002</v>
      </c>
      <c r="N509" s="1"/>
      <c r="O509" s="1"/>
    </row>
    <row r="510" spans="1:15" ht="12.75" customHeight="1">
      <c r="A510" s="31">
        <v>500</v>
      </c>
      <c r="B510" s="365" t="s">
        <v>563</v>
      </c>
      <c r="C510" s="366">
        <v>520.70000000000005</v>
      </c>
      <c r="D510" s="367">
        <v>525.69999999999993</v>
      </c>
      <c r="E510" s="367">
        <v>512.99999999999989</v>
      </c>
      <c r="F510" s="367">
        <v>505.29999999999995</v>
      </c>
      <c r="G510" s="367">
        <v>492.59999999999991</v>
      </c>
      <c r="H510" s="367">
        <v>533.39999999999986</v>
      </c>
      <c r="I510" s="367">
        <v>546.09999999999991</v>
      </c>
      <c r="J510" s="367">
        <v>553.79999999999984</v>
      </c>
      <c r="K510" s="366">
        <v>538.4</v>
      </c>
      <c r="L510" s="366">
        <v>518</v>
      </c>
      <c r="M510" s="366">
        <v>16.99175</v>
      </c>
      <c r="N510" s="1"/>
      <c r="O510" s="1"/>
    </row>
    <row r="511" spans="1:15" ht="12.75" customHeight="1">
      <c r="A511" s="31">
        <v>501</v>
      </c>
      <c r="B511" s="365" t="s">
        <v>564</v>
      </c>
      <c r="C511" s="366">
        <v>1863.65</v>
      </c>
      <c r="D511" s="367">
        <v>1861.9166666666667</v>
      </c>
      <c r="E511" s="367">
        <v>1837.7333333333336</v>
      </c>
      <c r="F511" s="367">
        <v>1811.8166666666668</v>
      </c>
      <c r="G511" s="367">
        <v>1787.6333333333337</v>
      </c>
      <c r="H511" s="367">
        <v>1887.8333333333335</v>
      </c>
      <c r="I511" s="367">
        <v>1912.0166666666664</v>
      </c>
      <c r="J511" s="367">
        <v>1937.9333333333334</v>
      </c>
      <c r="K511" s="366">
        <v>1886.1</v>
      </c>
      <c r="L511" s="366">
        <v>1836</v>
      </c>
      <c r="M511" s="366">
        <v>0.11924999999999999</v>
      </c>
      <c r="N511" s="1"/>
      <c r="O511" s="1"/>
    </row>
    <row r="512" spans="1:15" ht="12.75" customHeight="1">
      <c r="A512" s="302"/>
      <c r="B512" s="302"/>
      <c r="C512" s="303"/>
      <c r="D512" s="303"/>
      <c r="E512" s="303"/>
      <c r="F512" s="303"/>
      <c r="G512" s="303"/>
      <c r="H512" s="303"/>
      <c r="I512" s="303"/>
      <c r="J512" s="302"/>
      <c r="K512" s="302"/>
      <c r="L512" s="302"/>
      <c r="M512" s="304"/>
      <c r="N512" s="1"/>
      <c r="O512" s="1"/>
    </row>
    <row r="513" spans="1:15" ht="12.75" customHeight="1">
      <c r="A513" s="302"/>
      <c r="B513" s="302"/>
      <c r="C513" s="303"/>
      <c r="D513" s="303"/>
      <c r="E513" s="303"/>
      <c r="F513" s="303"/>
      <c r="G513" s="303"/>
      <c r="H513" s="303"/>
      <c r="I513" s="303"/>
      <c r="J513" s="302"/>
      <c r="K513" s="302"/>
      <c r="L513" s="302"/>
      <c r="M513" s="304"/>
      <c r="N513" s="1"/>
      <c r="O513" s="1"/>
    </row>
    <row r="514" spans="1:15" ht="12.75" customHeight="1">
      <c r="A514" s="302"/>
      <c r="B514" s="302"/>
      <c r="C514" s="303"/>
      <c r="D514" s="303"/>
      <c r="E514" s="303"/>
      <c r="F514" s="303"/>
      <c r="G514" s="303"/>
      <c r="H514" s="303"/>
      <c r="I514" s="303"/>
      <c r="J514" s="302"/>
      <c r="K514" s="302"/>
      <c r="L514" s="302"/>
      <c r="M514" s="304"/>
      <c r="N514" s="1"/>
      <c r="O514" s="1"/>
    </row>
    <row r="515" spans="1:15" ht="12.75" customHeight="1">
      <c r="A515" s="302"/>
      <c r="B515" s="302"/>
      <c r="C515" s="303"/>
      <c r="D515" s="303"/>
      <c r="E515" s="303"/>
      <c r="F515" s="303"/>
      <c r="G515" s="303"/>
      <c r="H515" s="303"/>
      <c r="I515" s="303"/>
      <c r="J515" s="302"/>
      <c r="K515" s="302"/>
      <c r="L515" s="302"/>
      <c r="M515" s="304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03"/>
      <c r="B5" s="404"/>
      <c r="C5" s="403"/>
      <c r="D5" s="40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05" t="s">
        <v>567</v>
      </c>
      <c r="C7" s="404"/>
      <c r="D7" s="7">
        <f>Main!B10</f>
        <v>44566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44565</v>
      </c>
      <c r="B10" s="32">
        <v>540615</v>
      </c>
      <c r="C10" s="31" t="s">
        <v>996</v>
      </c>
      <c r="D10" s="31" t="s">
        <v>997</v>
      </c>
      <c r="E10" s="31" t="s">
        <v>576</v>
      </c>
      <c r="F10" s="90">
        <v>93072</v>
      </c>
      <c r="G10" s="32">
        <v>18.5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44565</v>
      </c>
      <c r="B11" s="32">
        <v>530043</v>
      </c>
      <c r="C11" s="31" t="s">
        <v>998</v>
      </c>
      <c r="D11" s="31" t="s">
        <v>999</v>
      </c>
      <c r="E11" s="31" t="s">
        <v>576</v>
      </c>
      <c r="F11" s="90">
        <v>28000</v>
      </c>
      <c r="G11" s="32">
        <v>152.76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44565</v>
      </c>
      <c r="B12" s="32">
        <v>539506</v>
      </c>
      <c r="C12" s="31" t="s">
        <v>1000</v>
      </c>
      <c r="D12" s="31" t="s">
        <v>1001</v>
      </c>
      <c r="E12" s="31" t="s">
        <v>577</v>
      </c>
      <c r="F12" s="90">
        <v>100000</v>
      </c>
      <c r="G12" s="32">
        <v>11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44565</v>
      </c>
      <c r="B13" s="32">
        <v>539506</v>
      </c>
      <c r="C13" s="31" t="s">
        <v>1000</v>
      </c>
      <c r="D13" s="31" t="s">
        <v>1002</v>
      </c>
      <c r="E13" s="31" t="s">
        <v>576</v>
      </c>
      <c r="F13" s="90">
        <v>50000</v>
      </c>
      <c r="G13" s="32">
        <v>11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44565</v>
      </c>
      <c r="B14" s="32">
        <v>539506</v>
      </c>
      <c r="C14" s="31" t="s">
        <v>1000</v>
      </c>
      <c r="D14" s="31" t="s">
        <v>1003</v>
      </c>
      <c r="E14" s="31" t="s">
        <v>576</v>
      </c>
      <c r="F14" s="90">
        <v>50000</v>
      </c>
      <c r="G14" s="32">
        <v>11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44565</v>
      </c>
      <c r="B15" s="32">
        <v>539506</v>
      </c>
      <c r="C15" s="31" t="s">
        <v>1000</v>
      </c>
      <c r="D15" s="31" t="s">
        <v>1004</v>
      </c>
      <c r="E15" s="31" t="s">
        <v>576</v>
      </c>
      <c r="F15" s="90">
        <v>20000</v>
      </c>
      <c r="G15" s="32">
        <v>11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44565</v>
      </c>
      <c r="B16" s="32">
        <v>539506</v>
      </c>
      <c r="C16" s="31" t="s">
        <v>1000</v>
      </c>
      <c r="D16" s="31" t="s">
        <v>1005</v>
      </c>
      <c r="E16" s="31" t="s">
        <v>577</v>
      </c>
      <c r="F16" s="90">
        <v>20016</v>
      </c>
      <c r="G16" s="32">
        <v>11.06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44565</v>
      </c>
      <c r="B17" s="32">
        <v>543377</v>
      </c>
      <c r="C17" s="31" t="s">
        <v>934</v>
      </c>
      <c r="D17" s="31" t="s">
        <v>1006</v>
      </c>
      <c r="E17" s="31" t="s">
        <v>577</v>
      </c>
      <c r="F17" s="90">
        <v>30000</v>
      </c>
      <c r="G17" s="32">
        <v>9.59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44565</v>
      </c>
      <c r="B18" s="32">
        <v>543377</v>
      </c>
      <c r="C18" s="31" t="s">
        <v>934</v>
      </c>
      <c r="D18" s="31" t="s">
        <v>935</v>
      </c>
      <c r="E18" s="31" t="s">
        <v>576</v>
      </c>
      <c r="F18" s="90">
        <v>40000</v>
      </c>
      <c r="G18" s="32">
        <v>9.59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44565</v>
      </c>
      <c r="B19" s="32">
        <v>543377</v>
      </c>
      <c r="C19" s="31" t="s">
        <v>934</v>
      </c>
      <c r="D19" s="31" t="s">
        <v>935</v>
      </c>
      <c r="E19" s="31" t="s">
        <v>577</v>
      </c>
      <c r="F19" s="90">
        <v>20000</v>
      </c>
      <c r="G19" s="32">
        <v>9.59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44565</v>
      </c>
      <c r="B20" s="32">
        <v>530889</v>
      </c>
      <c r="C20" s="31" t="s">
        <v>1007</v>
      </c>
      <c r="D20" s="31" t="s">
        <v>859</v>
      </c>
      <c r="E20" s="31" t="s">
        <v>576</v>
      </c>
      <c r="F20" s="90">
        <v>4</v>
      </c>
      <c r="G20" s="32">
        <v>3.47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44565</v>
      </c>
      <c r="B21" s="32">
        <v>530889</v>
      </c>
      <c r="C21" s="31" t="s">
        <v>1007</v>
      </c>
      <c r="D21" s="31" t="s">
        <v>859</v>
      </c>
      <c r="E21" s="31" t="s">
        <v>577</v>
      </c>
      <c r="F21" s="90">
        <v>4600004</v>
      </c>
      <c r="G21" s="32">
        <v>3.47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44565</v>
      </c>
      <c r="B22" s="32">
        <v>531991</v>
      </c>
      <c r="C22" s="31" t="s">
        <v>936</v>
      </c>
      <c r="D22" s="31" t="s">
        <v>1008</v>
      </c>
      <c r="E22" s="31" t="s">
        <v>577</v>
      </c>
      <c r="F22" s="90">
        <v>746000</v>
      </c>
      <c r="G22" s="32">
        <v>1.94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44565</v>
      </c>
      <c r="B23" s="32">
        <v>531991</v>
      </c>
      <c r="C23" s="31" t="s">
        <v>936</v>
      </c>
      <c r="D23" s="31" t="s">
        <v>878</v>
      </c>
      <c r="E23" s="31" t="s">
        <v>576</v>
      </c>
      <c r="F23" s="90">
        <v>1200000</v>
      </c>
      <c r="G23" s="32">
        <v>1.94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44565</v>
      </c>
      <c r="B24" s="32">
        <v>531991</v>
      </c>
      <c r="C24" s="31" t="s">
        <v>936</v>
      </c>
      <c r="D24" s="31" t="s">
        <v>1009</v>
      </c>
      <c r="E24" s="31" t="s">
        <v>576</v>
      </c>
      <c r="F24" s="90">
        <v>755000</v>
      </c>
      <c r="G24" s="32">
        <v>1.94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44565</v>
      </c>
      <c r="B25" s="32">
        <v>542865</v>
      </c>
      <c r="C25" s="31" t="s">
        <v>937</v>
      </c>
      <c r="D25" s="31" t="s">
        <v>922</v>
      </c>
      <c r="E25" s="31" t="s">
        <v>576</v>
      </c>
      <c r="F25" s="90">
        <v>30000</v>
      </c>
      <c r="G25" s="32">
        <v>17.37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44565</v>
      </c>
      <c r="B26" s="32">
        <v>542865</v>
      </c>
      <c r="C26" s="31" t="s">
        <v>937</v>
      </c>
      <c r="D26" s="31" t="s">
        <v>922</v>
      </c>
      <c r="E26" s="31" t="s">
        <v>577</v>
      </c>
      <c r="F26" s="90">
        <v>300000</v>
      </c>
      <c r="G26" s="32">
        <v>16.95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44565</v>
      </c>
      <c r="B27" s="32">
        <v>542865</v>
      </c>
      <c r="C27" s="31" t="s">
        <v>937</v>
      </c>
      <c r="D27" s="31" t="s">
        <v>1010</v>
      </c>
      <c r="E27" s="31" t="s">
        <v>576</v>
      </c>
      <c r="F27" s="90">
        <v>100000</v>
      </c>
      <c r="G27" s="32">
        <v>16.25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44565</v>
      </c>
      <c r="B28" s="32">
        <v>540135</v>
      </c>
      <c r="C28" s="31" t="s">
        <v>1011</v>
      </c>
      <c r="D28" s="31" t="s">
        <v>1012</v>
      </c>
      <c r="E28" s="31" t="s">
        <v>577</v>
      </c>
      <c r="F28" s="90">
        <v>411000</v>
      </c>
      <c r="G28" s="32">
        <v>11.9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44565</v>
      </c>
      <c r="B29" s="32">
        <v>540135</v>
      </c>
      <c r="C29" s="31" t="s">
        <v>1011</v>
      </c>
      <c r="D29" s="31" t="s">
        <v>1013</v>
      </c>
      <c r="E29" s="31" t="s">
        <v>576</v>
      </c>
      <c r="F29" s="90">
        <v>415000</v>
      </c>
      <c r="G29" s="32">
        <v>11.9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44565</v>
      </c>
      <c r="B30" s="32">
        <v>540135</v>
      </c>
      <c r="C30" s="31" t="s">
        <v>1011</v>
      </c>
      <c r="D30" s="31" t="s">
        <v>1014</v>
      </c>
      <c r="E30" s="31" t="s">
        <v>577</v>
      </c>
      <c r="F30" s="90">
        <v>252885</v>
      </c>
      <c r="G30" s="32">
        <v>11.9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44565</v>
      </c>
      <c r="B31" s="32">
        <v>540135</v>
      </c>
      <c r="C31" s="31" t="s">
        <v>1011</v>
      </c>
      <c r="D31" s="31" t="s">
        <v>1015</v>
      </c>
      <c r="E31" s="31" t="s">
        <v>577</v>
      </c>
      <c r="F31" s="90">
        <v>843054</v>
      </c>
      <c r="G31" s="32">
        <v>11.9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44565</v>
      </c>
      <c r="B32" s="32">
        <v>540135</v>
      </c>
      <c r="C32" s="31" t="s">
        <v>1011</v>
      </c>
      <c r="D32" s="31" t="s">
        <v>1016</v>
      </c>
      <c r="E32" s="31" t="s">
        <v>577</v>
      </c>
      <c r="F32" s="90">
        <v>1100000</v>
      </c>
      <c r="G32" s="32">
        <v>11.9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44565</v>
      </c>
      <c r="B33" s="32">
        <v>512247</v>
      </c>
      <c r="C33" s="31" t="s">
        <v>1017</v>
      </c>
      <c r="D33" s="31" t="s">
        <v>859</v>
      </c>
      <c r="E33" s="31" t="s">
        <v>576</v>
      </c>
      <c r="F33" s="90">
        <v>228380</v>
      </c>
      <c r="G33" s="32">
        <v>12.95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44565</v>
      </c>
      <c r="B34" s="32">
        <v>512247</v>
      </c>
      <c r="C34" s="31" t="s">
        <v>1017</v>
      </c>
      <c r="D34" s="31" t="s">
        <v>859</v>
      </c>
      <c r="E34" s="31" t="s">
        <v>577</v>
      </c>
      <c r="F34" s="90">
        <v>187963</v>
      </c>
      <c r="G34" s="32">
        <v>13.24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44565</v>
      </c>
      <c r="B35" s="32">
        <v>541865</v>
      </c>
      <c r="C35" s="31" t="s">
        <v>938</v>
      </c>
      <c r="D35" s="31" t="s">
        <v>939</v>
      </c>
      <c r="E35" s="31" t="s">
        <v>576</v>
      </c>
      <c r="F35" s="90">
        <v>100000</v>
      </c>
      <c r="G35" s="32">
        <v>222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44565</v>
      </c>
      <c r="B36" s="32">
        <v>539288</v>
      </c>
      <c r="C36" s="31" t="s">
        <v>891</v>
      </c>
      <c r="D36" s="31" t="s">
        <v>859</v>
      </c>
      <c r="E36" s="31" t="s">
        <v>576</v>
      </c>
      <c r="F36" s="90">
        <v>150000</v>
      </c>
      <c r="G36" s="32">
        <v>41.55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44565</v>
      </c>
      <c r="B37" s="32">
        <v>539288</v>
      </c>
      <c r="C37" s="31" t="s">
        <v>891</v>
      </c>
      <c r="D37" s="31" t="s">
        <v>859</v>
      </c>
      <c r="E37" s="31" t="s">
        <v>577</v>
      </c>
      <c r="F37" s="90">
        <v>28501</v>
      </c>
      <c r="G37" s="32">
        <v>41.55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44565</v>
      </c>
      <c r="B38" s="32">
        <v>539288</v>
      </c>
      <c r="C38" s="31" t="s">
        <v>891</v>
      </c>
      <c r="D38" s="31" t="s">
        <v>1018</v>
      </c>
      <c r="E38" s="31" t="s">
        <v>576</v>
      </c>
      <c r="F38" s="90">
        <v>25000</v>
      </c>
      <c r="G38" s="32">
        <v>41.55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44565</v>
      </c>
      <c r="B39" s="32">
        <v>539288</v>
      </c>
      <c r="C39" s="31" t="s">
        <v>891</v>
      </c>
      <c r="D39" s="31" t="s">
        <v>1019</v>
      </c>
      <c r="E39" s="31" t="s">
        <v>576</v>
      </c>
      <c r="F39" s="90">
        <v>30373</v>
      </c>
      <c r="G39" s="32">
        <v>41.55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44565</v>
      </c>
      <c r="B40" s="32">
        <v>539288</v>
      </c>
      <c r="C40" s="31" t="s">
        <v>891</v>
      </c>
      <c r="D40" s="31" t="s">
        <v>1020</v>
      </c>
      <c r="E40" s="31" t="s">
        <v>577</v>
      </c>
      <c r="F40" s="90">
        <v>20459</v>
      </c>
      <c r="G40" s="32">
        <v>41.55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44565</v>
      </c>
      <c r="B41" s="32">
        <v>539288</v>
      </c>
      <c r="C41" s="31" t="s">
        <v>891</v>
      </c>
      <c r="D41" s="31" t="s">
        <v>1021</v>
      </c>
      <c r="E41" s="31" t="s">
        <v>577</v>
      </c>
      <c r="F41" s="90">
        <v>70000</v>
      </c>
      <c r="G41" s="32">
        <v>41.56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44565</v>
      </c>
      <c r="B42" s="32">
        <v>509053</v>
      </c>
      <c r="C42" s="31" t="s">
        <v>892</v>
      </c>
      <c r="D42" s="31" t="s">
        <v>1022</v>
      </c>
      <c r="E42" s="31" t="s">
        <v>576</v>
      </c>
      <c r="F42" s="90">
        <v>502</v>
      </c>
      <c r="G42" s="32">
        <v>77.78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44565</v>
      </c>
      <c r="B43" s="32">
        <v>509053</v>
      </c>
      <c r="C43" s="31" t="s">
        <v>892</v>
      </c>
      <c r="D43" s="31" t="s">
        <v>918</v>
      </c>
      <c r="E43" s="31" t="s">
        <v>576</v>
      </c>
      <c r="F43" s="90">
        <v>162855</v>
      </c>
      <c r="G43" s="32">
        <v>77.66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44565</v>
      </c>
      <c r="B44" s="32">
        <v>509053</v>
      </c>
      <c r="C44" s="31" t="s">
        <v>892</v>
      </c>
      <c r="D44" s="31" t="s">
        <v>1022</v>
      </c>
      <c r="E44" s="31" t="s">
        <v>577</v>
      </c>
      <c r="F44" s="90">
        <v>193215</v>
      </c>
      <c r="G44" s="32">
        <v>77.8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44565</v>
      </c>
      <c r="B45" s="32">
        <v>509053</v>
      </c>
      <c r="C45" s="31" t="s">
        <v>892</v>
      </c>
      <c r="D45" s="31" t="s">
        <v>919</v>
      </c>
      <c r="E45" s="31" t="s">
        <v>576</v>
      </c>
      <c r="F45" s="90">
        <v>159316</v>
      </c>
      <c r="G45" s="32">
        <v>77.55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44565</v>
      </c>
      <c r="B46" s="32">
        <v>509053</v>
      </c>
      <c r="C46" s="31" t="s">
        <v>892</v>
      </c>
      <c r="D46" s="31" t="s">
        <v>919</v>
      </c>
      <c r="E46" s="31" t="s">
        <v>577</v>
      </c>
      <c r="F46" s="90">
        <v>87454</v>
      </c>
      <c r="G46" s="32">
        <v>77.8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44565</v>
      </c>
      <c r="B47" s="32">
        <v>537766</v>
      </c>
      <c r="C47" s="31" t="s">
        <v>920</v>
      </c>
      <c r="D47" s="31" t="s">
        <v>941</v>
      </c>
      <c r="E47" s="31" t="s">
        <v>576</v>
      </c>
      <c r="F47" s="90">
        <v>603077</v>
      </c>
      <c r="G47" s="32">
        <v>7.02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44565</v>
      </c>
      <c r="B48" s="32">
        <v>537766</v>
      </c>
      <c r="C48" s="31" t="s">
        <v>920</v>
      </c>
      <c r="D48" s="31" t="s">
        <v>941</v>
      </c>
      <c r="E48" s="31" t="s">
        <v>577</v>
      </c>
      <c r="F48" s="90">
        <v>486486</v>
      </c>
      <c r="G48" s="32">
        <v>7.07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44565</v>
      </c>
      <c r="B49" s="32">
        <v>543439</v>
      </c>
      <c r="C49" s="31" t="s">
        <v>921</v>
      </c>
      <c r="D49" s="31" t="s">
        <v>942</v>
      </c>
      <c r="E49" s="31" t="s">
        <v>577</v>
      </c>
      <c r="F49" s="90">
        <v>26000</v>
      </c>
      <c r="G49" s="32">
        <v>50.4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44565</v>
      </c>
      <c r="B50" s="32">
        <v>543439</v>
      </c>
      <c r="C50" s="31" t="s">
        <v>921</v>
      </c>
      <c r="D50" s="31" t="s">
        <v>1023</v>
      </c>
      <c r="E50" s="31" t="s">
        <v>576</v>
      </c>
      <c r="F50" s="90">
        <v>56000</v>
      </c>
      <c r="G50" s="32">
        <v>50.54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44565</v>
      </c>
      <c r="B51" s="32">
        <v>543439</v>
      </c>
      <c r="C51" s="31" t="s">
        <v>921</v>
      </c>
      <c r="D51" s="31" t="s">
        <v>1024</v>
      </c>
      <c r="E51" s="31" t="s">
        <v>576</v>
      </c>
      <c r="F51" s="90">
        <v>92000</v>
      </c>
      <c r="G51" s="32">
        <v>50.4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44565</v>
      </c>
      <c r="B52" s="32">
        <v>543439</v>
      </c>
      <c r="C52" s="31" t="s">
        <v>921</v>
      </c>
      <c r="D52" s="31" t="s">
        <v>1025</v>
      </c>
      <c r="E52" s="31" t="s">
        <v>577</v>
      </c>
      <c r="F52" s="90">
        <v>32000</v>
      </c>
      <c r="G52" s="32">
        <v>50.8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44565</v>
      </c>
      <c r="B53" s="32">
        <v>530249</v>
      </c>
      <c r="C53" s="31" t="s">
        <v>1026</v>
      </c>
      <c r="D53" s="31" t="s">
        <v>1027</v>
      </c>
      <c r="E53" s="31" t="s">
        <v>577</v>
      </c>
      <c r="F53" s="90">
        <v>18700</v>
      </c>
      <c r="G53" s="32">
        <v>26.14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44565</v>
      </c>
      <c r="B54" s="32">
        <v>530249</v>
      </c>
      <c r="C54" s="31" t="s">
        <v>1026</v>
      </c>
      <c r="D54" s="31" t="s">
        <v>1028</v>
      </c>
      <c r="E54" s="31" t="s">
        <v>577</v>
      </c>
      <c r="F54" s="90">
        <v>20000</v>
      </c>
      <c r="G54" s="32">
        <v>28.8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44565</v>
      </c>
      <c r="B55" s="32">
        <v>534796</v>
      </c>
      <c r="C55" s="31" t="s">
        <v>1029</v>
      </c>
      <c r="D55" s="31" t="s">
        <v>1030</v>
      </c>
      <c r="E55" s="31" t="s">
        <v>577</v>
      </c>
      <c r="F55" s="90">
        <v>28279</v>
      </c>
      <c r="G55" s="32">
        <v>18.059999999999999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44565</v>
      </c>
      <c r="B56" s="32">
        <v>534796</v>
      </c>
      <c r="C56" s="31" t="s">
        <v>1029</v>
      </c>
      <c r="D56" s="31" t="s">
        <v>1031</v>
      </c>
      <c r="E56" s="31" t="s">
        <v>577</v>
      </c>
      <c r="F56" s="90">
        <v>41695</v>
      </c>
      <c r="G56" s="32">
        <v>18.100000000000001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44565</v>
      </c>
      <c r="B57" s="32">
        <v>532456</v>
      </c>
      <c r="C57" s="31" t="s">
        <v>1032</v>
      </c>
      <c r="D57" s="31" t="s">
        <v>1033</v>
      </c>
      <c r="E57" s="31" t="s">
        <v>576</v>
      </c>
      <c r="F57" s="90">
        <v>286053</v>
      </c>
      <c r="G57" s="32">
        <v>38.08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44565</v>
      </c>
      <c r="B58" s="32">
        <v>532456</v>
      </c>
      <c r="C58" s="31" t="s">
        <v>1032</v>
      </c>
      <c r="D58" s="31" t="s">
        <v>1033</v>
      </c>
      <c r="E58" s="31" t="s">
        <v>577</v>
      </c>
      <c r="F58" s="90">
        <v>345150</v>
      </c>
      <c r="G58" s="32">
        <v>38.619999999999997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44565</v>
      </c>
      <c r="B59" s="32">
        <v>531909</v>
      </c>
      <c r="C59" s="31" t="s">
        <v>1034</v>
      </c>
      <c r="D59" s="31" t="s">
        <v>1035</v>
      </c>
      <c r="E59" s="31" t="s">
        <v>577</v>
      </c>
      <c r="F59" s="90">
        <v>399752</v>
      </c>
      <c r="G59" s="32">
        <v>9.6999999999999993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44565</v>
      </c>
      <c r="B60" s="32">
        <v>531909</v>
      </c>
      <c r="C60" s="31" t="s">
        <v>1034</v>
      </c>
      <c r="D60" s="31" t="s">
        <v>1036</v>
      </c>
      <c r="E60" s="31" t="s">
        <v>576</v>
      </c>
      <c r="F60" s="90">
        <v>370000</v>
      </c>
      <c r="G60" s="32">
        <v>9.6999999999999993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44565</v>
      </c>
      <c r="B61" s="32">
        <v>543378</v>
      </c>
      <c r="C61" s="31" t="s">
        <v>1037</v>
      </c>
      <c r="D61" s="31" t="s">
        <v>1038</v>
      </c>
      <c r="E61" s="31" t="s">
        <v>577</v>
      </c>
      <c r="F61" s="90">
        <v>48000</v>
      </c>
      <c r="G61" s="32">
        <v>230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44565</v>
      </c>
      <c r="B62" s="32">
        <v>543378</v>
      </c>
      <c r="C62" s="20" t="s">
        <v>1037</v>
      </c>
      <c r="D62" s="20" t="s">
        <v>1039</v>
      </c>
      <c r="E62" s="31" t="s">
        <v>577</v>
      </c>
      <c r="F62" s="90">
        <v>37600</v>
      </c>
      <c r="G62" s="32">
        <v>230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44565</v>
      </c>
      <c r="B63" s="32">
        <v>543378</v>
      </c>
      <c r="C63" s="31" t="s">
        <v>1037</v>
      </c>
      <c r="D63" s="31" t="s">
        <v>1040</v>
      </c>
      <c r="E63" s="31" t="s">
        <v>577</v>
      </c>
      <c r="F63" s="90">
        <v>69600</v>
      </c>
      <c r="G63" s="32">
        <v>230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44565</v>
      </c>
      <c r="B64" s="32">
        <v>543378</v>
      </c>
      <c r="C64" s="31" t="s">
        <v>1037</v>
      </c>
      <c r="D64" s="31" t="s">
        <v>1041</v>
      </c>
      <c r="E64" s="31" t="s">
        <v>576</v>
      </c>
      <c r="F64" s="90">
        <v>24800</v>
      </c>
      <c r="G64" s="32">
        <v>230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44565</v>
      </c>
      <c r="B65" s="32">
        <v>543378</v>
      </c>
      <c r="C65" s="31" t="s">
        <v>1037</v>
      </c>
      <c r="D65" s="31" t="s">
        <v>1042</v>
      </c>
      <c r="E65" s="31" t="s">
        <v>576</v>
      </c>
      <c r="F65" s="90">
        <v>145600</v>
      </c>
      <c r="G65" s="32">
        <v>230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44565</v>
      </c>
      <c r="B66" s="32">
        <v>541778</v>
      </c>
      <c r="C66" s="31" t="s">
        <v>1043</v>
      </c>
      <c r="D66" s="31" t="s">
        <v>935</v>
      </c>
      <c r="E66" s="31" t="s">
        <v>576</v>
      </c>
      <c r="F66" s="90">
        <v>263539</v>
      </c>
      <c r="G66" s="32">
        <v>756.25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44565</v>
      </c>
      <c r="B67" s="32">
        <v>541778</v>
      </c>
      <c r="C67" s="31" t="s">
        <v>1043</v>
      </c>
      <c r="D67" s="31" t="s">
        <v>935</v>
      </c>
      <c r="E67" s="31" t="s">
        <v>577</v>
      </c>
      <c r="F67" s="90">
        <v>118228</v>
      </c>
      <c r="G67" s="32">
        <v>762.96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44565</v>
      </c>
      <c r="B68" s="32">
        <v>542724</v>
      </c>
      <c r="C68" s="31" t="s">
        <v>1044</v>
      </c>
      <c r="D68" s="31" t="s">
        <v>1045</v>
      </c>
      <c r="E68" s="31" t="s">
        <v>576</v>
      </c>
      <c r="F68" s="90">
        <v>600000</v>
      </c>
      <c r="G68" s="32">
        <v>10.4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44565</v>
      </c>
      <c r="B69" s="32">
        <v>542724</v>
      </c>
      <c r="C69" s="31" t="s">
        <v>1044</v>
      </c>
      <c r="D69" s="31" t="s">
        <v>1045</v>
      </c>
      <c r="E69" s="31" t="s">
        <v>577</v>
      </c>
      <c r="F69" s="90">
        <v>600000</v>
      </c>
      <c r="G69" s="32">
        <v>10.1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44565</v>
      </c>
      <c r="B70" s="32">
        <v>542724</v>
      </c>
      <c r="C70" s="31" t="s">
        <v>1044</v>
      </c>
      <c r="D70" s="31" t="s">
        <v>1046</v>
      </c>
      <c r="E70" s="31" t="s">
        <v>576</v>
      </c>
      <c r="F70" s="90">
        <v>1114998</v>
      </c>
      <c r="G70" s="32">
        <v>10.17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44565</v>
      </c>
      <c r="B71" s="32">
        <v>542724</v>
      </c>
      <c r="C71" s="31" t="s">
        <v>1044</v>
      </c>
      <c r="D71" s="31" t="s">
        <v>1046</v>
      </c>
      <c r="E71" s="31" t="s">
        <v>577</v>
      </c>
      <c r="F71" s="90">
        <v>1114998</v>
      </c>
      <c r="G71" s="32">
        <v>10.23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44565</v>
      </c>
      <c r="B72" s="32">
        <v>542724</v>
      </c>
      <c r="C72" s="31" t="s">
        <v>1044</v>
      </c>
      <c r="D72" s="31" t="s">
        <v>1047</v>
      </c>
      <c r="E72" s="31" t="s">
        <v>576</v>
      </c>
      <c r="F72" s="90">
        <v>340000</v>
      </c>
      <c r="G72" s="32">
        <v>10.7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44565</v>
      </c>
      <c r="B73" s="32">
        <v>542724</v>
      </c>
      <c r="C73" s="31" t="s">
        <v>1044</v>
      </c>
      <c r="D73" s="31" t="s">
        <v>1047</v>
      </c>
      <c r="E73" s="31" t="s">
        <v>577</v>
      </c>
      <c r="F73" s="90">
        <v>340000</v>
      </c>
      <c r="G73" s="32">
        <v>10.79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44565</v>
      </c>
      <c r="B74" s="32">
        <v>542724</v>
      </c>
      <c r="C74" s="31" t="s">
        <v>1044</v>
      </c>
      <c r="D74" s="31" t="s">
        <v>1048</v>
      </c>
      <c r="E74" s="31" t="s">
        <v>577</v>
      </c>
      <c r="F74" s="90">
        <v>571000</v>
      </c>
      <c r="G74" s="32">
        <v>10.3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44565</v>
      </c>
      <c r="B75" s="32">
        <v>542724</v>
      </c>
      <c r="C75" s="31" t="s">
        <v>1044</v>
      </c>
      <c r="D75" s="31" t="s">
        <v>1049</v>
      </c>
      <c r="E75" s="31" t="s">
        <v>577</v>
      </c>
      <c r="F75" s="90">
        <v>864000</v>
      </c>
      <c r="G75" s="32">
        <v>10.02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44565</v>
      </c>
      <c r="B76" s="32">
        <v>524444</v>
      </c>
      <c r="C76" s="31" t="s">
        <v>943</v>
      </c>
      <c r="D76" s="31" t="s">
        <v>893</v>
      </c>
      <c r="E76" s="31" t="s">
        <v>576</v>
      </c>
      <c r="F76" s="90">
        <v>1797468</v>
      </c>
      <c r="G76" s="32">
        <v>10.15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44565</v>
      </c>
      <c r="B77" s="32">
        <v>524444</v>
      </c>
      <c r="C77" s="31" t="s">
        <v>943</v>
      </c>
      <c r="D77" s="31" t="s">
        <v>893</v>
      </c>
      <c r="E77" s="31" t="s">
        <v>577</v>
      </c>
      <c r="F77" s="90">
        <v>1806111</v>
      </c>
      <c r="G77" s="32">
        <v>10.199999999999999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44565</v>
      </c>
      <c r="B78" s="32">
        <v>539032</v>
      </c>
      <c r="C78" s="31" t="s">
        <v>1050</v>
      </c>
      <c r="D78" s="31" t="s">
        <v>1051</v>
      </c>
      <c r="E78" s="31" t="s">
        <v>576</v>
      </c>
      <c r="F78" s="90">
        <v>45500</v>
      </c>
      <c r="G78" s="32">
        <v>10.76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44565</v>
      </c>
      <c r="B79" s="32">
        <v>531592</v>
      </c>
      <c r="C79" s="31" t="s">
        <v>944</v>
      </c>
      <c r="D79" s="31" t="s">
        <v>875</v>
      </c>
      <c r="E79" s="31" t="s">
        <v>576</v>
      </c>
      <c r="F79" s="90">
        <v>447441</v>
      </c>
      <c r="G79" s="32">
        <v>6.61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44565</v>
      </c>
      <c r="B80" s="32">
        <v>531592</v>
      </c>
      <c r="C80" s="31" t="s">
        <v>944</v>
      </c>
      <c r="D80" s="31" t="s">
        <v>875</v>
      </c>
      <c r="E80" s="31" t="s">
        <v>577</v>
      </c>
      <c r="F80" s="90">
        <v>1459344</v>
      </c>
      <c r="G80" s="32">
        <v>6.38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44565</v>
      </c>
      <c r="B81" s="32">
        <v>540614</v>
      </c>
      <c r="C81" s="31" t="s">
        <v>881</v>
      </c>
      <c r="D81" s="31" t="s">
        <v>1052</v>
      </c>
      <c r="E81" s="31" t="s">
        <v>577</v>
      </c>
      <c r="F81" s="90">
        <v>274000</v>
      </c>
      <c r="G81" s="32">
        <v>13.45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44565</v>
      </c>
      <c r="B82" s="32">
        <v>540614</v>
      </c>
      <c r="C82" s="31" t="s">
        <v>881</v>
      </c>
      <c r="D82" s="31" t="s">
        <v>940</v>
      </c>
      <c r="E82" s="31" t="s">
        <v>576</v>
      </c>
      <c r="F82" s="90">
        <v>270263</v>
      </c>
      <c r="G82" s="32">
        <v>13.69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44565</v>
      </c>
      <c r="B83" s="32">
        <v>540614</v>
      </c>
      <c r="C83" s="31" t="s">
        <v>881</v>
      </c>
      <c r="D83" s="31" t="s">
        <v>940</v>
      </c>
      <c r="E83" s="31" t="s">
        <v>577</v>
      </c>
      <c r="F83" s="90">
        <v>339639</v>
      </c>
      <c r="G83" s="32">
        <v>13.52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44565</v>
      </c>
      <c r="B84" s="32">
        <v>540936</v>
      </c>
      <c r="C84" s="31" t="s">
        <v>897</v>
      </c>
      <c r="D84" s="31" t="s">
        <v>900</v>
      </c>
      <c r="E84" s="31" t="s">
        <v>577</v>
      </c>
      <c r="F84" s="90">
        <v>100000</v>
      </c>
      <c r="G84" s="32">
        <v>14.79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44565</v>
      </c>
      <c r="B85" s="32">
        <v>540936</v>
      </c>
      <c r="C85" s="31" t="s">
        <v>897</v>
      </c>
      <c r="D85" s="31" t="s">
        <v>859</v>
      </c>
      <c r="E85" s="31" t="s">
        <v>577</v>
      </c>
      <c r="F85" s="90">
        <v>100000</v>
      </c>
      <c r="G85" s="32">
        <v>14.8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44565</v>
      </c>
      <c r="B86" s="32">
        <v>531360</v>
      </c>
      <c r="C86" s="31" t="s">
        <v>1053</v>
      </c>
      <c r="D86" s="31" t="s">
        <v>1054</v>
      </c>
      <c r="E86" s="31" t="s">
        <v>576</v>
      </c>
      <c r="F86" s="90">
        <v>30000</v>
      </c>
      <c r="G86" s="32">
        <v>10.01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44565</v>
      </c>
      <c r="B87" s="32">
        <v>531360</v>
      </c>
      <c r="C87" s="31" t="s">
        <v>1053</v>
      </c>
      <c r="D87" s="31" t="s">
        <v>1055</v>
      </c>
      <c r="E87" s="31" t="s">
        <v>577</v>
      </c>
      <c r="F87" s="90">
        <v>40000</v>
      </c>
      <c r="G87" s="32">
        <v>10.01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44565</v>
      </c>
      <c r="B88" s="32">
        <v>539222</v>
      </c>
      <c r="C88" s="31" t="s">
        <v>1056</v>
      </c>
      <c r="D88" s="31" t="s">
        <v>1057</v>
      </c>
      <c r="E88" s="31" t="s">
        <v>576</v>
      </c>
      <c r="F88" s="90">
        <v>105000</v>
      </c>
      <c r="G88" s="32">
        <v>14.84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44565</v>
      </c>
      <c r="B89" s="32">
        <v>539222</v>
      </c>
      <c r="C89" s="31" t="s">
        <v>1056</v>
      </c>
      <c r="D89" s="31" t="s">
        <v>1058</v>
      </c>
      <c r="E89" s="31" t="s">
        <v>577</v>
      </c>
      <c r="F89" s="90">
        <v>100000</v>
      </c>
      <c r="G89" s="32">
        <v>14.85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44565</v>
      </c>
      <c r="B90" s="32">
        <v>523277</v>
      </c>
      <c r="C90" s="31" t="s">
        <v>1059</v>
      </c>
      <c r="D90" s="31" t="s">
        <v>1060</v>
      </c>
      <c r="E90" s="31" t="s">
        <v>577</v>
      </c>
      <c r="F90" s="90">
        <v>25000000</v>
      </c>
      <c r="G90" s="32">
        <v>1.05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44565</v>
      </c>
      <c r="B91" s="32">
        <v>523277</v>
      </c>
      <c r="C91" s="31" t="s">
        <v>1059</v>
      </c>
      <c r="D91" s="31" t="s">
        <v>875</v>
      </c>
      <c r="E91" s="31" t="s">
        <v>576</v>
      </c>
      <c r="F91" s="90">
        <v>5000000</v>
      </c>
      <c r="G91" s="32">
        <v>1.04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44565</v>
      </c>
      <c r="B92" s="32">
        <v>523277</v>
      </c>
      <c r="C92" s="31" t="s">
        <v>1059</v>
      </c>
      <c r="D92" s="31" t="s">
        <v>875</v>
      </c>
      <c r="E92" s="31" t="s">
        <v>577</v>
      </c>
      <c r="F92" s="90">
        <v>5000000</v>
      </c>
      <c r="G92" s="32">
        <v>1.03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44565</v>
      </c>
      <c r="B93" s="32">
        <v>523277</v>
      </c>
      <c r="C93" s="31" t="s">
        <v>1059</v>
      </c>
      <c r="D93" s="31" t="s">
        <v>1061</v>
      </c>
      <c r="E93" s="31" t="s">
        <v>577</v>
      </c>
      <c r="F93" s="90">
        <v>18374000</v>
      </c>
      <c r="G93" s="32">
        <v>1.04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44565</v>
      </c>
      <c r="B94" s="32">
        <v>523277</v>
      </c>
      <c r="C94" s="31" t="s">
        <v>1059</v>
      </c>
      <c r="D94" s="31" t="s">
        <v>1062</v>
      </c>
      <c r="E94" s="31" t="s">
        <v>577</v>
      </c>
      <c r="F94" s="90">
        <v>10000000</v>
      </c>
      <c r="G94" s="32">
        <v>1.05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44565</v>
      </c>
      <c r="B95" s="32">
        <v>523277</v>
      </c>
      <c r="C95" s="31" t="s">
        <v>1059</v>
      </c>
      <c r="D95" s="31" t="s">
        <v>979</v>
      </c>
      <c r="E95" s="31" t="s">
        <v>576</v>
      </c>
      <c r="F95" s="90">
        <v>8600000</v>
      </c>
      <c r="G95" s="32">
        <v>1.05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44565</v>
      </c>
      <c r="B96" s="32">
        <v>523277</v>
      </c>
      <c r="C96" s="31" t="s">
        <v>1059</v>
      </c>
      <c r="D96" s="31" t="s">
        <v>979</v>
      </c>
      <c r="E96" s="31" t="s">
        <v>577</v>
      </c>
      <c r="F96" s="90">
        <v>4800000</v>
      </c>
      <c r="G96" s="32">
        <v>1.05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44565</v>
      </c>
      <c r="B97" s="32">
        <v>523277</v>
      </c>
      <c r="C97" s="31" t="s">
        <v>1059</v>
      </c>
      <c r="D97" s="31" t="s">
        <v>859</v>
      </c>
      <c r="E97" s="31" t="s">
        <v>576</v>
      </c>
      <c r="F97" s="90">
        <v>3250004</v>
      </c>
      <c r="G97" s="32">
        <v>1.05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44565</v>
      </c>
      <c r="B98" s="32">
        <v>523277</v>
      </c>
      <c r="C98" s="31" t="s">
        <v>1059</v>
      </c>
      <c r="D98" s="31" t="s">
        <v>859</v>
      </c>
      <c r="E98" s="31" t="s">
        <v>577</v>
      </c>
      <c r="F98" s="90">
        <v>9346010</v>
      </c>
      <c r="G98" s="32">
        <v>1.04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44565</v>
      </c>
      <c r="B99" s="32">
        <v>532359</v>
      </c>
      <c r="C99" s="31" t="s">
        <v>1063</v>
      </c>
      <c r="D99" s="31" t="s">
        <v>859</v>
      </c>
      <c r="E99" s="31" t="s">
        <v>576</v>
      </c>
      <c r="F99" s="90">
        <v>500000</v>
      </c>
      <c r="G99" s="32">
        <v>0.82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44565</v>
      </c>
      <c r="B100" s="32">
        <v>532359</v>
      </c>
      <c r="C100" s="31" t="s">
        <v>1063</v>
      </c>
      <c r="D100" s="31" t="s">
        <v>953</v>
      </c>
      <c r="E100" s="31" t="s">
        <v>577</v>
      </c>
      <c r="F100" s="90">
        <v>505692</v>
      </c>
      <c r="G100" s="32">
        <v>0.82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44565</v>
      </c>
      <c r="B101" s="32">
        <v>540377</v>
      </c>
      <c r="C101" s="31" t="s">
        <v>924</v>
      </c>
      <c r="D101" s="31" t="s">
        <v>1064</v>
      </c>
      <c r="E101" s="31" t="s">
        <v>576</v>
      </c>
      <c r="F101" s="90">
        <v>24000</v>
      </c>
      <c r="G101" s="32">
        <v>23.1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44565</v>
      </c>
      <c r="B102" s="32">
        <v>540377</v>
      </c>
      <c r="C102" s="31" t="s">
        <v>924</v>
      </c>
      <c r="D102" s="31" t="s">
        <v>945</v>
      </c>
      <c r="E102" s="31" t="s">
        <v>577</v>
      </c>
      <c r="F102" s="90">
        <v>18000</v>
      </c>
      <c r="G102" s="32">
        <v>23.2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44565</v>
      </c>
      <c r="B103" s="32">
        <v>541983</v>
      </c>
      <c r="C103" s="31" t="s">
        <v>885</v>
      </c>
      <c r="D103" s="31" t="s">
        <v>886</v>
      </c>
      <c r="E103" s="31" t="s">
        <v>577</v>
      </c>
      <c r="F103" s="90">
        <v>225000</v>
      </c>
      <c r="G103" s="32">
        <v>5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44565</v>
      </c>
      <c r="B104" s="32">
        <v>541983</v>
      </c>
      <c r="C104" s="31" t="s">
        <v>885</v>
      </c>
      <c r="D104" s="31" t="s">
        <v>946</v>
      </c>
      <c r="E104" s="31" t="s">
        <v>576</v>
      </c>
      <c r="F104" s="90">
        <v>139000</v>
      </c>
      <c r="G104" s="32">
        <v>5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44565</v>
      </c>
      <c r="B105" s="32">
        <v>541983</v>
      </c>
      <c r="C105" s="31" t="s">
        <v>885</v>
      </c>
      <c r="D105" s="31" t="s">
        <v>946</v>
      </c>
      <c r="E105" s="31" t="s">
        <v>577</v>
      </c>
      <c r="F105" s="90">
        <v>139000</v>
      </c>
      <c r="G105" s="32">
        <v>5.05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44565</v>
      </c>
      <c r="B106" s="32">
        <v>541983</v>
      </c>
      <c r="C106" s="31" t="s">
        <v>885</v>
      </c>
      <c r="D106" s="31" t="s">
        <v>1065</v>
      </c>
      <c r="E106" s="31" t="s">
        <v>576</v>
      </c>
      <c r="F106" s="90">
        <v>100000</v>
      </c>
      <c r="G106" s="32">
        <v>5.0199999999999996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44565</v>
      </c>
      <c r="B107" s="32">
        <v>533506</v>
      </c>
      <c r="C107" s="31" t="s">
        <v>883</v>
      </c>
      <c r="D107" s="31" t="s">
        <v>880</v>
      </c>
      <c r="E107" s="31" t="s">
        <v>576</v>
      </c>
      <c r="F107" s="90">
        <v>4921471</v>
      </c>
      <c r="G107" s="32">
        <v>4.18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44565</v>
      </c>
      <c r="B108" s="32">
        <v>533506</v>
      </c>
      <c r="C108" s="31" t="s">
        <v>883</v>
      </c>
      <c r="D108" s="31" t="s">
        <v>880</v>
      </c>
      <c r="E108" s="31" t="s">
        <v>577</v>
      </c>
      <c r="F108" s="90">
        <v>4411200</v>
      </c>
      <c r="G108" s="32">
        <v>4.1399999999999997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44565</v>
      </c>
      <c r="B109" s="32">
        <v>533506</v>
      </c>
      <c r="C109" s="31" t="s">
        <v>883</v>
      </c>
      <c r="D109" s="31" t="s">
        <v>941</v>
      </c>
      <c r="E109" s="31" t="s">
        <v>576</v>
      </c>
      <c r="F109" s="90">
        <v>6121397</v>
      </c>
      <c r="G109" s="32">
        <v>4.32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44565</v>
      </c>
      <c r="B110" s="32">
        <v>533506</v>
      </c>
      <c r="C110" s="31" t="s">
        <v>883</v>
      </c>
      <c r="D110" s="31" t="s">
        <v>941</v>
      </c>
      <c r="E110" s="31" t="s">
        <v>577</v>
      </c>
      <c r="F110" s="90">
        <v>10081772</v>
      </c>
      <c r="G110" s="32">
        <v>4.3099999999999996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44565</v>
      </c>
      <c r="B111" s="32">
        <v>533506</v>
      </c>
      <c r="C111" s="31" t="s">
        <v>883</v>
      </c>
      <c r="D111" s="31" t="s">
        <v>1066</v>
      </c>
      <c r="E111" s="31" t="s">
        <v>576</v>
      </c>
      <c r="F111" s="90">
        <v>1540500</v>
      </c>
      <c r="G111" s="32">
        <v>4.63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44565</v>
      </c>
      <c r="B112" s="32">
        <v>533506</v>
      </c>
      <c r="C112" s="31" t="s">
        <v>883</v>
      </c>
      <c r="D112" s="31" t="s">
        <v>1066</v>
      </c>
      <c r="E112" s="31" t="s">
        <v>577</v>
      </c>
      <c r="F112" s="90">
        <v>8578242</v>
      </c>
      <c r="G112" s="32">
        <v>4.6399999999999997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44565</v>
      </c>
      <c r="B113" s="32">
        <v>533506</v>
      </c>
      <c r="C113" s="31" t="s">
        <v>883</v>
      </c>
      <c r="D113" s="31" t="s">
        <v>875</v>
      </c>
      <c r="E113" s="31" t="s">
        <v>576</v>
      </c>
      <c r="F113" s="90">
        <v>6251500</v>
      </c>
      <c r="G113" s="32">
        <v>4.6399999999999997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44565</v>
      </c>
      <c r="B114" s="32">
        <v>533506</v>
      </c>
      <c r="C114" s="31" t="s">
        <v>883</v>
      </c>
      <c r="D114" s="31" t="s">
        <v>875</v>
      </c>
      <c r="E114" s="31" t="s">
        <v>577</v>
      </c>
      <c r="F114" s="90">
        <v>2137959</v>
      </c>
      <c r="G114" s="32">
        <v>4.24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44565</v>
      </c>
      <c r="B115" s="32">
        <v>533506</v>
      </c>
      <c r="C115" s="31" t="s">
        <v>883</v>
      </c>
      <c r="D115" s="31" t="s">
        <v>859</v>
      </c>
      <c r="E115" s="31" t="s">
        <v>576</v>
      </c>
      <c r="F115" s="90">
        <v>8923414</v>
      </c>
      <c r="G115" s="32">
        <v>4.6100000000000003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44565</v>
      </c>
      <c r="B116" s="32">
        <v>533506</v>
      </c>
      <c r="C116" s="31" t="s">
        <v>883</v>
      </c>
      <c r="D116" s="31" t="s">
        <v>859</v>
      </c>
      <c r="E116" s="31" t="s">
        <v>577</v>
      </c>
      <c r="F116" s="90">
        <v>3228215</v>
      </c>
      <c r="G116" s="32">
        <v>4.58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44565</v>
      </c>
      <c r="B117" s="32">
        <v>532154</v>
      </c>
      <c r="C117" s="31" t="s">
        <v>925</v>
      </c>
      <c r="D117" s="31" t="s">
        <v>859</v>
      </c>
      <c r="E117" s="31" t="s">
        <v>576</v>
      </c>
      <c r="F117" s="90">
        <v>500021</v>
      </c>
      <c r="G117" s="32">
        <v>7.14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44565</v>
      </c>
      <c r="B118" s="32">
        <v>532154</v>
      </c>
      <c r="C118" s="31" t="s">
        <v>925</v>
      </c>
      <c r="D118" s="31" t="s">
        <v>859</v>
      </c>
      <c r="E118" s="31" t="s">
        <v>577</v>
      </c>
      <c r="F118" s="90">
        <v>315012</v>
      </c>
      <c r="G118" s="32">
        <v>7.14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44565</v>
      </c>
      <c r="B119" s="32">
        <v>532154</v>
      </c>
      <c r="C119" s="31" t="s">
        <v>925</v>
      </c>
      <c r="D119" s="31" t="s">
        <v>875</v>
      </c>
      <c r="E119" s="31" t="s">
        <v>576</v>
      </c>
      <c r="F119" s="90">
        <v>311802</v>
      </c>
      <c r="G119" s="32">
        <v>7.14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44565</v>
      </c>
      <c r="B120" s="32">
        <v>532154</v>
      </c>
      <c r="C120" s="31" t="s">
        <v>925</v>
      </c>
      <c r="D120" s="31" t="s">
        <v>878</v>
      </c>
      <c r="E120" s="31" t="s">
        <v>576</v>
      </c>
      <c r="F120" s="90">
        <v>470000</v>
      </c>
      <c r="G120" s="32">
        <v>7.14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44565</v>
      </c>
      <c r="B121" s="32">
        <v>532154</v>
      </c>
      <c r="C121" s="31" t="s">
        <v>925</v>
      </c>
      <c r="D121" s="31" t="s">
        <v>878</v>
      </c>
      <c r="E121" s="31" t="s">
        <v>577</v>
      </c>
      <c r="F121" s="90">
        <v>182443</v>
      </c>
      <c r="G121" s="32">
        <v>7.13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44565</v>
      </c>
      <c r="B122" s="32">
        <v>532154</v>
      </c>
      <c r="C122" s="31" t="s">
        <v>925</v>
      </c>
      <c r="D122" s="31" t="s">
        <v>875</v>
      </c>
      <c r="E122" s="31" t="s">
        <v>577</v>
      </c>
      <c r="F122" s="90">
        <v>611802</v>
      </c>
      <c r="G122" s="32">
        <v>7.13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44565</v>
      </c>
      <c r="B123" s="32">
        <v>526622</v>
      </c>
      <c r="C123" s="31" t="s">
        <v>1067</v>
      </c>
      <c r="D123" s="31" t="s">
        <v>1008</v>
      </c>
      <c r="E123" s="31" t="s">
        <v>577</v>
      </c>
      <c r="F123" s="90">
        <v>5550000</v>
      </c>
      <c r="G123" s="32">
        <v>1.52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44565</v>
      </c>
      <c r="B124" s="32">
        <v>526622</v>
      </c>
      <c r="C124" s="31" t="s">
        <v>1067</v>
      </c>
      <c r="D124" s="31" t="s">
        <v>923</v>
      </c>
      <c r="E124" s="31" t="s">
        <v>576</v>
      </c>
      <c r="F124" s="90">
        <v>2500001</v>
      </c>
      <c r="G124" s="32">
        <v>1.52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44565</v>
      </c>
      <c r="B125" s="32">
        <v>526622</v>
      </c>
      <c r="C125" s="31" t="s">
        <v>1067</v>
      </c>
      <c r="D125" s="31" t="s">
        <v>1068</v>
      </c>
      <c r="E125" s="31" t="s">
        <v>577</v>
      </c>
      <c r="F125" s="90">
        <v>6306000</v>
      </c>
      <c r="G125" s="32">
        <v>1.52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44565</v>
      </c>
      <c r="B126" s="32">
        <v>526622</v>
      </c>
      <c r="C126" s="31" t="s">
        <v>1067</v>
      </c>
      <c r="D126" s="31" t="s">
        <v>1069</v>
      </c>
      <c r="E126" s="31" t="s">
        <v>577</v>
      </c>
      <c r="F126" s="90">
        <v>3575000</v>
      </c>
      <c r="G126" s="32">
        <v>1.52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44565</v>
      </c>
      <c r="B127" s="32">
        <v>526622</v>
      </c>
      <c r="C127" s="31" t="s">
        <v>1067</v>
      </c>
      <c r="D127" s="31" t="s">
        <v>1070</v>
      </c>
      <c r="E127" s="31" t="s">
        <v>577</v>
      </c>
      <c r="F127" s="90">
        <v>3575000</v>
      </c>
      <c r="G127" s="32">
        <v>1.52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44565</v>
      </c>
      <c r="B128" s="32">
        <v>526622</v>
      </c>
      <c r="C128" s="31" t="s">
        <v>1067</v>
      </c>
      <c r="D128" s="31" t="s">
        <v>1071</v>
      </c>
      <c r="E128" s="31" t="s">
        <v>577</v>
      </c>
      <c r="F128" s="90">
        <v>5600000</v>
      </c>
      <c r="G128" s="32">
        <v>1.52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44565</v>
      </c>
      <c r="B129" s="32">
        <v>526622</v>
      </c>
      <c r="C129" s="31" t="s">
        <v>1067</v>
      </c>
      <c r="D129" s="31" t="s">
        <v>1072</v>
      </c>
      <c r="E129" s="31" t="s">
        <v>577</v>
      </c>
      <c r="F129" s="90">
        <v>5600000</v>
      </c>
      <c r="G129" s="32">
        <v>1.52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44565</v>
      </c>
      <c r="B130" s="32">
        <v>526622</v>
      </c>
      <c r="C130" s="31" t="s">
        <v>1067</v>
      </c>
      <c r="D130" s="31" t="s">
        <v>1073</v>
      </c>
      <c r="E130" s="31" t="s">
        <v>577</v>
      </c>
      <c r="F130" s="90">
        <v>5600000</v>
      </c>
      <c r="G130" s="32">
        <v>1.52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44565</v>
      </c>
      <c r="B131" s="32">
        <v>526622</v>
      </c>
      <c r="C131" s="31" t="s">
        <v>1067</v>
      </c>
      <c r="D131" s="31" t="s">
        <v>1074</v>
      </c>
      <c r="E131" s="31" t="s">
        <v>577</v>
      </c>
      <c r="F131" s="90">
        <v>5600000</v>
      </c>
      <c r="G131" s="32">
        <v>1.52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44565</v>
      </c>
      <c r="B132" s="32">
        <v>526622</v>
      </c>
      <c r="C132" s="31" t="s">
        <v>1067</v>
      </c>
      <c r="D132" s="31" t="s">
        <v>1075</v>
      </c>
      <c r="E132" s="31" t="s">
        <v>577</v>
      </c>
      <c r="F132" s="90">
        <v>3500000</v>
      </c>
      <c r="G132" s="32">
        <v>1.52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44565</v>
      </c>
      <c r="B133" s="32">
        <v>526622</v>
      </c>
      <c r="C133" s="31" t="s">
        <v>1067</v>
      </c>
      <c r="D133" s="31" t="s">
        <v>859</v>
      </c>
      <c r="E133" s="31" t="s">
        <v>576</v>
      </c>
      <c r="F133" s="90">
        <v>2300008</v>
      </c>
      <c r="G133" s="32">
        <v>1.52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44565</v>
      </c>
      <c r="B134" s="32">
        <v>526622</v>
      </c>
      <c r="C134" s="31" t="s">
        <v>1067</v>
      </c>
      <c r="D134" s="31" t="s">
        <v>859</v>
      </c>
      <c r="E134" s="31" t="s">
        <v>577</v>
      </c>
      <c r="F134" s="90">
        <v>8</v>
      </c>
      <c r="G134" s="32">
        <v>1.51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44565</v>
      </c>
      <c r="B135" s="32">
        <v>526622</v>
      </c>
      <c r="C135" s="31" t="s">
        <v>1067</v>
      </c>
      <c r="D135" s="31" t="s">
        <v>955</v>
      </c>
      <c r="E135" s="31" t="s">
        <v>577</v>
      </c>
      <c r="F135" s="90">
        <v>2000000</v>
      </c>
      <c r="G135" s="32">
        <v>1.52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44565</v>
      </c>
      <c r="B136" s="32">
        <v>532850</v>
      </c>
      <c r="C136" s="31" t="s">
        <v>1076</v>
      </c>
      <c r="D136" s="31" t="s">
        <v>859</v>
      </c>
      <c r="E136" s="31" t="s">
        <v>576</v>
      </c>
      <c r="F136" s="90">
        <v>91760</v>
      </c>
      <c r="G136" s="32">
        <v>23.49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44565</v>
      </c>
      <c r="B137" s="32">
        <v>532850</v>
      </c>
      <c r="C137" s="31" t="s">
        <v>1076</v>
      </c>
      <c r="D137" s="31" t="s">
        <v>859</v>
      </c>
      <c r="E137" s="31" t="s">
        <v>577</v>
      </c>
      <c r="F137" s="90">
        <v>481760</v>
      </c>
      <c r="G137" s="32">
        <v>27.99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44565</v>
      </c>
      <c r="B138" s="32">
        <v>531456</v>
      </c>
      <c r="C138" s="31" t="s">
        <v>1077</v>
      </c>
      <c r="D138" s="31" t="s">
        <v>859</v>
      </c>
      <c r="E138" s="31" t="s">
        <v>576</v>
      </c>
      <c r="F138" s="90">
        <v>200004</v>
      </c>
      <c r="G138" s="32">
        <v>3.6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44565</v>
      </c>
      <c r="B139" s="32">
        <v>531456</v>
      </c>
      <c r="C139" s="31" t="s">
        <v>1077</v>
      </c>
      <c r="D139" s="31" t="s">
        <v>859</v>
      </c>
      <c r="E139" s="31" t="s">
        <v>577</v>
      </c>
      <c r="F139" s="90">
        <v>570004</v>
      </c>
      <c r="G139" s="32">
        <v>3.6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44565</v>
      </c>
      <c r="B140" s="32">
        <v>530167</v>
      </c>
      <c r="C140" s="31" t="s">
        <v>947</v>
      </c>
      <c r="D140" s="31" t="s">
        <v>1078</v>
      </c>
      <c r="E140" s="31" t="s">
        <v>577</v>
      </c>
      <c r="F140" s="90">
        <v>25000</v>
      </c>
      <c r="G140" s="32">
        <v>20.6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44565</v>
      </c>
      <c r="B141" s="32">
        <v>540809</v>
      </c>
      <c r="C141" s="31" t="s">
        <v>948</v>
      </c>
      <c r="D141" s="31" t="s">
        <v>1079</v>
      </c>
      <c r="E141" s="31" t="s">
        <v>577</v>
      </c>
      <c r="F141" s="90">
        <v>88000</v>
      </c>
      <c r="G141" s="32">
        <v>20.25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44565</v>
      </c>
      <c r="B142" s="32">
        <v>535204</v>
      </c>
      <c r="C142" s="31" t="s">
        <v>1080</v>
      </c>
      <c r="D142" s="31" t="s">
        <v>1081</v>
      </c>
      <c r="E142" s="31" t="s">
        <v>577</v>
      </c>
      <c r="F142" s="90">
        <v>151183</v>
      </c>
      <c r="G142" s="32">
        <v>10.61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44565</v>
      </c>
      <c r="B143" s="32">
        <v>530557</v>
      </c>
      <c r="C143" s="31" t="s">
        <v>898</v>
      </c>
      <c r="D143" s="31" t="s">
        <v>875</v>
      </c>
      <c r="E143" s="31" t="s">
        <v>577</v>
      </c>
      <c r="F143" s="90">
        <v>6400000</v>
      </c>
      <c r="G143" s="32">
        <v>1.72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44565</v>
      </c>
      <c r="B144" s="32">
        <v>530557</v>
      </c>
      <c r="C144" s="31" t="s">
        <v>898</v>
      </c>
      <c r="D144" s="31" t="s">
        <v>949</v>
      </c>
      <c r="E144" s="31" t="s">
        <v>577</v>
      </c>
      <c r="F144" s="90">
        <v>4000000</v>
      </c>
      <c r="G144" s="32">
        <v>1.78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44565</v>
      </c>
      <c r="B145" s="32">
        <v>530557</v>
      </c>
      <c r="C145" s="31" t="s">
        <v>898</v>
      </c>
      <c r="D145" s="31" t="s">
        <v>1066</v>
      </c>
      <c r="E145" s="31" t="s">
        <v>577</v>
      </c>
      <c r="F145" s="90">
        <v>7000000</v>
      </c>
      <c r="G145" s="32">
        <v>1.76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44565</v>
      </c>
      <c r="B146" s="32">
        <v>530557</v>
      </c>
      <c r="C146" s="31" t="s">
        <v>898</v>
      </c>
      <c r="D146" s="31" t="s">
        <v>859</v>
      </c>
      <c r="E146" s="31" t="s">
        <v>576</v>
      </c>
      <c r="F146" s="90">
        <v>3276320</v>
      </c>
      <c r="G146" s="32">
        <v>1.78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44565</v>
      </c>
      <c r="B147" s="32">
        <v>530557</v>
      </c>
      <c r="C147" s="31" t="s">
        <v>898</v>
      </c>
      <c r="D147" s="31" t="s">
        <v>859</v>
      </c>
      <c r="E147" s="31" t="s">
        <v>577</v>
      </c>
      <c r="F147" s="90">
        <v>5092523</v>
      </c>
      <c r="G147" s="32">
        <v>1.72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44565</v>
      </c>
      <c r="B148" s="32">
        <v>540243</v>
      </c>
      <c r="C148" s="31" t="s">
        <v>1082</v>
      </c>
      <c r="D148" s="31" t="s">
        <v>1083</v>
      </c>
      <c r="E148" s="31" t="s">
        <v>576</v>
      </c>
      <c r="F148" s="90">
        <v>22377</v>
      </c>
      <c r="G148" s="32">
        <v>33.590000000000003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44565</v>
      </c>
      <c r="B149" s="32">
        <v>540243</v>
      </c>
      <c r="C149" s="31" t="s">
        <v>1082</v>
      </c>
      <c r="D149" s="31" t="s">
        <v>1083</v>
      </c>
      <c r="E149" s="31" t="s">
        <v>577</v>
      </c>
      <c r="F149" s="90">
        <v>11477</v>
      </c>
      <c r="G149" s="32">
        <v>32.31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44565</v>
      </c>
      <c r="B150" s="32">
        <v>540243</v>
      </c>
      <c r="C150" s="31" t="s">
        <v>1082</v>
      </c>
      <c r="D150" s="31" t="s">
        <v>1084</v>
      </c>
      <c r="E150" s="31" t="s">
        <v>577</v>
      </c>
      <c r="F150" s="90">
        <v>229582</v>
      </c>
      <c r="G150" s="32">
        <v>31.56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44565</v>
      </c>
      <c r="B151" s="32">
        <v>540243</v>
      </c>
      <c r="C151" s="31" t="s">
        <v>1082</v>
      </c>
      <c r="D151" s="31" t="s">
        <v>1085</v>
      </c>
      <c r="E151" s="31" t="s">
        <v>576</v>
      </c>
      <c r="F151" s="90">
        <v>15000</v>
      </c>
      <c r="G151" s="32">
        <v>32.299999999999997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44565</v>
      </c>
      <c r="B152" s="32">
        <v>540243</v>
      </c>
      <c r="C152" s="31" t="s">
        <v>1082</v>
      </c>
      <c r="D152" s="31" t="s">
        <v>1086</v>
      </c>
      <c r="E152" s="31" t="s">
        <v>576</v>
      </c>
      <c r="F152" s="90">
        <v>11100</v>
      </c>
      <c r="G152" s="32">
        <v>34.299999999999997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44565</v>
      </c>
      <c r="B153" s="32">
        <v>540243</v>
      </c>
      <c r="C153" s="31" t="s">
        <v>1082</v>
      </c>
      <c r="D153" s="31" t="s">
        <v>1087</v>
      </c>
      <c r="E153" s="31" t="s">
        <v>576</v>
      </c>
      <c r="F153" s="90">
        <v>79042</v>
      </c>
      <c r="G153" s="32">
        <v>31.1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44565</v>
      </c>
      <c r="B154" s="32">
        <v>540243</v>
      </c>
      <c r="C154" s="31" t="s">
        <v>1082</v>
      </c>
      <c r="D154" s="31" t="s">
        <v>1087</v>
      </c>
      <c r="E154" s="31" t="s">
        <v>577</v>
      </c>
      <c r="F154" s="90">
        <v>19042</v>
      </c>
      <c r="G154" s="32">
        <v>34.200000000000003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44565</v>
      </c>
      <c r="B155" s="32">
        <v>540243</v>
      </c>
      <c r="C155" s="31" t="s">
        <v>1082</v>
      </c>
      <c r="D155" s="31" t="s">
        <v>1088</v>
      </c>
      <c r="E155" s="31" t="s">
        <v>576</v>
      </c>
      <c r="F155" s="90">
        <v>111000</v>
      </c>
      <c r="G155" s="32">
        <v>31.1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44565</v>
      </c>
      <c r="B156" s="32">
        <v>538537</v>
      </c>
      <c r="C156" s="31" t="s">
        <v>1089</v>
      </c>
      <c r="D156" s="31" t="s">
        <v>1090</v>
      </c>
      <c r="E156" s="31" t="s">
        <v>577</v>
      </c>
      <c r="F156" s="90">
        <v>190991</v>
      </c>
      <c r="G156" s="32">
        <v>1.85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44565</v>
      </c>
      <c r="B157" s="32">
        <v>543400</v>
      </c>
      <c r="C157" s="31" t="s">
        <v>1091</v>
      </c>
      <c r="D157" s="31" t="s">
        <v>1092</v>
      </c>
      <c r="E157" s="31" t="s">
        <v>576</v>
      </c>
      <c r="F157" s="90">
        <v>22000</v>
      </c>
      <c r="G157" s="32">
        <v>42.41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44565</v>
      </c>
      <c r="B158" s="32">
        <v>543400</v>
      </c>
      <c r="C158" s="31" t="s">
        <v>1091</v>
      </c>
      <c r="D158" s="31" t="s">
        <v>1092</v>
      </c>
      <c r="E158" s="31" t="s">
        <v>577</v>
      </c>
      <c r="F158" s="90">
        <v>48000</v>
      </c>
      <c r="G158" s="32">
        <v>46.7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44565</v>
      </c>
      <c r="B159" s="32">
        <v>543400</v>
      </c>
      <c r="C159" s="31" t="s">
        <v>1091</v>
      </c>
      <c r="D159" s="31" t="s">
        <v>859</v>
      </c>
      <c r="E159" s="31" t="s">
        <v>576</v>
      </c>
      <c r="F159" s="90">
        <v>24000</v>
      </c>
      <c r="G159" s="32">
        <v>46.75</v>
      </c>
      <c r="H159" s="32" t="s">
        <v>312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44565</v>
      </c>
      <c r="B160" s="32">
        <v>543400</v>
      </c>
      <c r="C160" s="31" t="s">
        <v>1091</v>
      </c>
      <c r="D160" s="31" t="s">
        <v>859</v>
      </c>
      <c r="E160" s="31" t="s">
        <v>577</v>
      </c>
      <c r="F160" s="90">
        <v>40000</v>
      </c>
      <c r="G160" s="32">
        <v>46.75</v>
      </c>
      <c r="H160" s="32" t="s">
        <v>312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44565</v>
      </c>
      <c r="B161" s="32">
        <v>539598</v>
      </c>
      <c r="C161" s="31" t="s">
        <v>1093</v>
      </c>
      <c r="D161" s="31" t="s">
        <v>1094</v>
      </c>
      <c r="E161" s="31" t="s">
        <v>576</v>
      </c>
      <c r="F161" s="90">
        <v>46241</v>
      </c>
      <c r="G161" s="32">
        <v>38.97</v>
      </c>
      <c r="H161" s="32" t="s">
        <v>312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44565</v>
      </c>
      <c r="B162" s="32">
        <v>539598</v>
      </c>
      <c r="C162" s="31" t="s">
        <v>1093</v>
      </c>
      <c r="D162" s="31" t="s">
        <v>1094</v>
      </c>
      <c r="E162" s="31" t="s">
        <v>577</v>
      </c>
      <c r="F162" s="90">
        <v>25000</v>
      </c>
      <c r="G162" s="32">
        <v>39.01</v>
      </c>
      <c r="H162" s="32" t="s">
        <v>312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44565</v>
      </c>
      <c r="B163" s="32">
        <v>539598</v>
      </c>
      <c r="C163" s="31" t="s">
        <v>1093</v>
      </c>
      <c r="D163" s="31" t="s">
        <v>1095</v>
      </c>
      <c r="E163" s="31" t="s">
        <v>576</v>
      </c>
      <c r="F163" s="90">
        <v>100000</v>
      </c>
      <c r="G163" s="32">
        <v>38.5</v>
      </c>
      <c r="H163" s="32" t="s">
        <v>312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44565</v>
      </c>
      <c r="B164" s="32">
        <v>532271</v>
      </c>
      <c r="C164" s="31" t="s">
        <v>1096</v>
      </c>
      <c r="D164" s="31" t="s">
        <v>1008</v>
      </c>
      <c r="E164" s="31" t="s">
        <v>577</v>
      </c>
      <c r="F164" s="90">
        <v>500000</v>
      </c>
      <c r="G164" s="32">
        <v>8.91</v>
      </c>
      <c r="H164" s="32" t="s">
        <v>312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44565</v>
      </c>
      <c r="B165" s="32">
        <v>532271</v>
      </c>
      <c r="C165" s="31" t="s">
        <v>1096</v>
      </c>
      <c r="D165" s="31" t="s">
        <v>859</v>
      </c>
      <c r="E165" s="31" t="s">
        <v>576</v>
      </c>
      <c r="F165" s="90">
        <v>6</v>
      </c>
      <c r="G165" s="32">
        <v>8.73</v>
      </c>
      <c r="H165" s="32" t="s">
        <v>312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44565</v>
      </c>
      <c r="B166" s="32">
        <v>532271</v>
      </c>
      <c r="C166" s="31" t="s">
        <v>1096</v>
      </c>
      <c r="D166" s="31" t="s">
        <v>859</v>
      </c>
      <c r="E166" s="31" t="s">
        <v>577</v>
      </c>
      <c r="F166" s="90">
        <v>1000006</v>
      </c>
      <c r="G166" s="32">
        <v>8.91</v>
      </c>
      <c r="H166" s="32" t="s">
        <v>312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44565</v>
      </c>
      <c r="B167" s="32">
        <v>531626</v>
      </c>
      <c r="C167" s="31" t="s">
        <v>950</v>
      </c>
      <c r="D167" s="31" t="s">
        <v>1097</v>
      </c>
      <c r="E167" s="31" t="s">
        <v>577</v>
      </c>
      <c r="F167" s="90">
        <v>250000</v>
      </c>
      <c r="G167" s="32">
        <v>5.55</v>
      </c>
      <c r="H167" s="32" t="s">
        <v>312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44565</v>
      </c>
      <c r="B168" s="32">
        <v>531626</v>
      </c>
      <c r="C168" s="31" t="s">
        <v>950</v>
      </c>
      <c r="D168" s="31" t="s">
        <v>951</v>
      </c>
      <c r="E168" s="31" t="s">
        <v>577</v>
      </c>
      <c r="F168" s="90">
        <v>400000</v>
      </c>
      <c r="G168" s="32">
        <v>5.55</v>
      </c>
      <c r="H168" s="32" t="s">
        <v>312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44565</v>
      </c>
      <c r="B169" s="32">
        <v>538860</v>
      </c>
      <c r="C169" s="31" t="s">
        <v>1098</v>
      </c>
      <c r="D169" s="31" t="s">
        <v>859</v>
      </c>
      <c r="E169" s="31" t="s">
        <v>576</v>
      </c>
      <c r="F169" s="90">
        <v>500000</v>
      </c>
      <c r="G169" s="32">
        <v>2.92</v>
      </c>
      <c r="H169" s="32" t="s">
        <v>312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44565</v>
      </c>
      <c r="B170" s="32">
        <v>531726</v>
      </c>
      <c r="C170" s="31" t="s">
        <v>1099</v>
      </c>
      <c r="D170" s="31" t="s">
        <v>1100</v>
      </c>
      <c r="E170" s="31" t="s">
        <v>577</v>
      </c>
      <c r="F170" s="90">
        <v>51000</v>
      </c>
      <c r="G170" s="32">
        <v>134</v>
      </c>
      <c r="H170" s="32" t="s">
        <v>312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44565</v>
      </c>
      <c r="B171" s="32">
        <v>532911</v>
      </c>
      <c r="C171" s="31" t="s">
        <v>952</v>
      </c>
      <c r="D171" s="31" t="s">
        <v>923</v>
      </c>
      <c r="E171" s="31" t="s">
        <v>577</v>
      </c>
      <c r="F171" s="90">
        <v>100919</v>
      </c>
      <c r="G171" s="32">
        <v>11.29</v>
      </c>
      <c r="H171" s="32" t="s">
        <v>312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44565</v>
      </c>
      <c r="B172" s="32">
        <v>536659</v>
      </c>
      <c r="C172" s="31" t="s">
        <v>926</v>
      </c>
      <c r="D172" s="31" t="s">
        <v>1101</v>
      </c>
      <c r="E172" s="31" t="s">
        <v>577</v>
      </c>
      <c r="F172" s="90">
        <v>51850</v>
      </c>
      <c r="G172" s="32">
        <v>24.55</v>
      </c>
      <c r="H172" s="32" t="s">
        <v>312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44565</v>
      </c>
      <c r="B173" s="32">
        <v>536659</v>
      </c>
      <c r="C173" s="31" t="s">
        <v>926</v>
      </c>
      <c r="D173" s="31" t="s">
        <v>1102</v>
      </c>
      <c r="E173" s="31" t="s">
        <v>577</v>
      </c>
      <c r="F173" s="90">
        <v>50000</v>
      </c>
      <c r="G173" s="32">
        <v>22.43</v>
      </c>
      <c r="H173" s="32" t="s">
        <v>312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44565</v>
      </c>
      <c r="B174" s="32">
        <v>541601</v>
      </c>
      <c r="C174" s="31" t="s">
        <v>1103</v>
      </c>
      <c r="D174" s="31" t="s">
        <v>1104</v>
      </c>
      <c r="E174" s="31" t="s">
        <v>577</v>
      </c>
      <c r="F174" s="90">
        <v>56700</v>
      </c>
      <c r="G174" s="32">
        <v>20.37</v>
      </c>
      <c r="H174" s="32" t="s">
        <v>312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44565</v>
      </c>
      <c r="B175" s="32">
        <v>541601</v>
      </c>
      <c r="C175" s="31" t="s">
        <v>1103</v>
      </c>
      <c r="D175" s="31" t="s">
        <v>1105</v>
      </c>
      <c r="E175" s="31" t="s">
        <v>577</v>
      </c>
      <c r="F175" s="90">
        <v>89100</v>
      </c>
      <c r="G175" s="32">
        <v>19.48</v>
      </c>
      <c r="H175" s="32" t="s">
        <v>312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44565</v>
      </c>
      <c r="B176" s="32">
        <v>542383</v>
      </c>
      <c r="C176" s="31" t="s">
        <v>1106</v>
      </c>
      <c r="D176" s="31" t="s">
        <v>1107</v>
      </c>
      <c r="E176" s="31" t="s">
        <v>577</v>
      </c>
      <c r="F176" s="90">
        <v>264000</v>
      </c>
      <c r="G176" s="32">
        <v>54.26</v>
      </c>
      <c r="H176" s="32" t="s">
        <v>312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44565</v>
      </c>
      <c r="B177" s="32">
        <v>539526</v>
      </c>
      <c r="C177" s="31" t="s">
        <v>954</v>
      </c>
      <c r="D177" s="31" t="s">
        <v>875</v>
      </c>
      <c r="E177" s="31" t="s">
        <v>577</v>
      </c>
      <c r="F177" s="90">
        <v>1000000</v>
      </c>
      <c r="G177" s="32">
        <v>2.62</v>
      </c>
      <c r="H177" s="32" t="s">
        <v>312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44565</v>
      </c>
      <c r="B178" s="32">
        <v>539526</v>
      </c>
      <c r="C178" s="31" t="s">
        <v>954</v>
      </c>
      <c r="D178" s="31" t="s">
        <v>859</v>
      </c>
      <c r="E178" s="31" t="s">
        <v>576</v>
      </c>
      <c r="F178" s="90">
        <v>650005</v>
      </c>
      <c r="G178" s="32">
        <v>2.62</v>
      </c>
      <c r="H178" s="32" t="s">
        <v>312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44565</v>
      </c>
      <c r="B179" s="32">
        <v>539526</v>
      </c>
      <c r="C179" s="31" t="s">
        <v>954</v>
      </c>
      <c r="D179" s="31" t="s">
        <v>859</v>
      </c>
      <c r="E179" s="31" t="s">
        <v>577</v>
      </c>
      <c r="F179" s="90">
        <v>1335184</v>
      </c>
      <c r="G179" s="32">
        <v>2.62</v>
      </c>
      <c r="H179" s="32" t="s">
        <v>312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44565</v>
      </c>
      <c r="B180" s="32">
        <v>530525</v>
      </c>
      <c r="C180" s="31" t="s">
        <v>1108</v>
      </c>
      <c r="D180" s="31" t="s">
        <v>1109</v>
      </c>
      <c r="E180" s="31" t="s">
        <v>577</v>
      </c>
      <c r="F180" s="90">
        <v>66561</v>
      </c>
      <c r="G180" s="32">
        <v>13.69</v>
      </c>
      <c r="H180" s="32" t="s">
        <v>312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44565</v>
      </c>
      <c r="B181" s="32">
        <v>530525</v>
      </c>
      <c r="C181" s="31" t="s">
        <v>1108</v>
      </c>
      <c r="D181" s="31" t="s">
        <v>1110</v>
      </c>
      <c r="E181" s="31" t="s">
        <v>576</v>
      </c>
      <c r="F181" s="90">
        <v>52000</v>
      </c>
      <c r="G181" s="32">
        <v>13.69</v>
      </c>
      <c r="H181" s="32" t="s">
        <v>312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44565</v>
      </c>
      <c r="B182" s="32">
        <v>502742</v>
      </c>
      <c r="C182" s="31" t="s">
        <v>1111</v>
      </c>
      <c r="D182" s="31" t="s">
        <v>923</v>
      </c>
      <c r="E182" s="31" t="s">
        <v>577</v>
      </c>
      <c r="F182" s="90">
        <v>3799393</v>
      </c>
      <c r="G182" s="32">
        <v>20.22</v>
      </c>
      <c r="H182" s="32" t="s">
        <v>312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44565</v>
      </c>
      <c r="B183" s="32">
        <v>539584</v>
      </c>
      <c r="C183" s="31" t="s">
        <v>927</v>
      </c>
      <c r="D183" s="31" t="s">
        <v>1112</v>
      </c>
      <c r="E183" s="31" t="s">
        <v>576</v>
      </c>
      <c r="F183" s="90">
        <v>572326</v>
      </c>
      <c r="G183" s="32">
        <v>1.81</v>
      </c>
      <c r="H183" s="32" t="s">
        <v>312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44565</v>
      </c>
      <c r="B184" s="32">
        <v>539584</v>
      </c>
      <c r="C184" s="31" t="s">
        <v>927</v>
      </c>
      <c r="D184" s="31" t="s">
        <v>1112</v>
      </c>
      <c r="E184" s="31" t="s">
        <v>577</v>
      </c>
      <c r="F184" s="90">
        <v>82702</v>
      </c>
      <c r="G184" s="32">
        <v>1.81</v>
      </c>
      <c r="H184" s="32" t="s">
        <v>312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44565</v>
      </c>
      <c r="B185" s="32">
        <v>539584</v>
      </c>
      <c r="C185" s="31" t="s">
        <v>927</v>
      </c>
      <c r="D185" s="31" t="s">
        <v>859</v>
      </c>
      <c r="E185" s="31" t="s">
        <v>576</v>
      </c>
      <c r="F185" s="90">
        <v>7</v>
      </c>
      <c r="G185" s="32">
        <v>1.78</v>
      </c>
      <c r="H185" s="32" t="s">
        <v>312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44565</v>
      </c>
      <c r="B186" s="32">
        <v>539584</v>
      </c>
      <c r="C186" s="31" t="s">
        <v>927</v>
      </c>
      <c r="D186" s="31" t="s">
        <v>859</v>
      </c>
      <c r="E186" s="31" t="s">
        <v>577</v>
      </c>
      <c r="F186" s="90">
        <v>1000007</v>
      </c>
      <c r="G186" s="32">
        <v>1.81</v>
      </c>
      <c r="H186" s="32" t="s">
        <v>312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44565</v>
      </c>
      <c r="B187" s="32">
        <v>539584</v>
      </c>
      <c r="C187" s="31" t="s">
        <v>927</v>
      </c>
      <c r="D187" s="31" t="s">
        <v>955</v>
      </c>
      <c r="E187" s="31" t="s">
        <v>577</v>
      </c>
      <c r="F187" s="90">
        <v>300000</v>
      </c>
      <c r="G187" s="32">
        <v>1.81</v>
      </c>
      <c r="H187" s="32" t="s">
        <v>312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44565</v>
      </c>
      <c r="B188" s="32">
        <v>530419</v>
      </c>
      <c r="C188" s="31" t="s">
        <v>956</v>
      </c>
      <c r="D188" s="31" t="s">
        <v>1113</v>
      </c>
      <c r="E188" s="31" t="s">
        <v>576</v>
      </c>
      <c r="F188" s="90">
        <v>103855</v>
      </c>
      <c r="G188" s="32">
        <v>38.08</v>
      </c>
      <c r="H188" s="32" t="s">
        <v>312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44565</v>
      </c>
      <c r="B189" s="32">
        <v>530419</v>
      </c>
      <c r="C189" s="31" t="s">
        <v>956</v>
      </c>
      <c r="D189" s="31" t="s">
        <v>1113</v>
      </c>
      <c r="E189" s="31" t="s">
        <v>577</v>
      </c>
      <c r="F189" s="90">
        <v>30078</v>
      </c>
      <c r="G189" s="32">
        <v>39.369999999999997</v>
      </c>
      <c r="H189" s="32" t="s">
        <v>312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44565</v>
      </c>
      <c r="B190" s="32">
        <v>530419</v>
      </c>
      <c r="C190" s="31" t="s">
        <v>956</v>
      </c>
      <c r="D190" s="31" t="s">
        <v>957</v>
      </c>
      <c r="E190" s="31" t="s">
        <v>576</v>
      </c>
      <c r="F190" s="90">
        <v>2825</v>
      </c>
      <c r="G190" s="32">
        <v>38.35</v>
      </c>
      <c r="H190" s="32" t="s">
        <v>312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44565</v>
      </c>
      <c r="B191" s="32">
        <v>530419</v>
      </c>
      <c r="C191" s="31" t="s">
        <v>956</v>
      </c>
      <c r="D191" s="31" t="s">
        <v>957</v>
      </c>
      <c r="E191" s="31" t="s">
        <v>577</v>
      </c>
      <c r="F191" s="90">
        <v>230868</v>
      </c>
      <c r="G191" s="32">
        <v>36.76</v>
      </c>
      <c r="H191" s="32" t="s">
        <v>312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44565</v>
      </c>
      <c r="B192" s="32">
        <v>530419</v>
      </c>
      <c r="C192" s="31" t="s">
        <v>956</v>
      </c>
      <c r="D192" s="31" t="s">
        <v>1114</v>
      </c>
      <c r="E192" s="31" t="s">
        <v>576</v>
      </c>
      <c r="F192" s="90">
        <v>49000</v>
      </c>
      <c r="G192" s="32">
        <v>34.53</v>
      </c>
      <c r="H192" s="32" t="s">
        <v>312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44565</v>
      </c>
      <c r="B193" s="32">
        <v>530419</v>
      </c>
      <c r="C193" s="31" t="s">
        <v>956</v>
      </c>
      <c r="D193" s="31" t="s">
        <v>1115</v>
      </c>
      <c r="E193" s="31" t="s">
        <v>576</v>
      </c>
      <c r="F193" s="90">
        <v>50000</v>
      </c>
      <c r="G193" s="32">
        <v>39.950000000000003</v>
      </c>
      <c r="H193" s="32" t="s">
        <v>312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44565</v>
      </c>
      <c r="B194" s="32">
        <v>532070</v>
      </c>
      <c r="C194" s="31" t="s">
        <v>1116</v>
      </c>
      <c r="D194" s="31" t="s">
        <v>1117</v>
      </c>
      <c r="E194" s="31" t="s">
        <v>576</v>
      </c>
      <c r="F194" s="90">
        <v>27700</v>
      </c>
      <c r="G194" s="32">
        <v>20.309999999999999</v>
      </c>
      <c r="H194" s="32" t="s">
        <v>312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44565</v>
      </c>
      <c r="B195" s="32">
        <v>534733</v>
      </c>
      <c r="C195" s="31" t="s">
        <v>958</v>
      </c>
      <c r="D195" s="31" t="s">
        <v>959</v>
      </c>
      <c r="E195" s="31" t="s">
        <v>577</v>
      </c>
      <c r="F195" s="90">
        <v>404178</v>
      </c>
      <c r="G195" s="32">
        <v>11.21</v>
      </c>
      <c r="H195" s="32" t="s">
        <v>312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44565</v>
      </c>
      <c r="B196" s="32">
        <v>523722</v>
      </c>
      <c r="C196" s="31" t="s">
        <v>899</v>
      </c>
      <c r="D196" s="31" t="s">
        <v>955</v>
      </c>
      <c r="E196" s="31" t="s">
        <v>577</v>
      </c>
      <c r="F196" s="90">
        <v>100000</v>
      </c>
      <c r="G196" s="32">
        <v>12.82</v>
      </c>
      <c r="H196" s="32" t="s">
        <v>312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44565</v>
      </c>
      <c r="B197" s="32">
        <v>512257</v>
      </c>
      <c r="C197" s="31" t="s">
        <v>1118</v>
      </c>
      <c r="D197" s="31" t="s">
        <v>859</v>
      </c>
      <c r="E197" s="31" t="s">
        <v>576</v>
      </c>
      <c r="F197" s="90">
        <v>293203</v>
      </c>
      <c r="G197" s="32">
        <v>8.3699999999999992</v>
      </c>
      <c r="H197" s="32" t="s">
        <v>312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44565</v>
      </c>
      <c r="B198" s="32">
        <v>512257</v>
      </c>
      <c r="C198" s="31" t="s">
        <v>1118</v>
      </c>
      <c r="D198" s="31" t="s">
        <v>859</v>
      </c>
      <c r="E198" s="31" t="s">
        <v>577</v>
      </c>
      <c r="F198" s="90">
        <v>236913</v>
      </c>
      <c r="G198" s="32">
        <v>8.3699999999999992</v>
      </c>
      <c r="H198" s="32" t="s">
        <v>312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44565</v>
      </c>
      <c r="B199" s="32">
        <v>512257</v>
      </c>
      <c r="C199" s="31" t="s">
        <v>1118</v>
      </c>
      <c r="D199" s="31" t="s">
        <v>923</v>
      </c>
      <c r="E199" s="31" t="s">
        <v>576</v>
      </c>
      <c r="F199" s="90">
        <v>200001</v>
      </c>
      <c r="G199" s="32">
        <v>9.25</v>
      </c>
      <c r="H199" s="32" t="s">
        <v>312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44565</v>
      </c>
      <c r="B200" s="32">
        <v>512257</v>
      </c>
      <c r="C200" s="31" t="s">
        <v>1118</v>
      </c>
      <c r="D200" s="31" t="s">
        <v>923</v>
      </c>
      <c r="E200" s="31" t="s">
        <v>577</v>
      </c>
      <c r="F200" s="90">
        <v>200001</v>
      </c>
      <c r="G200" s="32">
        <v>9.25</v>
      </c>
      <c r="H200" s="32" t="s">
        <v>312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44565</v>
      </c>
      <c r="B201" s="32">
        <v>510245</v>
      </c>
      <c r="C201" s="31" t="s">
        <v>1119</v>
      </c>
      <c r="D201" s="31" t="s">
        <v>859</v>
      </c>
      <c r="E201" s="31" t="s">
        <v>576</v>
      </c>
      <c r="F201" s="90">
        <v>838267</v>
      </c>
      <c r="G201" s="32">
        <v>12.53</v>
      </c>
      <c r="H201" s="32" t="s">
        <v>312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44565</v>
      </c>
      <c r="B202" s="32">
        <v>510245</v>
      </c>
      <c r="C202" s="31" t="s">
        <v>1119</v>
      </c>
      <c r="D202" s="31" t="s">
        <v>859</v>
      </c>
      <c r="E202" s="31" t="s">
        <v>577</v>
      </c>
      <c r="F202" s="90">
        <v>1163267</v>
      </c>
      <c r="G202" s="32">
        <v>13.36</v>
      </c>
      <c r="H202" s="32" t="s">
        <v>312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44565</v>
      </c>
      <c r="B203" s="32">
        <v>524470</v>
      </c>
      <c r="C203" s="31" t="s">
        <v>1120</v>
      </c>
      <c r="D203" s="31" t="s">
        <v>949</v>
      </c>
      <c r="E203" s="31" t="s">
        <v>576</v>
      </c>
      <c r="F203" s="90">
        <v>4213970</v>
      </c>
      <c r="G203" s="32">
        <v>13.48</v>
      </c>
      <c r="H203" s="32" t="s">
        <v>312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44565</v>
      </c>
      <c r="B204" s="32">
        <v>524470</v>
      </c>
      <c r="C204" s="31" t="s">
        <v>1120</v>
      </c>
      <c r="D204" s="31" t="s">
        <v>949</v>
      </c>
      <c r="E204" s="31" t="s">
        <v>577</v>
      </c>
      <c r="F204" s="90">
        <v>4213970</v>
      </c>
      <c r="G204" s="32">
        <v>14.46</v>
      </c>
      <c r="H204" s="32" t="s">
        <v>312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44565</v>
      </c>
      <c r="B205" s="32">
        <v>513305</v>
      </c>
      <c r="C205" s="31" t="s">
        <v>1121</v>
      </c>
      <c r="D205" s="31" t="s">
        <v>953</v>
      </c>
      <c r="E205" s="31" t="s">
        <v>577</v>
      </c>
      <c r="F205" s="90">
        <v>142746</v>
      </c>
      <c r="G205" s="32">
        <v>3.46</v>
      </c>
      <c r="H205" s="32" t="s">
        <v>312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44565</v>
      </c>
      <c r="B206" s="32">
        <v>500426</v>
      </c>
      <c r="C206" s="31" t="s">
        <v>1122</v>
      </c>
      <c r="D206" s="31" t="s">
        <v>1123</v>
      </c>
      <c r="E206" s="31" t="s">
        <v>577</v>
      </c>
      <c r="F206" s="90">
        <v>171241</v>
      </c>
      <c r="G206" s="32">
        <v>7.53</v>
      </c>
      <c r="H206" s="32" t="s">
        <v>312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44565</v>
      </c>
      <c r="B207" s="32">
        <v>513216</v>
      </c>
      <c r="C207" s="31" t="s">
        <v>1124</v>
      </c>
      <c r="D207" s="31" t="s">
        <v>878</v>
      </c>
      <c r="E207" s="31" t="s">
        <v>576</v>
      </c>
      <c r="F207" s="90">
        <v>401245</v>
      </c>
      <c r="G207" s="32">
        <v>6.75</v>
      </c>
      <c r="H207" s="32" t="s">
        <v>312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44565</v>
      </c>
      <c r="B208" s="32">
        <v>513216</v>
      </c>
      <c r="C208" s="31" t="s">
        <v>1124</v>
      </c>
      <c r="D208" s="31" t="s">
        <v>878</v>
      </c>
      <c r="E208" s="31" t="s">
        <v>577</v>
      </c>
      <c r="F208" s="90">
        <v>740992</v>
      </c>
      <c r="G208" s="32">
        <v>6.75</v>
      </c>
      <c r="H208" s="32" t="s">
        <v>312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44565</v>
      </c>
      <c r="B209" s="32">
        <v>526775</v>
      </c>
      <c r="C209" s="31" t="s">
        <v>960</v>
      </c>
      <c r="D209" s="31" t="s">
        <v>961</v>
      </c>
      <c r="E209" s="31" t="s">
        <v>577</v>
      </c>
      <c r="F209" s="90">
        <v>65661</v>
      </c>
      <c r="G209" s="32">
        <v>48.74</v>
      </c>
      <c r="H209" s="32" t="s">
        <v>312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44565</v>
      </c>
      <c r="B210" s="32">
        <v>534741</v>
      </c>
      <c r="C210" s="31" t="s">
        <v>1125</v>
      </c>
      <c r="D210" s="31" t="s">
        <v>859</v>
      </c>
      <c r="E210" s="31" t="s">
        <v>576</v>
      </c>
      <c r="F210" s="90">
        <v>3015909</v>
      </c>
      <c r="G210" s="32">
        <v>2.38</v>
      </c>
      <c r="H210" s="32" t="s">
        <v>312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44565</v>
      </c>
      <c r="B211" s="32">
        <v>534741</v>
      </c>
      <c r="C211" s="31" t="s">
        <v>1125</v>
      </c>
      <c r="D211" s="31" t="s">
        <v>859</v>
      </c>
      <c r="E211" s="31" t="s">
        <v>577</v>
      </c>
      <c r="F211" s="90">
        <v>1400015</v>
      </c>
      <c r="G211" s="32">
        <v>2.54</v>
      </c>
      <c r="H211" s="32" t="s">
        <v>312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44565</v>
      </c>
      <c r="B212" s="32">
        <v>506146</v>
      </c>
      <c r="C212" s="31" t="s">
        <v>962</v>
      </c>
      <c r="D212" s="31" t="s">
        <v>859</v>
      </c>
      <c r="E212" s="31" t="s">
        <v>576</v>
      </c>
      <c r="F212" s="90">
        <v>1650034</v>
      </c>
      <c r="G212" s="32">
        <v>2.08</v>
      </c>
      <c r="H212" s="32" t="s">
        <v>312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44565</v>
      </c>
      <c r="B213" s="32">
        <v>506146</v>
      </c>
      <c r="C213" s="31" t="s">
        <v>962</v>
      </c>
      <c r="D213" s="31" t="s">
        <v>859</v>
      </c>
      <c r="E213" s="31" t="s">
        <v>577</v>
      </c>
      <c r="F213" s="90">
        <v>1800034</v>
      </c>
      <c r="G213" s="32">
        <v>2.2000000000000002</v>
      </c>
      <c r="H213" s="32" t="s">
        <v>312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44565</v>
      </c>
      <c r="B214" s="32">
        <v>541445</v>
      </c>
      <c r="C214" s="31" t="s">
        <v>1126</v>
      </c>
      <c r="D214" s="31" t="s">
        <v>1127</v>
      </c>
      <c r="E214" s="31" t="s">
        <v>576</v>
      </c>
      <c r="F214" s="90">
        <v>8000</v>
      </c>
      <c r="G214" s="32">
        <v>42.7</v>
      </c>
      <c r="H214" s="32" t="s">
        <v>312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44565</v>
      </c>
      <c r="B215" s="32">
        <v>541445</v>
      </c>
      <c r="C215" s="31" t="s">
        <v>1126</v>
      </c>
      <c r="D215" s="31" t="s">
        <v>1127</v>
      </c>
      <c r="E215" s="31" t="s">
        <v>577</v>
      </c>
      <c r="F215" s="90">
        <v>76800</v>
      </c>
      <c r="G215" s="32">
        <v>42.7</v>
      </c>
      <c r="H215" s="32" t="s">
        <v>312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44565</v>
      </c>
      <c r="B216" s="32" t="s">
        <v>1128</v>
      </c>
      <c r="C216" s="31" t="s">
        <v>1129</v>
      </c>
      <c r="D216" s="31" t="s">
        <v>1130</v>
      </c>
      <c r="E216" s="31" t="s">
        <v>576</v>
      </c>
      <c r="F216" s="90">
        <v>509217</v>
      </c>
      <c r="G216" s="32">
        <v>856.99</v>
      </c>
      <c r="H216" s="32" t="s">
        <v>862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44565</v>
      </c>
      <c r="B217" s="32" t="s">
        <v>901</v>
      </c>
      <c r="C217" s="31" t="s">
        <v>902</v>
      </c>
      <c r="D217" s="31" t="s">
        <v>903</v>
      </c>
      <c r="E217" s="31" t="s">
        <v>576</v>
      </c>
      <c r="F217" s="90">
        <v>126104</v>
      </c>
      <c r="G217" s="32">
        <v>180.02</v>
      </c>
      <c r="H217" s="32" t="s">
        <v>862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44565</v>
      </c>
      <c r="B218" s="32" t="s">
        <v>901</v>
      </c>
      <c r="C218" s="31" t="s">
        <v>902</v>
      </c>
      <c r="D218" s="31" t="s">
        <v>876</v>
      </c>
      <c r="E218" s="31" t="s">
        <v>576</v>
      </c>
      <c r="F218" s="90">
        <v>146739</v>
      </c>
      <c r="G218" s="32">
        <v>180.47</v>
      </c>
      <c r="H218" s="32" t="s">
        <v>862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44565</v>
      </c>
      <c r="B219" s="32" t="s">
        <v>1131</v>
      </c>
      <c r="C219" s="31" t="s">
        <v>1132</v>
      </c>
      <c r="D219" s="31" t="s">
        <v>876</v>
      </c>
      <c r="E219" s="31" t="s">
        <v>576</v>
      </c>
      <c r="F219" s="90">
        <v>134161</v>
      </c>
      <c r="G219" s="32">
        <v>512.71</v>
      </c>
      <c r="H219" s="32" t="s">
        <v>862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44565</v>
      </c>
      <c r="B220" s="32" t="s">
        <v>1131</v>
      </c>
      <c r="C220" s="31" t="s">
        <v>1132</v>
      </c>
      <c r="D220" s="31" t="s">
        <v>903</v>
      </c>
      <c r="E220" s="31" t="s">
        <v>576</v>
      </c>
      <c r="F220" s="90">
        <v>151490</v>
      </c>
      <c r="G220" s="32">
        <v>518.92999999999995</v>
      </c>
      <c r="H220" s="32" t="s">
        <v>862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44565</v>
      </c>
      <c r="B221" s="32" t="s">
        <v>316</v>
      </c>
      <c r="C221" s="31" t="s">
        <v>1133</v>
      </c>
      <c r="D221" s="31" t="s">
        <v>1134</v>
      </c>
      <c r="E221" s="31" t="s">
        <v>576</v>
      </c>
      <c r="F221" s="90">
        <v>1290087</v>
      </c>
      <c r="G221" s="32">
        <v>413.01</v>
      </c>
      <c r="H221" s="32" t="s">
        <v>862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44565</v>
      </c>
      <c r="B222" s="32" t="s">
        <v>316</v>
      </c>
      <c r="C222" s="31" t="s">
        <v>1133</v>
      </c>
      <c r="D222" s="31" t="s">
        <v>903</v>
      </c>
      <c r="E222" s="31" t="s">
        <v>576</v>
      </c>
      <c r="F222" s="90">
        <v>1372934</v>
      </c>
      <c r="G222" s="32">
        <v>408.23</v>
      </c>
      <c r="H222" s="32" t="s">
        <v>862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44565</v>
      </c>
      <c r="B223" s="32" t="s">
        <v>963</v>
      </c>
      <c r="C223" s="31" t="s">
        <v>964</v>
      </c>
      <c r="D223" s="31" t="s">
        <v>876</v>
      </c>
      <c r="E223" s="31" t="s">
        <v>576</v>
      </c>
      <c r="F223" s="90">
        <v>89539</v>
      </c>
      <c r="G223" s="32">
        <v>97.77</v>
      </c>
      <c r="H223" s="32" t="s">
        <v>862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44565</v>
      </c>
      <c r="B224" s="32" t="s">
        <v>963</v>
      </c>
      <c r="C224" s="31" t="s">
        <v>964</v>
      </c>
      <c r="D224" s="31" t="s">
        <v>1135</v>
      </c>
      <c r="E224" s="31" t="s">
        <v>576</v>
      </c>
      <c r="F224" s="90">
        <v>89621</v>
      </c>
      <c r="G224" s="32">
        <v>96.5</v>
      </c>
      <c r="H224" s="32" t="s">
        <v>862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44565</v>
      </c>
      <c r="B225" s="32" t="s">
        <v>963</v>
      </c>
      <c r="C225" s="31" t="s">
        <v>964</v>
      </c>
      <c r="D225" s="31" t="s">
        <v>1136</v>
      </c>
      <c r="E225" s="31" t="s">
        <v>576</v>
      </c>
      <c r="F225" s="90">
        <v>48827</v>
      </c>
      <c r="G225" s="32">
        <v>98.1</v>
      </c>
      <c r="H225" s="32" t="s">
        <v>862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44565</v>
      </c>
      <c r="B226" s="32" t="s">
        <v>963</v>
      </c>
      <c r="C226" s="31" t="s">
        <v>964</v>
      </c>
      <c r="D226" s="31" t="s">
        <v>1033</v>
      </c>
      <c r="E226" s="31" t="s">
        <v>576</v>
      </c>
      <c r="F226" s="90">
        <v>33186</v>
      </c>
      <c r="G226" s="32">
        <v>97.63</v>
      </c>
      <c r="H226" s="32" t="s">
        <v>862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44565</v>
      </c>
      <c r="B227" s="32" t="s">
        <v>920</v>
      </c>
      <c r="C227" s="31" t="s">
        <v>965</v>
      </c>
      <c r="D227" s="31" t="s">
        <v>969</v>
      </c>
      <c r="E227" s="31" t="s">
        <v>576</v>
      </c>
      <c r="F227" s="90">
        <v>516472</v>
      </c>
      <c r="G227" s="32">
        <v>6.95</v>
      </c>
      <c r="H227" s="32" t="s">
        <v>862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44565</v>
      </c>
      <c r="B228" s="32" t="s">
        <v>920</v>
      </c>
      <c r="C228" s="31" t="s">
        <v>965</v>
      </c>
      <c r="D228" s="31" t="s">
        <v>1137</v>
      </c>
      <c r="E228" s="31" t="s">
        <v>576</v>
      </c>
      <c r="F228" s="90">
        <v>289834</v>
      </c>
      <c r="G228" s="32">
        <v>6.82</v>
      </c>
      <c r="H228" s="32" t="s">
        <v>862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44565</v>
      </c>
      <c r="B229" s="32" t="s">
        <v>920</v>
      </c>
      <c r="C229" s="31" t="s">
        <v>965</v>
      </c>
      <c r="D229" s="31" t="s">
        <v>970</v>
      </c>
      <c r="E229" s="31" t="s">
        <v>576</v>
      </c>
      <c r="F229" s="90">
        <v>187562</v>
      </c>
      <c r="G229" s="32">
        <v>6.78</v>
      </c>
      <c r="H229" s="32" t="s">
        <v>862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44565</v>
      </c>
      <c r="B230" s="32" t="s">
        <v>920</v>
      </c>
      <c r="C230" s="31" t="s">
        <v>965</v>
      </c>
      <c r="D230" s="31" t="s">
        <v>971</v>
      </c>
      <c r="E230" s="31" t="s">
        <v>576</v>
      </c>
      <c r="F230" s="90">
        <v>500000</v>
      </c>
      <c r="G230" s="32">
        <v>7</v>
      </c>
      <c r="H230" s="32" t="s">
        <v>862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44565</v>
      </c>
      <c r="B231" s="32" t="s">
        <v>1138</v>
      </c>
      <c r="C231" s="31" t="s">
        <v>1139</v>
      </c>
      <c r="D231" s="31" t="s">
        <v>1033</v>
      </c>
      <c r="E231" s="31" t="s">
        <v>576</v>
      </c>
      <c r="F231" s="90">
        <v>379437</v>
      </c>
      <c r="G231" s="32">
        <v>38.54</v>
      </c>
      <c r="H231" s="32" t="s">
        <v>862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44565</v>
      </c>
      <c r="B232" s="32" t="s">
        <v>1138</v>
      </c>
      <c r="C232" s="31" t="s">
        <v>1139</v>
      </c>
      <c r="D232" s="31" t="s">
        <v>876</v>
      </c>
      <c r="E232" s="31" t="s">
        <v>576</v>
      </c>
      <c r="F232" s="90">
        <v>464774</v>
      </c>
      <c r="G232" s="32">
        <v>38.03</v>
      </c>
      <c r="H232" s="32" t="s">
        <v>862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44565</v>
      </c>
      <c r="B233" s="32" t="s">
        <v>1140</v>
      </c>
      <c r="C233" s="31" t="s">
        <v>1141</v>
      </c>
      <c r="D233" s="31" t="s">
        <v>903</v>
      </c>
      <c r="E233" s="31" t="s">
        <v>576</v>
      </c>
      <c r="F233" s="90">
        <v>419575</v>
      </c>
      <c r="G233" s="32">
        <v>335.95</v>
      </c>
      <c r="H233" s="32" t="s">
        <v>862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44565</v>
      </c>
      <c r="B234" s="32" t="s">
        <v>1142</v>
      </c>
      <c r="C234" s="31" t="s">
        <v>1143</v>
      </c>
      <c r="D234" s="31" t="s">
        <v>1144</v>
      </c>
      <c r="E234" s="31" t="s">
        <v>576</v>
      </c>
      <c r="F234" s="90">
        <v>66000</v>
      </c>
      <c r="G234" s="32">
        <v>127.45</v>
      </c>
      <c r="H234" s="32" t="s">
        <v>862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44565</v>
      </c>
      <c r="B235" s="32" t="s">
        <v>1142</v>
      </c>
      <c r="C235" s="31" t="s">
        <v>1143</v>
      </c>
      <c r="D235" s="31" t="s">
        <v>1145</v>
      </c>
      <c r="E235" s="31" t="s">
        <v>576</v>
      </c>
      <c r="F235" s="90">
        <v>24000</v>
      </c>
      <c r="G235" s="32">
        <v>127.5</v>
      </c>
      <c r="H235" s="32" t="s">
        <v>862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44565</v>
      </c>
      <c r="B236" s="32" t="s">
        <v>1142</v>
      </c>
      <c r="C236" s="31" t="s">
        <v>1143</v>
      </c>
      <c r="D236" s="31" t="s">
        <v>1146</v>
      </c>
      <c r="E236" s="31" t="s">
        <v>576</v>
      </c>
      <c r="F236" s="90">
        <v>96000</v>
      </c>
      <c r="G236" s="32">
        <v>128</v>
      </c>
      <c r="H236" s="32" t="s">
        <v>862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44565</v>
      </c>
      <c r="B237" s="32" t="s">
        <v>1147</v>
      </c>
      <c r="C237" s="31" t="s">
        <v>1148</v>
      </c>
      <c r="D237" s="31" t="s">
        <v>876</v>
      </c>
      <c r="E237" s="31" t="s">
        <v>576</v>
      </c>
      <c r="F237" s="90">
        <v>1135094</v>
      </c>
      <c r="G237" s="32">
        <v>80.44</v>
      </c>
      <c r="H237" s="32" t="s">
        <v>862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44565</v>
      </c>
      <c r="B238" s="32" t="s">
        <v>1147</v>
      </c>
      <c r="C238" s="31" t="s">
        <v>1148</v>
      </c>
      <c r="D238" s="31" t="s">
        <v>904</v>
      </c>
      <c r="E238" s="31" t="s">
        <v>576</v>
      </c>
      <c r="F238" s="90">
        <v>1232749</v>
      </c>
      <c r="G238" s="32">
        <v>81.010000000000005</v>
      </c>
      <c r="H238" s="32" t="s">
        <v>862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44565</v>
      </c>
      <c r="B239" s="32" t="s">
        <v>1149</v>
      </c>
      <c r="C239" s="31" t="s">
        <v>1150</v>
      </c>
      <c r="D239" s="31" t="s">
        <v>1151</v>
      </c>
      <c r="E239" s="31" t="s">
        <v>576</v>
      </c>
      <c r="F239" s="90">
        <v>54000</v>
      </c>
      <c r="G239" s="32">
        <v>225.87</v>
      </c>
      <c r="H239" s="32" t="s">
        <v>862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44565</v>
      </c>
      <c r="B240" s="32" t="s">
        <v>883</v>
      </c>
      <c r="C240" s="31" t="s">
        <v>884</v>
      </c>
      <c r="D240" s="31" t="s">
        <v>967</v>
      </c>
      <c r="E240" s="31" t="s">
        <v>576</v>
      </c>
      <c r="F240" s="90">
        <v>5150869</v>
      </c>
      <c r="G240" s="32">
        <v>3.99</v>
      </c>
      <c r="H240" s="32" t="s">
        <v>862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44565</v>
      </c>
      <c r="B241" s="32" t="s">
        <v>883</v>
      </c>
      <c r="C241" s="31" t="s">
        <v>884</v>
      </c>
      <c r="D241" s="31" t="s">
        <v>968</v>
      </c>
      <c r="E241" s="31" t="s">
        <v>576</v>
      </c>
      <c r="F241" s="90">
        <v>4216249</v>
      </c>
      <c r="G241" s="32">
        <v>4.09</v>
      </c>
      <c r="H241" s="32" t="s">
        <v>862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44565</v>
      </c>
      <c r="B242" s="32" t="s">
        <v>883</v>
      </c>
      <c r="C242" s="31" t="s">
        <v>884</v>
      </c>
      <c r="D242" s="31" t="s">
        <v>880</v>
      </c>
      <c r="E242" s="31" t="s">
        <v>576</v>
      </c>
      <c r="F242" s="90">
        <v>6062501</v>
      </c>
      <c r="G242" s="32">
        <v>4.1500000000000004</v>
      </c>
      <c r="H242" s="32" t="s">
        <v>862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44565</v>
      </c>
      <c r="B243" s="32" t="s">
        <v>883</v>
      </c>
      <c r="C243" s="31" t="s">
        <v>884</v>
      </c>
      <c r="D243" s="31" t="s">
        <v>969</v>
      </c>
      <c r="E243" s="31" t="s">
        <v>576</v>
      </c>
      <c r="F243" s="90">
        <v>34208482</v>
      </c>
      <c r="G243" s="32">
        <v>4.25</v>
      </c>
      <c r="H243" s="32" t="s">
        <v>862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44565</v>
      </c>
      <c r="B244" s="32" t="s">
        <v>883</v>
      </c>
      <c r="C244" s="31" t="s">
        <v>884</v>
      </c>
      <c r="D244" s="31" t="s">
        <v>859</v>
      </c>
      <c r="E244" s="31" t="s">
        <v>576</v>
      </c>
      <c r="F244" s="90">
        <v>15230803</v>
      </c>
      <c r="G244" s="32">
        <v>4.16</v>
      </c>
      <c r="H244" s="32" t="s">
        <v>862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44565</v>
      </c>
      <c r="B245" s="32" t="s">
        <v>883</v>
      </c>
      <c r="C245" s="31" t="s">
        <v>884</v>
      </c>
      <c r="D245" s="31" t="s">
        <v>875</v>
      </c>
      <c r="E245" s="31" t="s">
        <v>576</v>
      </c>
      <c r="F245" s="90">
        <v>31840618</v>
      </c>
      <c r="G245" s="32">
        <v>4.21</v>
      </c>
      <c r="H245" s="32" t="s">
        <v>862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44565</v>
      </c>
      <c r="B246" s="32" t="s">
        <v>883</v>
      </c>
      <c r="C246" s="31" t="s">
        <v>884</v>
      </c>
      <c r="D246" s="31" t="s">
        <v>878</v>
      </c>
      <c r="E246" s="31" t="s">
        <v>576</v>
      </c>
      <c r="F246" s="90">
        <v>9525700</v>
      </c>
      <c r="G246" s="32">
        <v>4.1100000000000003</v>
      </c>
      <c r="H246" s="32" t="s">
        <v>862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44565</v>
      </c>
      <c r="B247" s="32" t="s">
        <v>883</v>
      </c>
      <c r="C247" s="31" t="s">
        <v>884</v>
      </c>
      <c r="D247" s="31" t="s">
        <v>928</v>
      </c>
      <c r="E247" s="31" t="s">
        <v>576</v>
      </c>
      <c r="F247" s="90">
        <v>6500000</v>
      </c>
      <c r="G247" s="32">
        <v>4.5999999999999996</v>
      </c>
      <c r="H247" s="32" t="s">
        <v>862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44565</v>
      </c>
      <c r="B248" s="32" t="s">
        <v>972</v>
      </c>
      <c r="C248" s="31" t="s">
        <v>973</v>
      </c>
      <c r="D248" s="31" t="s">
        <v>969</v>
      </c>
      <c r="E248" s="31" t="s">
        <v>576</v>
      </c>
      <c r="F248" s="90">
        <v>36885227</v>
      </c>
      <c r="G248" s="32">
        <v>7.51</v>
      </c>
      <c r="H248" s="32" t="s">
        <v>862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44565</v>
      </c>
      <c r="B249" s="32" t="s">
        <v>972</v>
      </c>
      <c r="C249" s="31" t="s">
        <v>973</v>
      </c>
      <c r="D249" s="31" t="s">
        <v>1152</v>
      </c>
      <c r="E249" s="31" t="s">
        <v>576</v>
      </c>
      <c r="F249" s="90">
        <v>37557850</v>
      </c>
      <c r="G249" s="32">
        <v>7.54</v>
      </c>
      <c r="H249" s="32" t="s">
        <v>862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44565</v>
      </c>
      <c r="B250" s="32" t="s">
        <v>1153</v>
      </c>
      <c r="C250" s="31" t="s">
        <v>1154</v>
      </c>
      <c r="D250" s="31" t="s">
        <v>1155</v>
      </c>
      <c r="E250" s="31" t="s">
        <v>576</v>
      </c>
      <c r="F250" s="90">
        <v>725789</v>
      </c>
      <c r="G250" s="32">
        <v>31.59</v>
      </c>
      <c r="H250" s="32" t="s">
        <v>862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44565</v>
      </c>
      <c r="B251" s="32" t="s">
        <v>1156</v>
      </c>
      <c r="C251" s="31" t="s">
        <v>1157</v>
      </c>
      <c r="D251" s="31" t="s">
        <v>1158</v>
      </c>
      <c r="E251" s="31" t="s">
        <v>576</v>
      </c>
      <c r="F251" s="90">
        <v>460000</v>
      </c>
      <c r="G251" s="32">
        <v>31.23</v>
      </c>
      <c r="H251" s="32" t="s">
        <v>862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44565</v>
      </c>
      <c r="B252" s="32" t="s">
        <v>975</v>
      </c>
      <c r="C252" s="31" t="s">
        <v>976</v>
      </c>
      <c r="D252" s="31" t="s">
        <v>1035</v>
      </c>
      <c r="E252" s="31" t="s">
        <v>576</v>
      </c>
      <c r="F252" s="90">
        <v>404963</v>
      </c>
      <c r="G252" s="32">
        <v>44.7</v>
      </c>
      <c r="H252" s="32" t="s">
        <v>862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44565</v>
      </c>
      <c r="B253" s="32" t="s">
        <v>1159</v>
      </c>
      <c r="C253" s="31" t="s">
        <v>1160</v>
      </c>
      <c r="D253" s="31" t="s">
        <v>1046</v>
      </c>
      <c r="E253" s="31" t="s">
        <v>576</v>
      </c>
      <c r="F253" s="90">
        <v>32000</v>
      </c>
      <c r="G253" s="32">
        <v>77.31</v>
      </c>
      <c r="H253" s="32" t="s">
        <v>862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44565</v>
      </c>
      <c r="B254" s="32" t="s">
        <v>905</v>
      </c>
      <c r="C254" s="31" t="s">
        <v>906</v>
      </c>
      <c r="D254" s="31" t="s">
        <v>893</v>
      </c>
      <c r="E254" s="31" t="s">
        <v>576</v>
      </c>
      <c r="F254" s="90">
        <v>139245</v>
      </c>
      <c r="G254" s="32">
        <v>64.03</v>
      </c>
      <c r="H254" s="32" t="s">
        <v>862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>
        <v>44565</v>
      </c>
      <c r="B255" s="32" t="s">
        <v>1161</v>
      </c>
      <c r="C255" s="31" t="s">
        <v>1162</v>
      </c>
      <c r="D255" s="31" t="s">
        <v>878</v>
      </c>
      <c r="E255" s="31" t="s">
        <v>576</v>
      </c>
      <c r="F255" s="90">
        <v>1578185</v>
      </c>
      <c r="G255" s="32">
        <v>15.75</v>
      </c>
      <c r="H255" s="32" t="s">
        <v>862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>
        <v>44565</v>
      </c>
      <c r="B256" s="32" t="s">
        <v>1163</v>
      </c>
      <c r="C256" s="31" t="s">
        <v>1164</v>
      </c>
      <c r="D256" s="31" t="s">
        <v>1165</v>
      </c>
      <c r="E256" s="31" t="s">
        <v>576</v>
      </c>
      <c r="F256" s="90">
        <v>59336</v>
      </c>
      <c r="G256" s="32">
        <v>19.579999999999998</v>
      </c>
      <c r="H256" s="32" t="s">
        <v>862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>
        <v>44565</v>
      </c>
      <c r="B257" s="32" t="s">
        <v>907</v>
      </c>
      <c r="C257" s="31" t="s">
        <v>908</v>
      </c>
      <c r="D257" s="31" t="s">
        <v>1166</v>
      </c>
      <c r="E257" s="31" t="s">
        <v>576</v>
      </c>
      <c r="F257" s="90">
        <v>41970</v>
      </c>
      <c r="G257" s="32">
        <v>15.97</v>
      </c>
      <c r="H257" s="32" t="s">
        <v>862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>
        <v>44565</v>
      </c>
      <c r="B258" s="32" t="s">
        <v>907</v>
      </c>
      <c r="C258" s="31" t="s">
        <v>908</v>
      </c>
      <c r="D258" s="31" t="s">
        <v>1167</v>
      </c>
      <c r="E258" s="31" t="s">
        <v>576</v>
      </c>
      <c r="F258" s="90">
        <v>65068</v>
      </c>
      <c r="G258" s="32">
        <v>15.82</v>
      </c>
      <c r="H258" s="32" t="s">
        <v>862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>
        <v>44565</v>
      </c>
      <c r="B259" s="32" t="s">
        <v>907</v>
      </c>
      <c r="C259" s="31" t="s">
        <v>908</v>
      </c>
      <c r="D259" s="31" t="s">
        <v>1168</v>
      </c>
      <c r="E259" s="31" t="s">
        <v>576</v>
      </c>
      <c r="F259" s="90">
        <v>76000</v>
      </c>
      <c r="G259" s="32">
        <v>16.170000000000002</v>
      </c>
      <c r="H259" s="32" t="s">
        <v>862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>
        <v>44565</v>
      </c>
      <c r="B260" s="32" t="s">
        <v>907</v>
      </c>
      <c r="C260" s="31" t="s">
        <v>908</v>
      </c>
      <c r="D260" s="31" t="s">
        <v>1169</v>
      </c>
      <c r="E260" s="31" t="s">
        <v>576</v>
      </c>
      <c r="F260" s="90">
        <v>61926</v>
      </c>
      <c r="G260" s="32">
        <v>16.170000000000002</v>
      </c>
      <c r="H260" s="32" t="s">
        <v>862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>
        <v>44565</v>
      </c>
      <c r="B261" s="32" t="s">
        <v>907</v>
      </c>
      <c r="C261" s="31" t="s">
        <v>908</v>
      </c>
      <c r="D261" s="31" t="s">
        <v>882</v>
      </c>
      <c r="E261" s="31" t="s">
        <v>576</v>
      </c>
      <c r="F261" s="90">
        <v>351167</v>
      </c>
      <c r="G261" s="32">
        <v>16.190000000000001</v>
      </c>
      <c r="H261" s="32" t="s">
        <v>862</v>
      </c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>
        <v>44565</v>
      </c>
      <c r="B262" s="32" t="s">
        <v>907</v>
      </c>
      <c r="C262" s="31" t="s">
        <v>908</v>
      </c>
      <c r="D262" s="31" t="s">
        <v>1170</v>
      </c>
      <c r="E262" s="31" t="s">
        <v>576</v>
      </c>
      <c r="F262" s="90">
        <v>78206</v>
      </c>
      <c r="G262" s="32">
        <v>15.27</v>
      </c>
      <c r="H262" s="32" t="s">
        <v>862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>
        <v>44565</v>
      </c>
      <c r="B263" s="32" t="s">
        <v>907</v>
      </c>
      <c r="C263" s="31" t="s">
        <v>908</v>
      </c>
      <c r="D263" s="31" t="s">
        <v>1171</v>
      </c>
      <c r="E263" s="31" t="s">
        <v>576</v>
      </c>
      <c r="F263" s="90">
        <v>142342</v>
      </c>
      <c r="G263" s="32">
        <v>15.56</v>
      </c>
      <c r="H263" s="32" t="s">
        <v>862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>
        <v>44565</v>
      </c>
      <c r="B264" s="32" t="s">
        <v>1172</v>
      </c>
      <c r="C264" s="31" t="s">
        <v>1173</v>
      </c>
      <c r="D264" s="31" t="s">
        <v>1174</v>
      </c>
      <c r="E264" s="31" t="s">
        <v>576</v>
      </c>
      <c r="F264" s="90">
        <v>78080</v>
      </c>
      <c r="G264" s="32">
        <v>163.74</v>
      </c>
      <c r="H264" s="32" t="s">
        <v>862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>
        <v>44565</v>
      </c>
      <c r="B265" s="32" t="s">
        <v>1175</v>
      </c>
      <c r="C265" s="31" t="s">
        <v>1176</v>
      </c>
      <c r="D265" s="31" t="s">
        <v>859</v>
      </c>
      <c r="E265" s="31" t="s">
        <v>576</v>
      </c>
      <c r="F265" s="90">
        <v>9322472</v>
      </c>
      <c r="G265" s="32">
        <v>3.85</v>
      </c>
      <c r="H265" s="32" t="s">
        <v>862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>
        <v>44565</v>
      </c>
      <c r="B266" s="32" t="s">
        <v>1175</v>
      </c>
      <c r="C266" s="31" t="s">
        <v>1176</v>
      </c>
      <c r="D266" s="31" t="s">
        <v>974</v>
      </c>
      <c r="E266" s="31" t="s">
        <v>576</v>
      </c>
      <c r="F266" s="90">
        <v>5242261</v>
      </c>
      <c r="G266" s="32">
        <v>3.85</v>
      </c>
      <c r="H266" s="32" t="s">
        <v>862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>
        <v>44565</v>
      </c>
      <c r="B267" s="32" t="s">
        <v>1175</v>
      </c>
      <c r="C267" s="31" t="s">
        <v>1176</v>
      </c>
      <c r="D267" s="31" t="s">
        <v>882</v>
      </c>
      <c r="E267" s="31" t="s">
        <v>576</v>
      </c>
      <c r="F267" s="90">
        <v>3942234</v>
      </c>
      <c r="G267" s="32">
        <v>3.85</v>
      </c>
      <c r="H267" s="32" t="s">
        <v>862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>
        <v>44565</v>
      </c>
      <c r="B268" s="32" t="s">
        <v>1175</v>
      </c>
      <c r="C268" s="31" t="s">
        <v>1176</v>
      </c>
      <c r="D268" s="31" t="s">
        <v>875</v>
      </c>
      <c r="E268" s="31" t="s">
        <v>576</v>
      </c>
      <c r="F268" s="90">
        <v>500000</v>
      </c>
      <c r="G268" s="32">
        <v>3.85</v>
      </c>
      <c r="H268" s="32" t="s">
        <v>862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>
        <v>44565</v>
      </c>
      <c r="B269" s="32" t="s">
        <v>1177</v>
      </c>
      <c r="C269" s="31" t="s">
        <v>1178</v>
      </c>
      <c r="D269" s="31" t="s">
        <v>859</v>
      </c>
      <c r="E269" s="31" t="s">
        <v>576</v>
      </c>
      <c r="F269" s="90">
        <v>116310</v>
      </c>
      <c r="G269" s="32">
        <v>230.5</v>
      </c>
      <c r="H269" s="32" t="s">
        <v>862</v>
      </c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>
        <v>44565</v>
      </c>
      <c r="B270" s="32" t="s">
        <v>1177</v>
      </c>
      <c r="C270" s="31" t="s">
        <v>1178</v>
      </c>
      <c r="D270" s="31" t="s">
        <v>896</v>
      </c>
      <c r="E270" s="31" t="s">
        <v>576</v>
      </c>
      <c r="F270" s="90">
        <v>14857</v>
      </c>
      <c r="G270" s="32">
        <v>230.15</v>
      </c>
      <c r="H270" s="32" t="s">
        <v>862</v>
      </c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>
        <v>44565</v>
      </c>
      <c r="B271" s="32" t="s">
        <v>1179</v>
      </c>
      <c r="C271" s="31" t="s">
        <v>1180</v>
      </c>
      <c r="D271" s="31" t="s">
        <v>969</v>
      </c>
      <c r="E271" s="31" t="s">
        <v>576</v>
      </c>
      <c r="F271" s="90">
        <v>1476733</v>
      </c>
      <c r="G271" s="32">
        <v>5.05</v>
      </c>
      <c r="H271" s="32" t="s">
        <v>862</v>
      </c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>
        <v>44565</v>
      </c>
      <c r="B272" s="32" t="s">
        <v>1179</v>
      </c>
      <c r="C272" s="31" t="s">
        <v>1180</v>
      </c>
      <c r="D272" s="31" t="s">
        <v>1181</v>
      </c>
      <c r="E272" s="31" t="s">
        <v>576</v>
      </c>
      <c r="F272" s="90">
        <v>1329114</v>
      </c>
      <c r="G272" s="32">
        <v>4.83</v>
      </c>
      <c r="H272" s="32" t="s">
        <v>862</v>
      </c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>
        <v>44565</v>
      </c>
      <c r="B273" s="32" t="s">
        <v>1179</v>
      </c>
      <c r="C273" s="31" t="s">
        <v>1180</v>
      </c>
      <c r="D273" s="31" t="s">
        <v>1182</v>
      </c>
      <c r="E273" s="31" t="s">
        <v>576</v>
      </c>
      <c r="F273" s="90">
        <v>1089893</v>
      </c>
      <c r="G273" s="32">
        <v>4.8499999999999996</v>
      </c>
      <c r="H273" s="32" t="s">
        <v>862</v>
      </c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>
        <v>44565</v>
      </c>
      <c r="B274" s="32" t="s">
        <v>1183</v>
      </c>
      <c r="C274" s="31" t="s">
        <v>1184</v>
      </c>
      <c r="D274" s="31" t="s">
        <v>903</v>
      </c>
      <c r="E274" s="31" t="s">
        <v>576</v>
      </c>
      <c r="F274" s="90">
        <v>101224</v>
      </c>
      <c r="G274" s="32">
        <v>117.83</v>
      </c>
      <c r="H274" s="32" t="s">
        <v>862</v>
      </c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>
        <v>44565</v>
      </c>
      <c r="B275" s="32" t="s">
        <v>1185</v>
      </c>
      <c r="C275" s="31" t="s">
        <v>1186</v>
      </c>
      <c r="D275" s="31" t="s">
        <v>969</v>
      </c>
      <c r="E275" s="31" t="s">
        <v>576</v>
      </c>
      <c r="F275" s="90">
        <v>5364980</v>
      </c>
      <c r="G275" s="32">
        <v>4.1500000000000004</v>
      </c>
      <c r="H275" s="32" t="s">
        <v>862</v>
      </c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>
        <v>44565</v>
      </c>
      <c r="B276" s="32" t="s">
        <v>1187</v>
      </c>
      <c r="C276" s="31" t="s">
        <v>1188</v>
      </c>
      <c r="D276" s="31" t="s">
        <v>969</v>
      </c>
      <c r="E276" s="31" t="s">
        <v>576</v>
      </c>
      <c r="F276" s="90">
        <v>1899446</v>
      </c>
      <c r="G276" s="32">
        <v>4.92</v>
      </c>
      <c r="H276" s="32" t="s">
        <v>862</v>
      </c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>
        <v>44565</v>
      </c>
      <c r="B277" s="32" t="s">
        <v>977</v>
      </c>
      <c r="C277" s="31" t="s">
        <v>978</v>
      </c>
      <c r="D277" s="31" t="s">
        <v>979</v>
      </c>
      <c r="E277" s="31" t="s">
        <v>576</v>
      </c>
      <c r="F277" s="90">
        <v>19800000</v>
      </c>
      <c r="G277" s="32">
        <v>0.8</v>
      </c>
      <c r="H277" s="32" t="s">
        <v>862</v>
      </c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>
        <v>44565</v>
      </c>
      <c r="B278" s="32" t="s">
        <v>980</v>
      </c>
      <c r="C278" s="31" t="s">
        <v>981</v>
      </c>
      <c r="D278" s="31" t="s">
        <v>982</v>
      </c>
      <c r="E278" s="31" t="s">
        <v>576</v>
      </c>
      <c r="F278" s="90">
        <v>1613065</v>
      </c>
      <c r="G278" s="32">
        <v>25.51</v>
      </c>
      <c r="H278" s="32" t="s">
        <v>862</v>
      </c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>
        <v>44565</v>
      </c>
      <c r="B279" s="32" t="s">
        <v>980</v>
      </c>
      <c r="C279" s="31" t="s">
        <v>981</v>
      </c>
      <c r="D279" s="31" t="s">
        <v>893</v>
      </c>
      <c r="E279" s="31" t="s">
        <v>576</v>
      </c>
      <c r="F279" s="90">
        <v>2071563</v>
      </c>
      <c r="G279" s="32">
        <v>25.37</v>
      </c>
      <c r="H279" s="32" t="s">
        <v>862</v>
      </c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>
        <v>44565</v>
      </c>
      <c r="B280" s="32" t="s">
        <v>1189</v>
      </c>
      <c r="C280" s="31" t="s">
        <v>1190</v>
      </c>
      <c r="D280" s="31" t="s">
        <v>1191</v>
      </c>
      <c r="E280" s="31" t="s">
        <v>576</v>
      </c>
      <c r="F280" s="90">
        <v>900000</v>
      </c>
      <c r="G280" s="32">
        <v>1.51</v>
      </c>
      <c r="H280" s="32" t="s">
        <v>862</v>
      </c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>
        <v>44565</v>
      </c>
      <c r="B281" s="32" t="s">
        <v>1189</v>
      </c>
      <c r="C281" s="31" t="s">
        <v>1190</v>
      </c>
      <c r="D281" s="31" t="s">
        <v>895</v>
      </c>
      <c r="E281" s="31" t="s">
        <v>576</v>
      </c>
      <c r="F281" s="90">
        <v>1</v>
      </c>
      <c r="G281" s="32">
        <v>1.55</v>
      </c>
      <c r="H281" s="32" t="s">
        <v>862</v>
      </c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>
        <v>44565</v>
      </c>
      <c r="B282" s="32" t="s">
        <v>1192</v>
      </c>
      <c r="C282" s="31" t="s">
        <v>1193</v>
      </c>
      <c r="D282" s="31" t="s">
        <v>859</v>
      </c>
      <c r="E282" s="31" t="s">
        <v>576</v>
      </c>
      <c r="F282" s="90">
        <v>348205</v>
      </c>
      <c r="G282" s="32">
        <v>158.08000000000001</v>
      </c>
      <c r="H282" s="32" t="s">
        <v>862</v>
      </c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>
        <v>44565</v>
      </c>
      <c r="B283" s="32" t="s">
        <v>1128</v>
      </c>
      <c r="C283" s="31" t="s">
        <v>1129</v>
      </c>
      <c r="D283" s="31" t="s">
        <v>1194</v>
      </c>
      <c r="E283" s="31" t="s">
        <v>577</v>
      </c>
      <c r="F283" s="90">
        <v>430000</v>
      </c>
      <c r="G283" s="32">
        <v>857</v>
      </c>
      <c r="H283" s="32" t="s">
        <v>862</v>
      </c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>
        <v>44565</v>
      </c>
      <c r="B284" s="32" t="s">
        <v>901</v>
      </c>
      <c r="C284" s="31" t="s">
        <v>902</v>
      </c>
      <c r="D284" s="31" t="s">
        <v>903</v>
      </c>
      <c r="E284" s="31" t="s">
        <v>577</v>
      </c>
      <c r="F284" s="90">
        <v>129979</v>
      </c>
      <c r="G284" s="32">
        <v>180.12</v>
      </c>
      <c r="H284" s="32" t="s">
        <v>862</v>
      </c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>
        <v>44565</v>
      </c>
      <c r="B285" s="32" t="s">
        <v>901</v>
      </c>
      <c r="C285" s="31" t="s">
        <v>902</v>
      </c>
      <c r="D285" s="31" t="s">
        <v>876</v>
      </c>
      <c r="E285" s="31" t="s">
        <v>577</v>
      </c>
      <c r="F285" s="90">
        <v>146739</v>
      </c>
      <c r="G285" s="32">
        <v>180.39</v>
      </c>
      <c r="H285" s="32" t="s">
        <v>862</v>
      </c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>
        <v>44565</v>
      </c>
      <c r="B286" s="32" t="s">
        <v>1131</v>
      </c>
      <c r="C286" s="31" t="s">
        <v>1132</v>
      </c>
      <c r="D286" s="31" t="s">
        <v>903</v>
      </c>
      <c r="E286" s="31" t="s">
        <v>577</v>
      </c>
      <c r="F286" s="90">
        <v>151677</v>
      </c>
      <c r="G286" s="32">
        <v>519.64</v>
      </c>
      <c r="H286" s="32" t="s">
        <v>862</v>
      </c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>
        <v>44565</v>
      </c>
      <c r="B287" s="32" t="s">
        <v>1131</v>
      </c>
      <c r="C287" s="31" t="s">
        <v>1132</v>
      </c>
      <c r="D287" s="31" t="s">
        <v>876</v>
      </c>
      <c r="E287" s="31" t="s">
        <v>577</v>
      </c>
      <c r="F287" s="90">
        <v>134161</v>
      </c>
      <c r="G287" s="32">
        <v>513.04999999999995</v>
      </c>
      <c r="H287" s="32" t="s">
        <v>862</v>
      </c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>
        <v>44565</v>
      </c>
      <c r="B288" s="32" t="s">
        <v>316</v>
      </c>
      <c r="C288" s="31" t="s">
        <v>1133</v>
      </c>
      <c r="D288" s="31" t="s">
        <v>903</v>
      </c>
      <c r="E288" s="31" t="s">
        <v>577</v>
      </c>
      <c r="F288" s="90">
        <v>1371282</v>
      </c>
      <c r="G288" s="32">
        <v>408.79</v>
      </c>
      <c r="H288" s="32" t="s">
        <v>862</v>
      </c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>
        <v>44565</v>
      </c>
      <c r="B289" s="32" t="s">
        <v>316</v>
      </c>
      <c r="C289" s="31" t="s">
        <v>1133</v>
      </c>
      <c r="D289" s="31" t="s">
        <v>1134</v>
      </c>
      <c r="E289" s="31" t="s">
        <v>577</v>
      </c>
      <c r="F289" s="90">
        <v>1290087</v>
      </c>
      <c r="G289" s="32">
        <v>413.23</v>
      </c>
      <c r="H289" s="32" t="s">
        <v>862</v>
      </c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>
        <v>44565</v>
      </c>
      <c r="B290" s="32" t="s">
        <v>963</v>
      </c>
      <c r="C290" s="31" t="s">
        <v>964</v>
      </c>
      <c r="D290" s="31" t="s">
        <v>894</v>
      </c>
      <c r="E290" s="31" t="s">
        <v>577</v>
      </c>
      <c r="F290" s="90">
        <v>59150</v>
      </c>
      <c r="G290" s="32">
        <v>95.94</v>
      </c>
      <c r="H290" s="32" t="s">
        <v>862</v>
      </c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>
        <v>44565</v>
      </c>
      <c r="B291" s="32" t="s">
        <v>963</v>
      </c>
      <c r="C291" s="31" t="s">
        <v>964</v>
      </c>
      <c r="D291" s="31" t="s">
        <v>876</v>
      </c>
      <c r="E291" s="31" t="s">
        <v>577</v>
      </c>
      <c r="F291" s="90">
        <v>89539</v>
      </c>
      <c r="G291" s="32">
        <v>97.87</v>
      </c>
      <c r="H291" s="32" t="s">
        <v>862</v>
      </c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>
        <v>44565</v>
      </c>
      <c r="B292" s="32" t="s">
        <v>963</v>
      </c>
      <c r="C292" s="31" t="s">
        <v>964</v>
      </c>
      <c r="D292" s="31" t="s">
        <v>1136</v>
      </c>
      <c r="E292" s="31" t="s">
        <v>577</v>
      </c>
      <c r="F292" s="90">
        <v>48827</v>
      </c>
      <c r="G292" s="32">
        <v>97.98</v>
      </c>
      <c r="H292" s="32" t="s">
        <v>862</v>
      </c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>
        <v>44565</v>
      </c>
      <c r="B293" s="32" t="s">
        <v>963</v>
      </c>
      <c r="C293" s="31" t="s">
        <v>964</v>
      </c>
      <c r="D293" s="31" t="s">
        <v>1033</v>
      </c>
      <c r="E293" s="31" t="s">
        <v>577</v>
      </c>
      <c r="F293" s="90">
        <v>33407</v>
      </c>
      <c r="G293" s="32">
        <v>97.74</v>
      </c>
      <c r="H293" s="32" t="s">
        <v>862</v>
      </c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>
        <v>44565</v>
      </c>
      <c r="B294" s="32" t="s">
        <v>963</v>
      </c>
      <c r="C294" s="31" t="s">
        <v>964</v>
      </c>
      <c r="D294" s="31" t="s">
        <v>1135</v>
      </c>
      <c r="E294" s="31" t="s">
        <v>577</v>
      </c>
      <c r="F294" s="90">
        <v>89621</v>
      </c>
      <c r="G294" s="32">
        <v>98.28</v>
      </c>
      <c r="H294" s="32" t="s">
        <v>862</v>
      </c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>
        <v>44565</v>
      </c>
      <c r="B295" s="32" t="s">
        <v>920</v>
      </c>
      <c r="C295" s="31" t="s">
        <v>965</v>
      </c>
      <c r="D295" s="31" t="s">
        <v>1137</v>
      </c>
      <c r="E295" s="31" t="s">
        <v>577</v>
      </c>
      <c r="F295" s="90">
        <v>436228</v>
      </c>
      <c r="G295" s="32">
        <v>6.83</v>
      </c>
      <c r="H295" s="32" t="s">
        <v>862</v>
      </c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>
        <v>44565</v>
      </c>
      <c r="B296" s="32" t="s">
        <v>920</v>
      </c>
      <c r="C296" s="31" t="s">
        <v>965</v>
      </c>
      <c r="D296" s="31" t="s">
        <v>969</v>
      </c>
      <c r="E296" s="31" t="s">
        <v>577</v>
      </c>
      <c r="F296" s="90">
        <v>497234</v>
      </c>
      <c r="G296" s="32">
        <v>6.87</v>
      </c>
      <c r="H296" s="32" t="s">
        <v>862</v>
      </c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>
        <v>44565</v>
      </c>
      <c r="B297" s="32" t="s">
        <v>920</v>
      </c>
      <c r="C297" s="31" t="s">
        <v>965</v>
      </c>
      <c r="D297" s="31" t="s">
        <v>970</v>
      </c>
      <c r="E297" s="31" t="s">
        <v>577</v>
      </c>
      <c r="F297" s="90">
        <v>372562</v>
      </c>
      <c r="G297" s="32">
        <v>6.86</v>
      </c>
      <c r="H297" s="32" t="s">
        <v>862</v>
      </c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>
        <v>44565</v>
      </c>
      <c r="B298" s="32" t="s">
        <v>1138</v>
      </c>
      <c r="C298" s="31" t="s">
        <v>1139</v>
      </c>
      <c r="D298" s="31" t="s">
        <v>876</v>
      </c>
      <c r="E298" s="31" t="s">
        <v>577</v>
      </c>
      <c r="F298" s="90">
        <v>464774</v>
      </c>
      <c r="G298" s="32">
        <v>38.090000000000003</v>
      </c>
      <c r="H298" s="32" t="s">
        <v>862</v>
      </c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>
        <v>44565</v>
      </c>
      <c r="B299" s="32" t="s">
        <v>1138</v>
      </c>
      <c r="C299" s="31" t="s">
        <v>1139</v>
      </c>
      <c r="D299" s="31" t="s">
        <v>1033</v>
      </c>
      <c r="E299" s="31" t="s">
        <v>577</v>
      </c>
      <c r="F299" s="90">
        <v>320340</v>
      </c>
      <c r="G299" s="32">
        <v>38.1</v>
      </c>
      <c r="H299" s="32" t="s">
        <v>862</v>
      </c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>
        <v>44565</v>
      </c>
      <c r="B300" s="32" t="s">
        <v>1195</v>
      </c>
      <c r="C300" s="31" t="s">
        <v>1196</v>
      </c>
      <c r="D300" s="31" t="s">
        <v>1197</v>
      </c>
      <c r="E300" s="31" t="s">
        <v>577</v>
      </c>
      <c r="F300" s="90">
        <v>100000</v>
      </c>
      <c r="G300" s="32">
        <v>13.95</v>
      </c>
      <c r="H300" s="32" t="s">
        <v>862</v>
      </c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>
        <v>44565</v>
      </c>
      <c r="B301" s="32" t="s">
        <v>1140</v>
      </c>
      <c r="C301" s="31" t="s">
        <v>1141</v>
      </c>
      <c r="D301" s="31" t="s">
        <v>903</v>
      </c>
      <c r="E301" s="31" t="s">
        <v>577</v>
      </c>
      <c r="F301" s="90">
        <v>413763</v>
      </c>
      <c r="G301" s="32">
        <v>336.41</v>
      </c>
      <c r="H301" s="32" t="s">
        <v>862</v>
      </c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>
        <v>44565</v>
      </c>
      <c r="B302" s="32" t="s">
        <v>1198</v>
      </c>
      <c r="C302" s="31" t="s">
        <v>1199</v>
      </c>
      <c r="D302" s="31" t="s">
        <v>1200</v>
      </c>
      <c r="E302" s="31" t="s">
        <v>577</v>
      </c>
      <c r="F302" s="90">
        <v>84800</v>
      </c>
      <c r="G302" s="32">
        <v>264.17</v>
      </c>
      <c r="H302" s="32" t="s">
        <v>862</v>
      </c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>
        <v>44565</v>
      </c>
      <c r="B303" s="32" t="s">
        <v>1142</v>
      </c>
      <c r="C303" s="31" t="s">
        <v>1143</v>
      </c>
      <c r="D303" s="31" t="s">
        <v>1145</v>
      </c>
      <c r="E303" s="31" t="s">
        <v>577</v>
      </c>
      <c r="F303" s="90">
        <v>90000</v>
      </c>
      <c r="G303" s="32">
        <v>127.83</v>
      </c>
      <c r="H303" s="32" t="s">
        <v>862</v>
      </c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>
        <v>44565</v>
      </c>
      <c r="B304" s="32" t="s">
        <v>1142</v>
      </c>
      <c r="C304" s="31" t="s">
        <v>1143</v>
      </c>
      <c r="D304" s="31" t="s">
        <v>1201</v>
      </c>
      <c r="E304" s="31" t="s">
        <v>577</v>
      </c>
      <c r="F304" s="90">
        <v>48000</v>
      </c>
      <c r="G304" s="32">
        <v>127.69</v>
      </c>
      <c r="H304" s="32" t="s">
        <v>862</v>
      </c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>
        <v>44565</v>
      </c>
      <c r="B305" s="32" t="s">
        <v>1147</v>
      </c>
      <c r="C305" s="31" t="s">
        <v>1148</v>
      </c>
      <c r="D305" s="31" t="s">
        <v>904</v>
      </c>
      <c r="E305" s="31" t="s">
        <v>577</v>
      </c>
      <c r="F305" s="90">
        <v>1245139</v>
      </c>
      <c r="G305" s="32">
        <v>81.180000000000007</v>
      </c>
      <c r="H305" s="32" t="s">
        <v>862</v>
      </c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>
        <v>44565</v>
      </c>
      <c r="B306" s="32" t="s">
        <v>1147</v>
      </c>
      <c r="C306" s="31" t="s">
        <v>1148</v>
      </c>
      <c r="D306" s="31" t="s">
        <v>876</v>
      </c>
      <c r="E306" s="31" t="s">
        <v>577</v>
      </c>
      <c r="F306" s="90">
        <v>1135094</v>
      </c>
      <c r="G306" s="32">
        <v>80.239999999999995</v>
      </c>
      <c r="H306" s="32" t="s">
        <v>862</v>
      </c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>
        <v>44565</v>
      </c>
      <c r="B307" s="32" t="s">
        <v>1149</v>
      </c>
      <c r="C307" s="31" t="s">
        <v>1150</v>
      </c>
      <c r="D307" s="31" t="s">
        <v>1202</v>
      </c>
      <c r="E307" s="31" t="s">
        <v>577</v>
      </c>
      <c r="F307" s="90">
        <v>60000</v>
      </c>
      <c r="G307" s="32">
        <v>226</v>
      </c>
      <c r="H307" s="32" t="s">
        <v>862</v>
      </c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>
        <v>44565</v>
      </c>
      <c r="B308" s="32" t="s">
        <v>883</v>
      </c>
      <c r="C308" s="31" t="s">
        <v>884</v>
      </c>
      <c r="D308" s="31" t="s">
        <v>928</v>
      </c>
      <c r="E308" s="31" t="s">
        <v>577</v>
      </c>
      <c r="F308" s="90">
        <v>8500000</v>
      </c>
      <c r="G308" s="32">
        <v>4.46</v>
      </c>
      <c r="H308" s="32" t="s">
        <v>862</v>
      </c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>
        <v>44565</v>
      </c>
      <c r="B309" s="32" t="s">
        <v>883</v>
      </c>
      <c r="C309" s="31" t="s">
        <v>884</v>
      </c>
      <c r="D309" s="31" t="s">
        <v>859</v>
      </c>
      <c r="E309" s="31" t="s">
        <v>577</v>
      </c>
      <c r="F309" s="90">
        <v>21414809</v>
      </c>
      <c r="G309" s="32">
        <v>4.45</v>
      </c>
      <c r="H309" s="32" t="s">
        <v>862</v>
      </c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>
        <v>44565</v>
      </c>
      <c r="B310" s="32" t="s">
        <v>883</v>
      </c>
      <c r="C310" s="31" t="s">
        <v>884</v>
      </c>
      <c r="D310" s="31" t="s">
        <v>1203</v>
      </c>
      <c r="E310" s="31" t="s">
        <v>577</v>
      </c>
      <c r="F310" s="90">
        <v>25251090</v>
      </c>
      <c r="G310" s="32">
        <v>3.85</v>
      </c>
      <c r="H310" s="32" t="s">
        <v>862</v>
      </c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>
        <v>44565</v>
      </c>
      <c r="B311" s="32" t="s">
        <v>883</v>
      </c>
      <c r="C311" s="31" t="s">
        <v>884</v>
      </c>
      <c r="D311" s="31" t="s">
        <v>967</v>
      </c>
      <c r="E311" s="31" t="s">
        <v>577</v>
      </c>
      <c r="F311" s="90">
        <v>4068175</v>
      </c>
      <c r="G311" s="32">
        <v>4</v>
      </c>
      <c r="H311" s="32" t="s">
        <v>862</v>
      </c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>
        <v>44565</v>
      </c>
      <c r="B312" s="32" t="s">
        <v>883</v>
      </c>
      <c r="C312" s="31" t="s">
        <v>884</v>
      </c>
      <c r="D312" s="31" t="s">
        <v>968</v>
      </c>
      <c r="E312" s="31" t="s">
        <v>577</v>
      </c>
      <c r="F312" s="90">
        <v>4046249</v>
      </c>
      <c r="G312" s="32">
        <v>4.1100000000000003</v>
      </c>
      <c r="H312" s="32" t="s">
        <v>862</v>
      </c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>
        <v>44565</v>
      </c>
      <c r="B313" s="32" t="s">
        <v>883</v>
      </c>
      <c r="C313" s="31" t="s">
        <v>884</v>
      </c>
      <c r="D313" s="31" t="s">
        <v>880</v>
      </c>
      <c r="E313" s="31" t="s">
        <v>577</v>
      </c>
      <c r="F313" s="90">
        <v>6595384</v>
      </c>
      <c r="G313" s="32">
        <v>4.1900000000000004</v>
      </c>
      <c r="H313" s="32" t="s">
        <v>862</v>
      </c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>
        <v>44565</v>
      </c>
      <c r="B314" s="32" t="s">
        <v>883</v>
      </c>
      <c r="C314" s="31" t="s">
        <v>884</v>
      </c>
      <c r="D314" s="31" t="s">
        <v>878</v>
      </c>
      <c r="E314" s="31" t="s">
        <v>577</v>
      </c>
      <c r="F314" s="90">
        <v>10375700</v>
      </c>
      <c r="G314" s="32">
        <v>4.0999999999999996</v>
      </c>
      <c r="H314" s="32" t="s">
        <v>862</v>
      </c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>
        <v>44565</v>
      </c>
      <c r="B315" s="32" t="s">
        <v>883</v>
      </c>
      <c r="C315" s="31" t="s">
        <v>884</v>
      </c>
      <c r="D315" s="31" t="s">
        <v>969</v>
      </c>
      <c r="E315" s="31" t="s">
        <v>577</v>
      </c>
      <c r="F315" s="90">
        <v>30482744</v>
      </c>
      <c r="G315" s="32">
        <v>4.28</v>
      </c>
      <c r="H315" s="32" t="s">
        <v>862</v>
      </c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>
        <v>44565</v>
      </c>
      <c r="B316" s="32" t="s">
        <v>883</v>
      </c>
      <c r="C316" s="31" t="s">
        <v>884</v>
      </c>
      <c r="D316" s="31" t="s">
        <v>875</v>
      </c>
      <c r="E316" s="31" t="s">
        <v>577</v>
      </c>
      <c r="F316" s="90">
        <v>36960369</v>
      </c>
      <c r="G316" s="32">
        <v>4.28</v>
      </c>
      <c r="H316" s="32" t="s">
        <v>862</v>
      </c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>
        <v>44565</v>
      </c>
      <c r="B317" s="32" t="s">
        <v>972</v>
      </c>
      <c r="C317" s="31" t="s">
        <v>973</v>
      </c>
      <c r="D317" s="31" t="s">
        <v>969</v>
      </c>
      <c r="E317" s="31" t="s">
        <v>577</v>
      </c>
      <c r="F317" s="90">
        <v>38676680</v>
      </c>
      <c r="G317" s="32">
        <v>7.51</v>
      </c>
      <c r="H317" s="32" t="s">
        <v>862</v>
      </c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>
        <v>44565</v>
      </c>
      <c r="B318" s="32" t="s">
        <v>972</v>
      </c>
      <c r="C318" s="31" t="s">
        <v>973</v>
      </c>
      <c r="D318" s="31" t="s">
        <v>1152</v>
      </c>
      <c r="E318" s="31" t="s">
        <v>577</v>
      </c>
      <c r="F318" s="90">
        <v>37562850</v>
      </c>
      <c r="G318" s="32">
        <v>7.53</v>
      </c>
      <c r="H318" s="32" t="s">
        <v>862</v>
      </c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>
        <v>44565</v>
      </c>
      <c r="B319" s="32" t="s">
        <v>1153</v>
      </c>
      <c r="C319" s="31" t="s">
        <v>1154</v>
      </c>
      <c r="D319" s="31" t="s">
        <v>1155</v>
      </c>
      <c r="E319" s="31" t="s">
        <v>577</v>
      </c>
      <c r="F319" s="90">
        <v>330789</v>
      </c>
      <c r="G319" s="32">
        <v>31.42</v>
      </c>
      <c r="H319" s="32" t="s">
        <v>862</v>
      </c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>
        <v>44565</v>
      </c>
      <c r="B320" s="32" t="s">
        <v>1204</v>
      </c>
      <c r="C320" s="31" t="s">
        <v>1205</v>
      </c>
      <c r="D320" s="31" t="s">
        <v>1206</v>
      </c>
      <c r="E320" s="31" t="s">
        <v>577</v>
      </c>
      <c r="F320" s="90">
        <v>259780</v>
      </c>
      <c r="G320" s="32">
        <v>17.7</v>
      </c>
      <c r="H320" s="32" t="s">
        <v>862</v>
      </c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>
        <v>44565</v>
      </c>
      <c r="B321" s="32" t="s">
        <v>975</v>
      </c>
      <c r="C321" s="31" t="s">
        <v>976</v>
      </c>
      <c r="D321" s="31" t="s">
        <v>1207</v>
      </c>
      <c r="E321" s="31" t="s">
        <v>577</v>
      </c>
      <c r="F321" s="90">
        <v>339434</v>
      </c>
      <c r="G321" s="32">
        <v>44.7</v>
      </c>
      <c r="H321" s="32" t="s">
        <v>862</v>
      </c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>
        <v>44565</v>
      </c>
      <c r="B322" s="32" t="s">
        <v>975</v>
      </c>
      <c r="C322" s="31" t="s">
        <v>976</v>
      </c>
      <c r="D322" s="31" t="s">
        <v>983</v>
      </c>
      <c r="E322" s="31" t="s">
        <v>577</v>
      </c>
      <c r="F322" s="90">
        <v>400000</v>
      </c>
      <c r="G322" s="32">
        <v>44.66</v>
      </c>
      <c r="H322" s="32" t="s">
        <v>862</v>
      </c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>
        <v>44565</v>
      </c>
      <c r="B323" s="32" t="s">
        <v>905</v>
      </c>
      <c r="C323" s="31" t="s">
        <v>906</v>
      </c>
      <c r="D323" s="31" t="s">
        <v>893</v>
      </c>
      <c r="E323" s="31" t="s">
        <v>577</v>
      </c>
      <c r="F323" s="90">
        <v>204245</v>
      </c>
      <c r="G323" s="32">
        <v>63.4</v>
      </c>
      <c r="H323" s="32" t="s">
        <v>862</v>
      </c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>
        <v>44565</v>
      </c>
      <c r="B324" s="32" t="s">
        <v>1208</v>
      </c>
      <c r="C324" s="31" t="s">
        <v>1209</v>
      </c>
      <c r="D324" s="31" t="s">
        <v>971</v>
      </c>
      <c r="E324" s="31" t="s">
        <v>577</v>
      </c>
      <c r="F324" s="90">
        <v>1213677</v>
      </c>
      <c r="G324" s="32">
        <v>7.4</v>
      </c>
      <c r="H324" s="32" t="s">
        <v>862</v>
      </c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>
        <v>44565</v>
      </c>
      <c r="B325" s="32" t="s">
        <v>1161</v>
      </c>
      <c r="C325" s="31" t="s">
        <v>1162</v>
      </c>
      <c r="D325" s="31" t="s">
        <v>878</v>
      </c>
      <c r="E325" s="31" t="s">
        <v>577</v>
      </c>
      <c r="F325" s="90">
        <v>1608185</v>
      </c>
      <c r="G325" s="32">
        <v>15.79</v>
      </c>
      <c r="H325" s="32" t="s">
        <v>862</v>
      </c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>
        <v>44565</v>
      </c>
      <c r="B326" s="32" t="s">
        <v>907</v>
      </c>
      <c r="C326" s="31" t="s">
        <v>908</v>
      </c>
      <c r="D326" s="31" t="s">
        <v>1168</v>
      </c>
      <c r="E326" s="31" t="s">
        <v>577</v>
      </c>
      <c r="F326" s="90">
        <v>76000</v>
      </c>
      <c r="G326" s="32">
        <v>15.02</v>
      </c>
      <c r="H326" s="32" t="s">
        <v>862</v>
      </c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>
        <v>44565</v>
      </c>
      <c r="B327" s="32" t="s">
        <v>907</v>
      </c>
      <c r="C327" s="31" t="s">
        <v>908</v>
      </c>
      <c r="D327" s="31" t="s">
        <v>882</v>
      </c>
      <c r="E327" s="31" t="s">
        <v>577</v>
      </c>
      <c r="F327" s="90">
        <v>382829</v>
      </c>
      <c r="G327" s="32">
        <v>16.2</v>
      </c>
      <c r="H327" s="32" t="s">
        <v>862</v>
      </c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>
        <v>44565</v>
      </c>
      <c r="B328" s="32" t="s">
        <v>907</v>
      </c>
      <c r="C328" s="31" t="s">
        <v>908</v>
      </c>
      <c r="D328" s="31" t="s">
        <v>929</v>
      </c>
      <c r="E328" s="31" t="s">
        <v>577</v>
      </c>
      <c r="F328" s="90">
        <v>75000</v>
      </c>
      <c r="G328" s="32">
        <v>16.2</v>
      </c>
      <c r="H328" s="32" t="s">
        <v>862</v>
      </c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>
        <v>44565</v>
      </c>
      <c r="B329" s="32" t="s">
        <v>907</v>
      </c>
      <c r="C329" s="31" t="s">
        <v>908</v>
      </c>
      <c r="D329" s="31" t="s">
        <v>1169</v>
      </c>
      <c r="E329" s="31" t="s">
        <v>577</v>
      </c>
      <c r="F329" s="90">
        <v>61926</v>
      </c>
      <c r="G329" s="32">
        <v>14.87</v>
      </c>
      <c r="H329" s="32" t="s">
        <v>862</v>
      </c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>
        <v>44565</v>
      </c>
      <c r="B330" s="32" t="s">
        <v>907</v>
      </c>
      <c r="C330" s="31" t="s">
        <v>908</v>
      </c>
      <c r="D330" s="31" t="s">
        <v>1170</v>
      </c>
      <c r="E330" s="31" t="s">
        <v>577</v>
      </c>
      <c r="F330" s="90">
        <v>78206</v>
      </c>
      <c r="G330" s="32">
        <v>15.36</v>
      </c>
      <c r="H330" s="32" t="s">
        <v>862</v>
      </c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>
        <v>44565</v>
      </c>
      <c r="B331" s="32" t="s">
        <v>907</v>
      </c>
      <c r="C331" s="31" t="s">
        <v>908</v>
      </c>
      <c r="D331" s="31" t="s">
        <v>1171</v>
      </c>
      <c r="E331" s="31" t="s">
        <v>577</v>
      </c>
      <c r="F331" s="90">
        <v>192342</v>
      </c>
      <c r="G331" s="32">
        <v>16.190000000000001</v>
      </c>
      <c r="H331" s="32" t="s">
        <v>862</v>
      </c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>
        <v>44565</v>
      </c>
      <c r="B332" s="32" t="s">
        <v>907</v>
      </c>
      <c r="C332" s="31" t="s">
        <v>908</v>
      </c>
      <c r="D332" s="31" t="s">
        <v>1167</v>
      </c>
      <c r="E332" s="31" t="s">
        <v>577</v>
      </c>
      <c r="F332" s="90">
        <v>80068</v>
      </c>
      <c r="G332" s="32">
        <v>15.44</v>
      </c>
      <c r="H332" s="32" t="s">
        <v>862</v>
      </c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>
        <v>44565</v>
      </c>
      <c r="B333" s="32" t="s">
        <v>907</v>
      </c>
      <c r="C333" s="31" t="s">
        <v>908</v>
      </c>
      <c r="D333" s="31" t="s">
        <v>1166</v>
      </c>
      <c r="E333" s="31" t="s">
        <v>577</v>
      </c>
      <c r="F333" s="90">
        <v>66970</v>
      </c>
      <c r="G333" s="32">
        <v>16.2</v>
      </c>
      <c r="H333" s="32" t="s">
        <v>862</v>
      </c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>
        <v>44565</v>
      </c>
      <c r="B334" s="32" t="s">
        <v>1172</v>
      </c>
      <c r="C334" s="31" t="s">
        <v>1173</v>
      </c>
      <c r="D334" s="31" t="s">
        <v>1174</v>
      </c>
      <c r="E334" s="31" t="s">
        <v>577</v>
      </c>
      <c r="F334" s="90">
        <v>63080</v>
      </c>
      <c r="G334" s="32">
        <v>164.25</v>
      </c>
      <c r="H334" s="32" t="s">
        <v>862</v>
      </c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>
        <v>44565</v>
      </c>
      <c r="B335" s="32" t="s">
        <v>1175</v>
      </c>
      <c r="C335" s="31" t="s">
        <v>1176</v>
      </c>
      <c r="D335" s="31" t="s">
        <v>966</v>
      </c>
      <c r="E335" s="31" t="s">
        <v>577</v>
      </c>
      <c r="F335" s="90">
        <v>6480214</v>
      </c>
      <c r="G335" s="32">
        <v>3.87</v>
      </c>
      <c r="H335" s="32" t="s">
        <v>862</v>
      </c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>
        <v>44565</v>
      </c>
      <c r="B336" s="32" t="s">
        <v>1175</v>
      </c>
      <c r="C336" s="31" t="s">
        <v>1176</v>
      </c>
      <c r="D336" s="31" t="s">
        <v>974</v>
      </c>
      <c r="E336" s="31" t="s">
        <v>577</v>
      </c>
      <c r="F336" s="90">
        <v>1742261</v>
      </c>
      <c r="G336" s="32">
        <v>3.85</v>
      </c>
      <c r="H336" s="32" t="s">
        <v>862</v>
      </c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>
        <v>44565</v>
      </c>
      <c r="B337" s="32" t="s">
        <v>1175</v>
      </c>
      <c r="C337" s="31" t="s">
        <v>1176</v>
      </c>
      <c r="D337" s="31" t="s">
        <v>859</v>
      </c>
      <c r="E337" s="31" t="s">
        <v>577</v>
      </c>
      <c r="F337" s="90">
        <v>11906837</v>
      </c>
      <c r="G337" s="32">
        <v>3.94</v>
      </c>
      <c r="H337" s="32" t="s">
        <v>862</v>
      </c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>
        <v>44565</v>
      </c>
      <c r="B338" s="32" t="s">
        <v>1175</v>
      </c>
      <c r="C338" s="31" t="s">
        <v>1176</v>
      </c>
      <c r="D338" s="31" t="s">
        <v>875</v>
      </c>
      <c r="E338" s="31" t="s">
        <v>577</v>
      </c>
      <c r="F338" s="90">
        <v>3500000</v>
      </c>
      <c r="G338" s="32">
        <v>3.96</v>
      </c>
      <c r="H338" s="32" t="s">
        <v>862</v>
      </c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>
        <v>44565</v>
      </c>
      <c r="B339" s="32" t="s">
        <v>1175</v>
      </c>
      <c r="C339" s="31" t="s">
        <v>1176</v>
      </c>
      <c r="D339" s="31" t="s">
        <v>882</v>
      </c>
      <c r="E339" s="31" t="s">
        <v>577</v>
      </c>
      <c r="F339" s="90">
        <v>142291</v>
      </c>
      <c r="G339" s="32">
        <v>4.2</v>
      </c>
      <c r="H339" s="32" t="s">
        <v>862</v>
      </c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>
        <v>44565</v>
      </c>
      <c r="B340" s="32" t="s">
        <v>1177</v>
      </c>
      <c r="C340" s="31" t="s">
        <v>1178</v>
      </c>
      <c r="D340" s="31" t="s">
        <v>896</v>
      </c>
      <c r="E340" s="31" t="s">
        <v>577</v>
      </c>
      <c r="F340" s="90">
        <v>90000</v>
      </c>
      <c r="G340" s="32">
        <v>232.91</v>
      </c>
      <c r="H340" s="32" t="s">
        <v>862</v>
      </c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>
        <v>44565</v>
      </c>
      <c r="B341" s="32" t="s">
        <v>1177</v>
      </c>
      <c r="C341" s="31" t="s">
        <v>1178</v>
      </c>
      <c r="D341" s="31" t="s">
        <v>859</v>
      </c>
      <c r="E341" s="31" t="s">
        <v>577</v>
      </c>
      <c r="F341" s="90">
        <v>87183</v>
      </c>
      <c r="G341" s="32">
        <v>232.54</v>
      </c>
      <c r="H341" s="32" t="s">
        <v>862</v>
      </c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>
        <v>44565</v>
      </c>
      <c r="B342" s="32" t="s">
        <v>1210</v>
      </c>
      <c r="C342" s="31" t="s">
        <v>1211</v>
      </c>
      <c r="D342" s="31" t="s">
        <v>1212</v>
      </c>
      <c r="E342" s="31" t="s">
        <v>577</v>
      </c>
      <c r="F342" s="90">
        <v>40000</v>
      </c>
      <c r="G342" s="32">
        <v>6.6</v>
      </c>
      <c r="H342" s="32" t="s">
        <v>862</v>
      </c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>
        <v>44565</v>
      </c>
      <c r="B343" s="32" t="s">
        <v>1179</v>
      </c>
      <c r="C343" s="31" t="s">
        <v>1180</v>
      </c>
      <c r="D343" s="31" t="s">
        <v>1181</v>
      </c>
      <c r="E343" s="31" t="s">
        <v>577</v>
      </c>
      <c r="F343" s="90">
        <v>1139114</v>
      </c>
      <c r="G343" s="32">
        <v>5.01</v>
      </c>
      <c r="H343" s="32" t="s">
        <v>862</v>
      </c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>
        <v>44565</v>
      </c>
      <c r="B344" s="32" t="s">
        <v>1179</v>
      </c>
      <c r="C344" s="31" t="s">
        <v>1180</v>
      </c>
      <c r="D344" s="31" t="s">
        <v>969</v>
      </c>
      <c r="E344" s="31" t="s">
        <v>577</v>
      </c>
      <c r="F344" s="90">
        <v>1294688</v>
      </c>
      <c r="G344" s="32">
        <v>4.9000000000000004</v>
      </c>
      <c r="H344" s="32" t="s">
        <v>862</v>
      </c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>
        <v>44565</v>
      </c>
      <c r="B345" s="32" t="s">
        <v>1179</v>
      </c>
      <c r="C345" s="31" t="s">
        <v>1180</v>
      </c>
      <c r="D345" s="31" t="s">
        <v>1182</v>
      </c>
      <c r="E345" s="31" t="s">
        <v>577</v>
      </c>
      <c r="F345" s="90">
        <v>1089893</v>
      </c>
      <c r="G345" s="32">
        <v>4.83</v>
      </c>
      <c r="H345" s="32" t="s">
        <v>862</v>
      </c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>
        <v>44565</v>
      </c>
      <c r="B346" s="32" t="s">
        <v>1183</v>
      </c>
      <c r="C346" s="31" t="s">
        <v>1184</v>
      </c>
      <c r="D346" s="31" t="s">
        <v>903</v>
      </c>
      <c r="E346" s="31" t="s">
        <v>577</v>
      </c>
      <c r="F346" s="90">
        <v>102828</v>
      </c>
      <c r="G346" s="32">
        <v>117.97</v>
      </c>
      <c r="H346" s="32" t="s">
        <v>862</v>
      </c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>
        <v>44565</v>
      </c>
      <c r="B347" s="32" t="s">
        <v>1183</v>
      </c>
      <c r="C347" s="31" t="s">
        <v>1184</v>
      </c>
      <c r="D347" s="31" t="s">
        <v>1213</v>
      </c>
      <c r="E347" s="31" t="s">
        <v>577</v>
      </c>
      <c r="F347" s="90">
        <v>96132</v>
      </c>
      <c r="G347" s="32">
        <v>118.99</v>
      </c>
      <c r="H347" s="32" t="s">
        <v>862</v>
      </c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>
        <v>44565</v>
      </c>
      <c r="B348" s="32" t="s">
        <v>1185</v>
      </c>
      <c r="C348" s="31" t="s">
        <v>1186</v>
      </c>
      <c r="D348" s="31" t="s">
        <v>969</v>
      </c>
      <c r="E348" s="31" t="s">
        <v>577</v>
      </c>
      <c r="F348" s="90">
        <v>5365038</v>
      </c>
      <c r="G348" s="32">
        <v>4.16</v>
      </c>
      <c r="H348" s="32" t="s">
        <v>862</v>
      </c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>
        <v>44565</v>
      </c>
      <c r="B349" s="32" t="s">
        <v>1187</v>
      </c>
      <c r="C349" s="31" t="s">
        <v>1188</v>
      </c>
      <c r="D349" s="31" t="s">
        <v>969</v>
      </c>
      <c r="E349" s="31" t="s">
        <v>577</v>
      </c>
      <c r="F349" s="90">
        <v>2077320</v>
      </c>
      <c r="G349" s="32">
        <v>4.9400000000000004</v>
      </c>
      <c r="H349" s="32" t="s">
        <v>862</v>
      </c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>
        <v>44565</v>
      </c>
      <c r="B350" s="32" t="s">
        <v>980</v>
      </c>
      <c r="C350" s="31" t="s">
        <v>981</v>
      </c>
      <c r="D350" s="31" t="s">
        <v>893</v>
      </c>
      <c r="E350" s="31" t="s">
        <v>577</v>
      </c>
      <c r="F350" s="90">
        <v>2071563</v>
      </c>
      <c r="G350" s="32">
        <v>25.57</v>
      </c>
      <c r="H350" s="32" t="s">
        <v>862</v>
      </c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>
        <v>44565</v>
      </c>
      <c r="B351" s="32" t="s">
        <v>980</v>
      </c>
      <c r="C351" s="31" t="s">
        <v>981</v>
      </c>
      <c r="D351" s="31" t="s">
        <v>982</v>
      </c>
      <c r="E351" s="31" t="s">
        <v>577</v>
      </c>
      <c r="F351" s="90">
        <v>1613065</v>
      </c>
      <c r="G351" s="32">
        <v>25.26</v>
      </c>
      <c r="H351" s="32" t="s">
        <v>862</v>
      </c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>
        <v>44565</v>
      </c>
      <c r="B352" s="32" t="s">
        <v>1189</v>
      </c>
      <c r="C352" s="31" t="s">
        <v>1190</v>
      </c>
      <c r="D352" s="31" t="s">
        <v>895</v>
      </c>
      <c r="E352" s="31" t="s">
        <v>577</v>
      </c>
      <c r="F352" s="90">
        <v>1285001</v>
      </c>
      <c r="G352" s="32">
        <v>1.55</v>
      </c>
      <c r="H352" s="32" t="s">
        <v>862</v>
      </c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>
        <v>44565</v>
      </c>
      <c r="B353" s="32" t="s">
        <v>1189</v>
      </c>
      <c r="C353" s="31" t="s">
        <v>1190</v>
      </c>
      <c r="D353" s="31" t="s">
        <v>875</v>
      </c>
      <c r="E353" s="31" t="s">
        <v>577</v>
      </c>
      <c r="F353" s="90">
        <v>1500000</v>
      </c>
      <c r="G353" s="32">
        <v>1.55</v>
      </c>
      <c r="H353" s="32" t="s">
        <v>862</v>
      </c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>
        <v>44565</v>
      </c>
      <c r="B354" s="32" t="s">
        <v>1192</v>
      </c>
      <c r="C354" s="31" t="s">
        <v>1193</v>
      </c>
      <c r="D354" s="31" t="s">
        <v>859</v>
      </c>
      <c r="E354" s="31" t="s">
        <v>577</v>
      </c>
      <c r="F354" s="90">
        <v>336648</v>
      </c>
      <c r="G354" s="32">
        <v>163.22999999999999</v>
      </c>
      <c r="H354" s="32" t="s">
        <v>862</v>
      </c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>
        <v>44565</v>
      </c>
      <c r="B355" s="32" t="s">
        <v>984</v>
      </c>
      <c r="C355" s="31" t="s">
        <v>985</v>
      </c>
      <c r="D355" s="31" t="s">
        <v>1214</v>
      </c>
      <c r="E355" s="31" t="s">
        <v>577</v>
      </c>
      <c r="F355" s="90">
        <v>84000</v>
      </c>
      <c r="G355" s="32">
        <v>66.2</v>
      </c>
      <c r="H355" s="32" t="s">
        <v>862</v>
      </c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9"/>
  <sheetViews>
    <sheetView zoomScale="85" zoomScaleNormal="85" workbookViewId="0">
      <selection activeCell="Q25" sqref="Q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931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46" customFormat="1" ht="12.75" customHeight="1">
      <c r="A10" s="305">
        <v>1</v>
      </c>
      <c r="B10" s="247">
        <v>44532</v>
      </c>
      <c r="C10" s="307"/>
      <c r="D10" s="308" t="s">
        <v>251</v>
      </c>
      <c r="E10" s="309" t="s">
        <v>593</v>
      </c>
      <c r="F10" s="310" t="s">
        <v>864</v>
      </c>
      <c r="G10" s="310">
        <v>414</v>
      </c>
      <c r="H10" s="309"/>
      <c r="I10" s="311" t="s">
        <v>865</v>
      </c>
      <c r="J10" s="283" t="s">
        <v>594</v>
      </c>
      <c r="K10" s="283"/>
      <c r="L10" s="284"/>
      <c r="M10" s="285"/>
      <c r="N10" s="283"/>
      <c r="O10" s="286"/>
      <c r="P10" s="107">
        <f>VLOOKUP(D10,'MidCap Intra'!B42:C535,2,0)</f>
        <v>436.05</v>
      </c>
      <c r="Q10" s="245"/>
      <c r="R10" s="245" t="s">
        <v>592</v>
      </c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</row>
    <row r="11" spans="1:38" s="246" customFormat="1" ht="12.75" customHeight="1">
      <c r="A11" s="305">
        <v>2</v>
      </c>
      <c r="B11" s="247">
        <v>44532</v>
      </c>
      <c r="C11" s="307"/>
      <c r="D11" s="308" t="s">
        <v>136</v>
      </c>
      <c r="E11" s="309" t="s">
        <v>593</v>
      </c>
      <c r="F11" s="310" t="s">
        <v>866</v>
      </c>
      <c r="G11" s="310">
        <v>109</v>
      </c>
      <c r="H11" s="309"/>
      <c r="I11" s="311" t="s">
        <v>867</v>
      </c>
      <c r="J11" s="283" t="s">
        <v>594</v>
      </c>
      <c r="K11" s="283"/>
      <c r="L11" s="284"/>
      <c r="M11" s="285"/>
      <c r="N11" s="283"/>
      <c r="O11" s="286"/>
      <c r="P11" s="107">
        <f>VLOOKUP(D11,'MidCap Intra'!B43:C536,2,0)</f>
        <v>114.05</v>
      </c>
      <c r="Q11" s="245"/>
      <c r="R11" s="245" t="s">
        <v>592</v>
      </c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</row>
    <row r="12" spans="1:38" s="246" customFormat="1" ht="12.75" customHeight="1">
      <c r="A12" s="305">
        <v>3</v>
      </c>
      <c r="B12" s="306">
        <v>44544</v>
      </c>
      <c r="C12" s="307"/>
      <c r="D12" s="308" t="s">
        <v>118</v>
      </c>
      <c r="E12" s="309" t="s">
        <v>593</v>
      </c>
      <c r="F12" s="310" t="s">
        <v>868</v>
      </c>
      <c r="G12" s="310">
        <v>635</v>
      </c>
      <c r="H12" s="309"/>
      <c r="I12" s="311" t="s">
        <v>869</v>
      </c>
      <c r="J12" s="283" t="s">
        <v>594</v>
      </c>
      <c r="K12" s="283"/>
      <c r="L12" s="284"/>
      <c r="M12" s="285"/>
      <c r="N12" s="283"/>
      <c r="O12" s="286"/>
      <c r="P12" s="107">
        <f>VLOOKUP(D12,'MidCap Intra'!B45:C538,2,0)</f>
        <v>653.15</v>
      </c>
      <c r="Q12" s="245"/>
      <c r="R12" s="245" t="s">
        <v>592</v>
      </c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</row>
    <row r="13" spans="1:38" s="246" customFormat="1" ht="12.75" customHeight="1">
      <c r="A13" s="380">
        <v>4</v>
      </c>
      <c r="B13" s="381">
        <v>44547</v>
      </c>
      <c r="C13" s="382"/>
      <c r="D13" s="383" t="s">
        <v>71</v>
      </c>
      <c r="E13" s="384" t="s">
        <v>593</v>
      </c>
      <c r="F13" s="385">
        <v>201.5</v>
      </c>
      <c r="G13" s="385">
        <v>188</v>
      </c>
      <c r="H13" s="384">
        <v>214.5</v>
      </c>
      <c r="I13" s="386" t="s">
        <v>870</v>
      </c>
      <c r="J13" s="103" t="s">
        <v>986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387"/>
      <c r="Q13" s="245"/>
      <c r="R13" s="245" t="s">
        <v>592</v>
      </c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</row>
    <row r="14" spans="1:38" s="246" customFormat="1" ht="12.75" customHeight="1">
      <c r="A14" s="380">
        <v>5</v>
      </c>
      <c r="B14" s="381">
        <v>44547</v>
      </c>
      <c r="C14" s="382"/>
      <c r="D14" s="383" t="s">
        <v>125</v>
      </c>
      <c r="E14" s="384" t="s">
        <v>593</v>
      </c>
      <c r="F14" s="385">
        <v>730</v>
      </c>
      <c r="G14" s="385">
        <v>687</v>
      </c>
      <c r="H14" s="384">
        <v>774</v>
      </c>
      <c r="I14" s="386" t="s">
        <v>871</v>
      </c>
      <c r="J14" s="103" t="s">
        <v>989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387"/>
      <c r="Q14" s="245"/>
      <c r="R14" s="245" t="s">
        <v>592</v>
      </c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</row>
    <row r="15" spans="1:38" s="246" customFormat="1" ht="12.75" customHeight="1">
      <c r="A15" s="325">
        <v>6</v>
      </c>
      <c r="B15" s="326">
        <v>44552</v>
      </c>
      <c r="C15" s="327"/>
      <c r="D15" s="328" t="s">
        <v>43</v>
      </c>
      <c r="E15" s="329" t="s">
        <v>593</v>
      </c>
      <c r="F15" s="330">
        <v>2140</v>
      </c>
      <c r="G15" s="330">
        <v>1995</v>
      </c>
      <c r="H15" s="329">
        <v>2234</v>
      </c>
      <c r="I15" s="331" t="s">
        <v>877</v>
      </c>
      <c r="J15" s="253" t="s">
        <v>909</v>
      </c>
      <c r="K15" s="253">
        <f t="shared" ref="K15" si="3">H15-F15</f>
        <v>94</v>
      </c>
      <c r="L15" s="254">
        <f t="shared" ref="L15" si="4">(F15*-0.7)/100</f>
        <v>-14.98</v>
      </c>
      <c r="M15" s="255">
        <f t="shared" ref="M15" si="5">(K15+L15)/F15</f>
        <v>3.6925233644859813E-2</v>
      </c>
      <c r="N15" s="253" t="s">
        <v>591</v>
      </c>
      <c r="O15" s="256">
        <v>44561</v>
      </c>
      <c r="P15" s="252">
        <f>VLOOKUP(D15,'MidCap Intra'!B2:C541,2,0)</f>
        <v>2224.3000000000002</v>
      </c>
      <c r="Q15" s="245"/>
      <c r="R15" s="245" t="s">
        <v>592</v>
      </c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</row>
    <row r="16" spans="1:38" s="246" customFormat="1" ht="12.75" customHeight="1">
      <c r="A16" s="305">
        <v>7</v>
      </c>
      <c r="B16" s="306">
        <v>44557</v>
      </c>
      <c r="C16" s="307"/>
      <c r="D16" s="308" t="s">
        <v>522</v>
      </c>
      <c r="E16" s="309" t="s">
        <v>593</v>
      </c>
      <c r="F16" s="310" t="s">
        <v>879</v>
      </c>
      <c r="G16" s="310">
        <v>2035</v>
      </c>
      <c r="H16" s="309"/>
      <c r="I16" s="311" t="s">
        <v>824</v>
      </c>
      <c r="J16" s="283" t="s">
        <v>594</v>
      </c>
      <c r="K16" s="283"/>
      <c r="L16" s="284"/>
      <c r="M16" s="285"/>
      <c r="N16" s="283"/>
      <c r="O16" s="286"/>
      <c r="P16" s="107">
        <f>VLOOKUP(D16,'MidCap Intra'!B12:M512,2,0)</f>
        <v>2226.25</v>
      </c>
      <c r="Q16" s="245"/>
      <c r="R16" s="245" t="s">
        <v>592</v>
      </c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</row>
    <row r="17" spans="1:38" s="246" customFormat="1" ht="12.75" customHeight="1">
      <c r="A17" s="325">
        <v>8</v>
      </c>
      <c r="B17" s="326">
        <v>44559</v>
      </c>
      <c r="C17" s="327"/>
      <c r="D17" s="328" t="s">
        <v>493</v>
      </c>
      <c r="E17" s="329" t="s">
        <v>593</v>
      </c>
      <c r="F17" s="330">
        <v>1730</v>
      </c>
      <c r="G17" s="330">
        <v>1640</v>
      </c>
      <c r="H17" s="329">
        <v>1810</v>
      </c>
      <c r="I17" s="331" t="s">
        <v>890</v>
      </c>
      <c r="J17" s="253" t="s">
        <v>910</v>
      </c>
      <c r="K17" s="253">
        <f t="shared" ref="K17" si="6">H17-F17</f>
        <v>80</v>
      </c>
      <c r="L17" s="254">
        <f t="shared" ref="L17" si="7">(F17*-0.7)/100</f>
        <v>-12.11</v>
      </c>
      <c r="M17" s="255">
        <f t="shared" ref="M17" si="8">(K17+L17)/F17</f>
        <v>3.9242774566473987E-2</v>
      </c>
      <c r="N17" s="253" t="s">
        <v>591</v>
      </c>
      <c r="O17" s="256">
        <v>44561</v>
      </c>
      <c r="P17" s="252">
        <f>VLOOKUP(D17,'MidCap Intra'!B50:C543,2,0)</f>
        <v>1821.85</v>
      </c>
      <c r="Q17" s="245"/>
      <c r="R17" s="245" t="s">
        <v>592</v>
      </c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</row>
    <row r="18" spans="1:38" s="246" customFormat="1" ht="12.75" customHeight="1">
      <c r="A18" s="325">
        <v>9</v>
      </c>
      <c r="B18" s="326">
        <v>44561</v>
      </c>
      <c r="C18" s="327"/>
      <c r="D18" s="328" t="s">
        <v>179</v>
      </c>
      <c r="E18" s="329" t="s">
        <v>593</v>
      </c>
      <c r="F18" s="330">
        <v>2980</v>
      </c>
      <c r="G18" s="330">
        <v>2790</v>
      </c>
      <c r="H18" s="329">
        <v>3105</v>
      </c>
      <c r="I18" s="331" t="s">
        <v>911</v>
      </c>
      <c r="J18" s="253" t="s">
        <v>930</v>
      </c>
      <c r="K18" s="253">
        <f t="shared" ref="K18" si="9">H18-F18</f>
        <v>125</v>
      </c>
      <c r="L18" s="254">
        <f t="shared" ref="L18" si="10">(F18*-0.7)/100</f>
        <v>-20.86</v>
      </c>
      <c r="M18" s="255">
        <f t="shared" ref="M18" si="11">(K18+L18)/F18</f>
        <v>3.4946308724832217E-2</v>
      </c>
      <c r="N18" s="253" t="s">
        <v>591</v>
      </c>
      <c r="O18" s="256">
        <v>44564</v>
      </c>
      <c r="P18" s="252">
        <f>VLOOKUP(D18,'MidCap Intra'!B51:C544,2,0)</f>
        <v>3013.9</v>
      </c>
      <c r="Q18" s="245"/>
      <c r="R18" s="245" t="s">
        <v>592</v>
      </c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</row>
    <row r="19" spans="1:38" ht="13.9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1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5"/>
      <c r="B20" s="116"/>
      <c r="C20" s="117"/>
      <c r="D20" s="118"/>
      <c r="E20" s="119"/>
      <c r="F20" s="119"/>
      <c r="H20" s="119"/>
      <c r="I20" s="120"/>
      <c r="J20" s="121"/>
      <c r="K20" s="121"/>
      <c r="L20" s="122"/>
      <c r="M20" s="123"/>
      <c r="N20" s="124"/>
      <c r="O20" s="125"/>
      <c r="P20" s="12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4.25" customHeight="1">
      <c r="A21" s="115"/>
      <c r="B21" s="116"/>
      <c r="C21" s="117"/>
      <c r="D21" s="118"/>
      <c r="E21" s="119"/>
      <c r="F21" s="119"/>
      <c r="G21" s="115"/>
      <c r="H21" s="119"/>
      <c r="I21" s="120"/>
      <c r="J21" s="121"/>
      <c r="K21" s="121"/>
      <c r="L21" s="122"/>
      <c r="M21" s="123"/>
      <c r="N21" s="124"/>
      <c r="O21" s="125"/>
      <c r="P21" s="126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27" t="s">
        <v>596</v>
      </c>
      <c r="B22" s="128"/>
      <c r="C22" s="129"/>
      <c r="D22" s="130"/>
      <c r="E22" s="131"/>
      <c r="F22" s="131"/>
      <c r="G22" s="131"/>
      <c r="H22" s="131"/>
      <c r="I22" s="131"/>
      <c r="J22" s="132"/>
      <c r="K22" s="131"/>
      <c r="L22" s="133"/>
      <c r="M22" s="59"/>
      <c r="N22" s="132"/>
      <c r="O22" s="129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4" t="s">
        <v>597</v>
      </c>
      <c r="B23" s="127"/>
      <c r="C23" s="127"/>
      <c r="D23" s="127"/>
      <c r="E23" s="44"/>
      <c r="F23" s="135" t="s">
        <v>598</v>
      </c>
      <c r="G23" s="6"/>
      <c r="H23" s="6"/>
      <c r="I23" s="6"/>
      <c r="J23" s="136"/>
      <c r="K23" s="137"/>
      <c r="L23" s="137"/>
      <c r="M23" s="138"/>
      <c r="N23" s="1"/>
      <c r="O23" s="139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27" t="s">
        <v>599</v>
      </c>
      <c r="B24" s="127"/>
      <c r="C24" s="127"/>
      <c r="D24" s="127"/>
      <c r="E24" s="6"/>
      <c r="F24" s="135" t="s">
        <v>600</v>
      </c>
      <c r="G24" s="6"/>
      <c r="H24" s="6"/>
      <c r="I24" s="6"/>
      <c r="J24" s="136"/>
      <c r="K24" s="137"/>
      <c r="L24" s="137"/>
      <c r="M24" s="138"/>
      <c r="N24" s="1"/>
      <c r="O24" s="139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27"/>
      <c r="B25" s="127"/>
      <c r="C25" s="127"/>
      <c r="D25" s="127"/>
      <c r="E25" s="6"/>
      <c r="F25" s="6"/>
      <c r="G25" s="6"/>
      <c r="H25" s="6"/>
      <c r="I25" s="6"/>
      <c r="J25" s="140"/>
      <c r="K25" s="137"/>
      <c r="L25" s="137"/>
      <c r="M25" s="6"/>
      <c r="N25" s="141"/>
      <c r="O25" s="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.75" customHeight="1">
      <c r="A26" s="1"/>
      <c r="B26" s="142" t="s">
        <v>601</v>
      </c>
      <c r="C26" s="142"/>
      <c r="D26" s="142"/>
      <c r="E26" s="142"/>
      <c r="F26" s="143"/>
      <c r="G26" s="6"/>
      <c r="H26" s="6"/>
      <c r="I26" s="144"/>
      <c r="J26" s="145"/>
      <c r="K26" s="146"/>
      <c r="L26" s="145"/>
      <c r="M26" s="6"/>
      <c r="N26" s="1"/>
      <c r="O26" s="1"/>
      <c r="P26" s="1"/>
      <c r="R26" s="59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9" t="s">
        <v>16</v>
      </c>
      <c r="B27" s="100" t="s">
        <v>568</v>
      </c>
      <c r="C27" s="102"/>
      <c r="D27" s="101" t="s">
        <v>579</v>
      </c>
      <c r="E27" s="100" t="s">
        <v>580</v>
      </c>
      <c r="F27" s="100" t="s">
        <v>581</v>
      </c>
      <c r="G27" s="100" t="s">
        <v>602</v>
      </c>
      <c r="H27" s="100" t="s">
        <v>583</v>
      </c>
      <c r="I27" s="100" t="s">
        <v>584</v>
      </c>
      <c r="J27" s="100" t="s">
        <v>585</v>
      </c>
      <c r="K27" s="100" t="s">
        <v>603</v>
      </c>
      <c r="L27" s="148" t="s">
        <v>587</v>
      </c>
      <c r="M27" s="102" t="s">
        <v>588</v>
      </c>
      <c r="N27" s="99" t="s">
        <v>589</v>
      </c>
      <c r="O27" s="342" t="s">
        <v>590</v>
      </c>
      <c r="P27" s="287"/>
      <c r="Q27" s="1"/>
      <c r="R27" s="339"/>
      <c r="S27" s="339"/>
      <c r="T27" s="339"/>
      <c r="U27" s="302"/>
      <c r="V27" s="302"/>
      <c r="W27" s="302"/>
      <c r="X27" s="302"/>
      <c r="Y27" s="302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s="262" customFormat="1" ht="15" customHeight="1">
      <c r="A28" s="343">
        <v>1</v>
      </c>
      <c r="B28" s="244">
        <v>44559</v>
      </c>
      <c r="C28" s="291"/>
      <c r="D28" s="344" t="s">
        <v>199</v>
      </c>
      <c r="E28" s="290" t="s">
        <v>593</v>
      </c>
      <c r="F28" s="290">
        <v>476</v>
      </c>
      <c r="G28" s="290">
        <v>463</v>
      </c>
      <c r="H28" s="290">
        <v>496</v>
      </c>
      <c r="I28" s="290" t="s">
        <v>810</v>
      </c>
      <c r="J28" s="103" t="s">
        <v>863</v>
      </c>
      <c r="K28" s="103">
        <f t="shared" ref="K28" si="12">H28-F28</f>
        <v>20</v>
      </c>
      <c r="L28" s="104">
        <f t="shared" ref="L28" si="13">(F28*-0.7)/100</f>
        <v>-3.3319999999999999</v>
      </c>
      <c r="M28" s="105">
        <f t="shared" ref="M28" si="14">(K28+L28)/F28</f>
        <v>3.5016806722689073E-2</v>
      </c>
      <c r="N28" s="103" t="s">
        <v>591</v>
      </c>
      <c r="O28" s="106">
        <v>44564</v>
      </c>
      <c r="P28" s="340"/>
      <c r="Q28" s="340"/>
      <c r="R28" s="341" t="s">
        <v>592</v>
      </c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338"/>
      <c r="AJ28" s="301"/>
      <c r="AK28" s="301"/>
      <c r="AL28" s="301"/>
    </row>
    <row r="29" spans="1:38" s="262" customFormat="1" ht="15" customHeight="1">
      <c r="A29" s="332">
        <v>2</v>
      </c>
      <c r="B29" s="247">
        <v>44559</v>
      </c>
      <c r="C29" s="333"/>
      <c r="D29" s="334" t="s">
        <v>850</v>
      </c>
      <c r="E29" s="250" t="s">
        <v>593</v>
      </c>
      <c r="F29" s="250" t="s">
        <v>887</v>
      </c>
      <c r="G29" s="250">
        <v>2930</v>
      </c>
      <c r="H29" s="250"/>
      <c r="I29" s="250" t="s">
        <v>888</v>
      </c>
      <c r="J29" s="335" t="s">
        <v>594</v>
      </c>
      <c r="K29" s="335"/>
      <c r="L29" s="336"/>
      <c r="M29" s="337"/>
      <c r="N29" s="335"/>
      <c r="O29" s="371"/>
      <c r="P29" s="340"/>
      <c r="Q29" s="340"/>
      <c r="R29" s="341" t="s">
        <v>592</v>
      </c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338"/>
      <c r="AJ29" s="301"/>
      <c r="AK29" s="301"/>
      <c r="AL29" s="301"/>
    </row>
    <row r="30" spans="1:38" s="262" customFormat="1" ht="15" customHeight="1">
      <c r="A30" s="343">
        <v>3</v>
      </c>
      <c r="B30" s="244">
        <v>44559</v>
      </c>
      <c r="C30" s="291"/>
      <c r="D30" s="344" t="s">
        <v>391</v>
      </c>
      <c r="E30" s="290" t="s">
        <v>593</v>
      </c>
      <c r="F30" s="290">
        <v>126</v>
      </c>
      <c r="G30" s="290">
        <v>122</v>
      </c>
      <c r="H30" s="290">
        <v>131.5</v>
      </c>
      <c r="I30" s="290" t="s">
        <v>889</v>
      </c>
      <c r="J30" s="103" t="s">
        <v>987</v>
      </c>
      <c r="K30" s="103">
        <f t="shared" ref="K30" si="15">H30-F30</f>
        <v>5.5</v>
      </c>
      <c r="L30" s="104">
        <f t="shared" ref="L30" si="16">(F30*-0.7)/100</f>
        <v>-0.8819999999999999</v>
      </c>
      <c r="M30" s="105">
        <f t="shared" ref="M30" si="17">(K30+L30)/F30</f>
        <v>3.6650793650793656E-2</v>
      </c>
      <c r="N30" s="103" t="s">
        <v>591</v>
      </c>
      <c r="O30" s="106">
        <v>44565</v>
      </c>
      <c r="P30" s="340"/>
      <c r="Q30" s="340"/>
      <c r="R30" s="341" t="s">
        <v>595</v>
      </c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338"/>
      <c r="AJ30" s="301"/>
      <c r="AK30" s="301"/>
      <c r="AL30" s="301"/>
    </row>
    <row r="31" spans="1:38" s="262" customFormat="1" ht="15" customHeight="1">
      <c r="A31" s="343">
        <v>4</v>
      </c>
      <c r="B31" s="244">
        <v>44561</v>
      </c>
      <c r="C31" s="291"/>
      <c r="D31" s="344" t="s">
        <v>381</v>
      </c>
      <c r="E31" s="290" t="s">
        <v>593</v>
      </c>
      <c r="F31" s="290">
        <v>443.5</v>
      </c>
      <c r="G31" s="290">
        <v>430</v>
      </c>
      <c r="H31" s="290">
        <v>459</v>
      </c>
      <c r="I31" s="290" t="s">
        <v>912</v>
      </c>
      <c r="J31" s="103" t="s">
        <v>988</v>
      </c>
      <c r="K31" s="103">
        <f t="shared" ref="K31" si="18">H31-F31</f>
        <v>15.5</v>
      </c>
      <c r="L31" s="104">
        <f t="shared" ref="L31" si="19">(F31*-0.7)/100</f>
        <v>-3.1044999999999998</v>
      </c>
      <c r="M31" s="105">
        <f t="shared" ref="M31" si="20">(K31+L31)/F31</f>
        <v>2.7949267192784667E-2</v>
      </c>
      <c r="N31" s="103" t="s">
        <v>591</v>
      </c>
      <c r="O31" s="106">
        <v>44565</v>
      </c>
      <c r="P31" s="340"/>
      <c r="Q31" s="340"/>
      <c r="R31" s="341" t="s">
        <v>595</v>
      </c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338"/>
      <c r="AJ31" s="301"/>
      <c r="AK31" s="301"/>
      <c r="AL31" s="301"/>
    </row>
    <row r="32" spans="1:38" s="262" customFormat="1" ht="15" customHeight="1">
      <c r="A32" s="343">
        <v>5</v>
      </c>
      <c r="B32" s="244">
        <v>44561</v>
      </c>
      <c r="C32" s="291"/>
      <c r="D32" s="344" t="s">
        <v>61</v>
      </c>
      <c r="E32" s="290" t="s">
        <v>593</v>
      </c>
      <c r="F32" s="290">
        <v>677.5</v>
      </c>
      <c r="G32" s="290">
        <v>659</v>
      </c>
      <c r="H32" s="290">
        <v>696</v>
      </c>
      <c r="I32" s="290" t="s">
        <v>917</v>
      </c>
      <c r="J32" s="103" t="s">
        <v>932</v>
      </c>
      <c r="K32" s="103">
        <f t="shared" ref="K32" si="21">H32-F32</f>
        <v>18.5</v>
      </c>
      <c r="L32" s="104">
        <f t="shared" ref="L32" si="22">(F32*-0.7)/100</f>
        <v>-4.7424999999999997</v>
      </c>
      <c r="M32" s="105">
        <f t="shared" ref="M32" si="23">(K32+L32)/F32</f>
        <v>2.0306273062730629E-2</v>
      </c>
      <c r="N32" s="103" t="s">
        <v>591</v>
      </c>
      <c r="O32" s="106">
        <v>44564</v>
      </c>
      <c r="P32" s="340"/>
      <c r="Q32" s="340"/>
      <c r="R32" s="341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338"/>
      <c r="AJ32" s="301"/>
      <c r="AK32" s="301"/>
      <c r="AL32" s="301"/>
    </row>
    <row r="33" spans="1:38" s="275" customFormat="1" ht="15" customHeight="1">
      <c r="K33" s="251"/>
      <c r="L33" s="288"/>
      <c r="M33" s="368"/>
      <c r="N33" s="251"/>
      <c r="O33" s="299"/>
      <c r="P33" s="1"/>
      <c r="Q33" s="1"/>
      <c r="R33" s="362" t="s">
        <v>592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370"/>
      <c r="AJ33" s="369"/>
      <c r="AK33" s="369"/>
      <c r="AL33" s="369"/>
    </row>
    <row r="34" spans="1:38" ht="15" customHeight="1">
      <c r="A34" s="353"/>
      <c r="B34" s="354"/>
      <c r="C34" s="355"/>
      <c r="D34" s="356"/>
      <c r="E34" s="357"/>
      <c r="F34" s="357"/>
      <c r="G34" s="357"/>
      <c r="H34" s="357"/>
      <c r="I34" s="357"/>
      <c r="J34" s="358"/>
      <c r="K34" s="358"/>
      <c r="L34" s="359"/>
      <c r="M34" s="360"/>
      <c r="N34" s="358"/>
      <c r="O34" s="361"/>
      <c r="P34" s="1"/>
      <c r="Q34" s="1"/>
      <c r="R34" s="36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4.25" customHeight="1">
      <c r="A35" s="127" t="s">
        <v>596</v>
      </c>
      <c r="B35" s="150"/>
      <c r="C35" s="150"/>
      <c r="D35" s="1"/>
      <c r="E35" s="6"/>
      <c r="F35" s="6"/>
      <c r="G35" s="6"/>
      <c r="H35" s="6" t="s">
        <v>608</v>
      </c>
      <c r="I35" s="6"/>
      <c r="J35" s="6"/>
      <c r="K35" s="123"/>
      <c r="L35" s="152"/>
      <c r="M35" s="123"/>
      <c r="N35" s="124"/>
      <c r="O35" s="123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304"/>
      <c r="AD35" s="304"/>
      <c r="AE35" s="304"/>
      <c r="AF35" s="304"/>
      <c r="AG35" s="304"/>
      <c r="AH35" s="304"/>
    </row>
    <row r="36" spans="1:38" ht="12.75" customHeight="1">
      <c r="A36" s="134" t="s">
        <v>597</v>
      </c>
      <c r="B36" s="127"/>
      <c r="C36" s="127"/>
      <c r="D36" s="127"/>
      <c r="E36" s="44"/>
      <c r="F36" s="135" t="s">
        <v>598</v>
      </c>
      <c r="G36" s="59"/>
      <c r="H36" s="44"/>
      <c r="I36" s="59"/>
      <c r="J36" s="6"/>
      <c r="K36" s="153"/>
      <c r="L36" s="154"/>
      <c r="M36" s="6"/>
      <c r="N36" s="117"/>
      <c r="O36" s="155"/>
      <c r="P36" s="44"/>
      <c r="Q36" s="44"/>
      <c r="R36" s="6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4.25" customHeight="1">
      <c r="A37" s="134"/>
      <c r="B37" s="127"/>
      <c r="C37" s="127"/>
      <c r="D37" s="127"/>
      <c r="E37" s="6"/>
      <c r="F37" s="135" t="s">
        <v>600</v>
      </c>
      <c r="G37" s="59"/>
      <c r="H37" s="44"/>
      <c r="I37" s="59"/>
      <c r="J37" s="6"/>
      <c r="K37" s="153"/>
      <c r="L37" s="154"/>
      <c r="M37" s="6"/>
      <c r="N37" s="117"/>
      <c r="O37" s="155"/>
      <c r="P37" s="4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4.25" customHeight="1">
      <c r="A38" s="127"/>
      <c r="B38" s="127"/>
      <c r="C38" s="127"/>
      <c r="D38" s="127"/>
      <c r="E38" s="6"/>
      <c r="F38" s="6"/>
      <c r="G38" s="6"/>
      <c r="H38" s="6"/>
      <c r="I38" s="6"/>
      <c r="J38" s="140"/>
      <c r="K38" s="137"/>
      <c r="L38" s="138"/>
      <c r="M38" s="6"/>
      <c r="N38" s="141"/>
      <c r="O38" s="1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2.75" customHeight="1">
      <c r="A39" s="156" t="s">
        <v>609</v>
      </c>
      <c r="B39" s="156"/>
      <c r="C39" s="156"/>
      <c r="D39" s="156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38.25" customHeight="1">
      <c r="A40" s="100" t="s">
        <v>16</v>
      </c>
      <c r="B40" s="100" t="s">
        <v>568</v>
      </c>
      <c r="C40" s="100"/>
      <c r="D40" s="101" t="s">
        <v>579</v>
      </c>
      <c r="E40" s="100" t="s">
        <v>580</v>
      </c>
      <c r="F40" s="100" t="s">
        <v>581</v>
      </c>
      <c r="G40" s="100" t="s">
        <v>602</v>
      </c>
      <c r="H40" s="100" t="s">
        <v>583</v>
      </c>
      <c r="I40" s="100" t="s">
        <v>584</v>
      </c>
      <c r="J40" s="99" t="s">
        <v>585</v>
      </c>
      <c r="K40" s="157" t="s">
        <v>610</v>
      </c>
      <c r="L40" s="102" t="s">
        <v>587</v>
      </c>
      <c r="M40" s="157" t="s">
        <v>611</v>
      </c>
      <c r="N40" s="100" t="s">
        <v>612</v>
      </c>
      <c r="O40" s="99" t="s">
        <v>589</v>
      </c>
      <c r="P40" s="101" t="s">
        <v>590</v>
      </c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s="246" customFormat="1" ht="13.5" customHeight="1">
      <c r="A41" s="345">
        <v>1</v>
      </c>
      <c r="B41" s="346">
        <v>44561</v>
      </c>
      <c r="C41" s="392"/>
      <c r="D41" s="392" t="s">
        <v>916</v>
      </c>
      <c r="E41" s="345" t="s">
        <v>593</v>
      </c>
      <c r="F41" s="345">
        <v>2432.5</v>
      </c>
      <c r="G41" s="345">
        <v>2398</v>
      </c>
      <c r="H41" s="349">
        <v>2398</v>
      </c>
      <c r="I41" s="349" t="s">
        <v>915</v>
      </c>
      <c r="J41" s="364" t="s">
        <v>994</v>
      </c>
      <c r="K41" s="349">
        <f t="shared" ref="K41" si="24">H41-F41</f>
        <v>-34.5</v>
      </c>
      <c r="L41" s="388">
        <f t="shared" ref="L41" si="25">(H41*N41)*0.07%</f>
        <v>629.47500000000014</v>
      </c>
      <c r="M41" s="389">
        <f t="shared" ref="M41" si="26">(K41*N41)-L41</f>
        <v>-13566.975</v>
      </c>
      <c r="N41" s="349">
        <v>375</v>
      </c>
      <c r="O41" s="390" t="s">
        <v>604</v>
      </c>
      <c r="P41" s="391">
        <v>44200</v>
      </c>
      <c r="Q41" s="248"/>
      <c r="R41" s="258" t="s">
        <v>595</v>
      </c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57"/>
      <c r="AG41" s="247"/>
      <c r="AH41" s="300"/>
      <c r="AI41" s="300"/>
      <c r="AJ41" s="281"/>
      <c r="AK41" s="281"/>
      <c r="AL41" s="281"/>
    </row>
    <row r="42" spans="1:38" s="246" customFormat="1" ht="13.5" customHeight="1">
      <c r="A42" s="250">
        <v>2</v>
      </c>
      <c r="B42" s="247">
        <v>44565</v>
      </c>
      <c r="C42" s="373"/>
      <c r="D42" s="373" t="s">
        <v>990</v>
      </c>
      <c r="E42" s="250" t="s">
        <v>991</v>
      </c>
      <c r="F42" s="250" t="s">
        <v>992</v>
      </c>
      <c r="G42" s="250">
        <v>17875</v>
      </c>
      <c r="H42" s="251"/>
      <c r="I42" s="251" t="s">
        <v>993</v>
      </c>
      <c r="J42" s="250" t="s">
        <v>594</v>
      </c>
      <c r="K42" s="251"/>
      <c r="L42" s="288"/>
      <c r="M42" s="289"/>
      <c r="N42" s="251"/>
      <c r="O42" s="298"/>
      <c r="P42" s="299"/>
      <c r="Q42" s="248"/>
      <c r="R42" s="258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57"/>
      <c r="AG42" s="247"/>
      <c r="AH42" s="300"/>
      <c r="AI42" s="300"/>
      <c r="AJ42" s="281"/>
      <c r="AK42" s="281"/>
      <c r="AL42" s="281"/>
    </row>
    <row r="43" spans="1:38" s="246" customFormat="1" ht="13.5" customHeight="1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51"/>
      <c r="L43" s="288"/>
      <c r="M43" s="289"/>
      <c r="N43" s="251"/>
      <c r="O43" s="298"/>
      <c r="P43" s="299"/>
      <c r="Q43" s="248"/>
      <c r="R43" s="258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57"/>
      <c r="AG43" s="247"/>
      <c r="AH43" s="300"/>
      <c r="AI43" s="300"/>
      <c r="AJ43" s="281"/>
      <c r="AK43" s="281"/>
      <c r="AL43" s="281"/>
    </row>
    <row r="44" spans="1:38" s="246" customFormat="1" ht="13.5" customHeight="1">
      <c r="A44" s="262"/>
      <c r="B44" s="262"/>
      <c r="C44" s="262"/>
      <c r="D44" s="262"/>
      <c r="E44" s="262"/>
      <c r="F44" s="262"/>
      <c r="G44" s="262"/>
      <c r="H44" s="262"/>
      <c r="I44" s="262"/>
      <c r="J44" s="372"/>
      <c r="K44" s="251"/>
      <c r="L44" s="288"/>
      <c r="M44" s="289"/>
      <c r="N44" s="251"/>
      <c r="O44" s="298"/>
      <c r="P44" s="299"/>
      <c r="Q44" s="248"/>
      <c r="R44" s="258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57"/>
      <c r="AG44" s="247"/>
      <c r="AH44" s="300"/>
      <c r="AI44" s="300"/>
      <c r="AJ44" s="281"/>
      <c r="AK44" s="281"/>
      <c r="AL44" s="281"/>
    </row>
    <row r="45" spans="1:38" s="246" customFormat="1" ht="13.5" customHeight="1">
      <c r="A45" s="262"/>
      <c r="B45" s="262"/>
      <c r="C45" s="262"/>
      <c r="D45" s="262"/>
      <c r="E45" s="262"/>
      <c r="F45" s="262"/>
      <c r="G45" s="262"/>
      <c r="H45" s="262"/>
      <c r="I45" s="262"/>
      <c r="J45" s="262"/>
      <c r="K45" s="251"/>
      <c r="L45" s="288"/>
      <c r="M45" s="289"/>
      <c r="N45" s="251"/>
      <c r="O45" s="298"/>
      <c r="P45" s="299"/>
      <c r="Q45" s="248"/>
      <c r="R45" s="258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57"/>
      <c r="AG45" s="247"/>
      <c r="AH45" s="300"/>
      <c r="AI45" s="300"/>
      <c r="AJ45" s="281"/>
      <c r="AK45" s="281"/>
      <c r="AL45" s="281"/>
    </row>
    <row r="46" spans="1:38" s="246" customFormat="1" ht="13.5" customHeight="1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51"/>
      <c r="L46" s="288"/>
      <c r="M46" s="289"/>
      <c r="N46" s="251"/>
      <c r="O46" s="298"/>
      <c r="P46" s="299"/>
      <c r="Q46" s="248"/>
      <c r="R46" s="258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57"/>
      <c r="AG46" s="247"/>
      <c r="AH46" s="300"/>
      <c r="AI46" s="300"/>
      <c r="AJ46" s="281"/>
      <c r="AK46" s="281"/>
      <c r="AL46" s="281"/>
    </row>
    <row r="47" spans="1:38" ht="13.5" customHeight="1">
      <c r="A47" s="115"/>
      <c r="B47" s="116"/>
      <c r="C47" s="150"/>
      <c r="D47" s="158"/>
      <c r="E47" s="159"/>
      <c r="F47" s="115"/>
      <c r="G47" s="115"/>
      <c r="H47" s="115"/>
      <c r="I47" s="151"/>
      <c r="J47" s="151"/>
      <c r="K47" s="151"/>
      <c r="L47" s="151"/>
      <c r="M47" s="151"/>
      <c r="N47" s="151"/>
      <c r="O47" s="151"/>
      <c r="P47" s="15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60"/>
      <c r="B48" s="116"/>
      <c r="C48" s="117"/>
      <c r="D48" s="161"/>
      <c r="E48" s="120"/>
      <c r="F48" s="120"/>
      <c r="G48" s="120"/>
      <c r="H48" s="120"/>
      <c r="I48" s="120"/>
      <c r="J48" s="6"/>
      <c r="K48" s="120"/>
      <c r="L48" s="120"/>
      <c r="M48" s="6"/>
      <c r="N48" s="1"/>
      <c r="O48" s="117"/>
      <c r="P48" s="44"/>
      <c r="Q48" s="44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44"/>
      <c r="AH48" s="44"/>
      <c r="AI48" s="44"/>
      <c r="AJ48" s="44"/>
      <c r="AK48" s="44"/>
      <c r="AL48" s="44"/>
    </row>
    <row r="49" spans="1:38" ht="12.75" customHeight="1">
      <c r="A49" s="162" t="s">
        <v>614</v>
      </c>
      <c r="B49" s="162"/>
      <c r="C49" s="162"/>
      <c r="D49" s="162"/>
      <c r="E49" s="163"/>
      <c r="F49" s="120"/>
      <c r="G49" s="120"/>
      <c r="H49" s="120"/>
      <c r="I49" s="120"/>
      <c r="J49" s="1"/>
      <c r="K49" s="6"/>
      <c r="L49" s="6"/>
      <c r="M49" s="6"/>
      <c r="N49" s="1"/>
      <c r="O49" s="1"/>
      <c r="P49" s="44"/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ht="38.25" customHeight="1">
      <c r="A50" s="100" t="s">
        <v>16</v>
      </c>
      <c r="B50" s="100" t="s">
        <v>568</v>
      </c>
      <c r="C50" s="100"/>
      <c r="D50" s="101" t="s">
        <v>579</v>
      </c>
      <c r="E50" s="100" t="s">
        <v>580</v>
      </c>
      <c r="F50" s="100" t="s">
        <v>581</v>
      </c>
      <c r="G50" s="100" t="s">
        <v>602</v>
      </c>
      <c r="H50" s="100" t="s">
        <v>583</v>
      </c>
      <c r="I50" s="100" t="s">
        <v>584</v>
      </c>
      <c r="J50" s="99" t="s">
        <v>585</v>
      </c>
      <c r="K50" s="99" t="s">
        <v>615</v>
      </c>
      <c r="L50" s="102" t="s">
        <v>587</v>
      </c>
      <c r="M50" s="157" t="s">
        <v>611</v>
      </c>
      <c r="N50" s="100" t="s">
        <v>612</v>
      </c>
      <c r="O50" s="100" t="s">
        <v>589</v>
      </c>
      <c r="P50" s="101" t="s">
        <v>590</v>
      </c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s="246" customFormat="1" ht="12.75" customHeight="1">
      <c r="A51" s="345">
        <v>1</v>
      </c>
      <c r="B51" s="346">
        <v>44561</v>
      </c>
      <c r="C51" s="347"/>
      <c r="D51" s="348" t="s">
        <v>913</v>
      </c>
      <c r="E51" s="345" t="s">
        <v>593</v>
      </c>
      <c r="F51" s="345">
        <v>81.5</v>
      </c>
      <c r="G51" s="345">
        <v>40</v>
      </c>
      <c r="H51" s="345">
        <v>40</v>
      </c>
      <c r="I51" s="349" t="s">
        <v>914</v>
      </c>
      <c r="J51" s="350" t="s">
        <v>933</v>
      </c>
      <c r="K51" s="351">
        <f t="shared" ref="K51" si="27">H51-F51</f>
        <v>-41.5</v>
      </c>
      <c r="L51" s="363">
        <v>100</v>
      </c>
      <c r="M51" s="364">
        <f t="shared" ref="M51" si="28">(K51*N51)-100</f>
        <v>-2175</v>
      </c>
      <c r="N51" s="364">
        <v>50</v>
      </c>
      <c r="O51" s="352" t="s">
        <v>604</v>
      </c>
      <c r="P51" s="346">
        <v>44564</v>
      </c>
      <c r="Q51" s="248"/>
      <c r="R51" s="249" t="s">
        <v>595</v>
      </c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</row>
    <row r="52" spans="1:38" s="246" customFormat="1" ht="12.75" customHeight="1">
      <c r="A52" s="345">
        <v>2</v>
      </c>
      <c r="B52" s="346">
        <v>44565</v>
      </c>
      <c r="C52" s="347"/>
      <c r="D52" s="348" t="s">
        <v>995</v>
      </c>
      <c r="E52" s="345" t="s">
        <v>593</v>
      </c>
      <c r="F52" s="345">
        <v>65.5</v>
      </c>
      <c r="G52" s="345">
        <v>20</v>
      </c>
      <c r="H52" s="345">
        <v>24.5</v>
      </c>
      <c r="I52" s="349">
        <v>120</v>
      </c>
      <c r="J52" s="350" t="s">
        <v>1215</v>
      </c>
      <c r="K52" s="351">
        <f t="shared" ref="K52" si="29">H52-F52</f>
        <v>-41</v>
      </c>
      <c r="L52" s="363">
        <v>100</v>
      </c>
      <c r="M52" s="364">
        <f t="shared" ref="M52" si="30">(K52*N52)-100</f>
        <v>-2150</v>
      </c>
      <c r="N52" s="364">
        <v>50</v>
      </c>
      <c r="O52" s="352" t="s">
        <v>604</v>
      </c>
      <c r="P52" s="346">
        <v>44565</v>
      </c>
      <c r="Q52" s="248"/>
      <c r="R52" s="249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</row>
    <row r="53" spans="1:38" s="324" customFormat="1" ht="12.75" customHeight="1">
      <c r="A53" s="312"/>
      <c r="B53" s="313"/>
      <c r="C53" s="314"/>
      <c r="D53" s="315"/>
      <c r="E53" s="312"/>
      <c r="F53" s="312"/>
      <c r="G53" s="312"/>
      <c r="H53" s="312"/>
      <c r="I53" s="316"/>
      <c r="J53" s="317"/>
      <c r="K53" s="318"/>
      <c r="L53" s="318"/>
      <c r="M53" s="317"/>
      <c r="N53" s="317"/>
      <c r="O53" s="319"/>
      <c r="P53" s="320"/>
      <c r="Q53" s="321"/>
      <c r="R53" s="322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323"/>
      <c r="AG53" s="323"/>
      <c r="AH53" s="323"/>
      <c r="AI53" s="323"/>
      <c r="AJ53" s="323"/>
      <c r="AK53" s="323"/>
      <c r="AL53" s="323"/>
    </row>
    <row r="54" spans="1:38" ht="14.25" customHeight="1">
      <c r="A54" s="159"/>
      <c r="B54" s="164"/>
      <c r="C54" s="164"/>
      <c r="D54" s="165"/>
      <c r="E54" s="159"/>
      <c r="F54" s="166"/>
      <c r="G54" s="159"/>
      <c r="H54" s="159"/>
      <c r="I54" s="159"/>
      <c r="J54" s="164"/>
      <c r="K54" s="167"/>
      <c r="L54" s="159"/>
      <c r="M54" s="159"/>
      <c r="N54" s="159"/>
      <c r="O54" s="168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98" t="s">
        <v>616</v>
      </c>
      <c r="B55" s="169"/>
      <c r="C55" s="169"/>
      <c r="D55" s="170"/>
      <c r="E55" s="143"/>
      <c r="F55" s="6"/>
      <c r="G55" s="6"/>
      <c r="H55" s="144"/>
      <c r="I55" s="171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38.25" customHeight="1">
      <c r="A56" s="99" t="s">
        <v>16</v>
      </c>
      <c r="B56" s="100" t="s">
        <v>568</v>
      </c>
      <c r="C56" s="100"/>
      <c r="D56" s="101" t="s">
        <v>579</v>
      </c>
      <c r="E56" s="100" t="s">
        <v>580</v>
      </c>
      <c r="F56" s="100" t="s">
        <v>581</v>
      </c>
      <c r="G56" s="100" t="s">
        <v>582</v>
      </c>
      <c r="H56" s="100" t="s">
        <v>583</v>
      </c>
      <c r="I56" s="100" t="s">
        <v>584</v>
      </c>
      <c r="J56" s="99" t="s">
        <v>585</v>
      </c>
      <c r="K56" s="147" t="s">
        <v>603</v>
      </c>
      <c r="L56" s="148" t="s">
        <v>587</v>
      </c>
      <c r="M56" s="102" t="s">
        <v>588</v>
      </c>
      <c r="N56" s="100" t="s">
        <v>589</v>
      </c>
      <c r="O56" s="101" t="s">
        <v>590</v>
      </c>
      <c r="P56" s="100" t="s">
        <v>826</v>
      </c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s="246" customFormat="1" ht="14.25" customHeight="1">
      <c r="A57" s="276">
        <v>1</v>
      </c>
      <c r="B57" s="277">
        <v>44488</v>
      </c>
      <c r="C57" s="278"/>
      <c r="D57" s="279" t="s">
        <v>138</v>
      </c>
      <c r="E57" s="280" t="s">
        <v>593</v>
      </c>
      <c r="F57" s="281" t="s">
        <v>835</v>
      </c>
      <c r="G57" s="281">
        <v>198</v>
      </c>
      <c r="H57" s="280"/>
      <c r="I57" s="282" t="s">
        <v>831</v>
      </c>
      <c r="J57" s="283" t="s">
        <v>594</v>
      </c>
      <c r="K57" s="283"/>
      <c r="L57" s="284"/>
      <c r="M57" s="285"/>
      <c r="N57" s="283"/>
      <c r="O57" s="286"/>
      <c r="P57" s="283"/>
      <c r="Q57" s="245"/>
      <c r="R57" s="1" t="s">
        <v>592</v>
      </c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</row>
    <row r="58" spans="1:38" s="246" customFormat="1" ht="14.25" customHeight="1">
      <c r="A58" s="276">
        <v>2</v>
      </c>
      <c r="B58" s="277">
        <v>44490</v>
      </c>
      <c r="C58" s="278"/>
      <c r="D58" s="279" t="s">
        <v>468</v>
      </c>
      <c r="E58" s="280" t="s">
        <v>593</v>
      </c>
      <c r="F58" s="281" t="s">
        <v>836</v>
      </c>
      <c r="G58" s="281">
        <v>3700</v>
      </c>
      <c r="H58" s="280"/>
      <c r="I58" s="282" t="s">
        <v>833</v>
      </c>
      <c r="J58" s="283" t="s">
        <v>594</v>
      </c>
      <c r="K58" s="283"/>
      <c r="L58" s="284"/>
      <c r="M58" s="285"/>
      <c r="N58" s="283"/>
      <c r="O58" s="286"/>
      <c r="P58" s="283"/>
      <c r="Q58" s="245"/>
      <c r="R58" s="1" t="s">
        <v>592</v>
      </c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</row>
    <row r="59" spans="1:38" s="246" customFormat="1" ht="14.25" customHeight="1">
      <c r="A59" s="276">
        <v>3</v>
      </c>
      <c r="B59" s="277">
        <v>44551</v>
      </c>
      <c r="C59" s="278"/>
      <c r="D59" s="279" t="s">
        <v>389</v>
      </c>
      <c r="E59" s="280" t="s">
        <v>593</v>
      </c>
      <c r="F59" s="281" t="s">
        <v>872</v>
      </c>
      <c r="G59" s="281">
        <v>198</v>
      </c>
      <c r="H59" s="280"/>
      <c r="I59" s="282" t="s">
        <v>873</v>
      </c>
      <c r="J59" s="283" t="s">
        <v>594</v>
      </c>
      <c r="K59" s="283"/>
      <c r="L59" s="284"/>
      <c r="M59" s="285"/>
      <c r="N59" s="283"/>
      <c r="O59" s="286"/>
      <c r="P59" s="283"/>
      <c r="Q59" s="245"/>
      <c r="R59" s="1" t="s">
        <v>592</v>
      </c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</row>
    <row r="60" spans="1:38" s="246" customFormat="1" ht="14.25" customHeight="1">
      <c r="A60" s="276"/>
      <c r="B60" s="277"/>
      <c r="C60" s="278"/>
      <c r="D60" s="279"/>
      <c r="E60" s="280"/>
      <c r="F60" s="281"/>
      <c r="G60" s="281"/>
      <c r="H60" s="280"/>
      <c r="I60" s="282"/>
      <c r="J60" s="283"/>
      <c r="K60" s="283"/>
      <c r="L60" s="284"/>
      <c r="M60" s="285"/>
      <c r="N60" s="283"/>
      <c r="O60" s="286"/>
      <c r="P60" s="283"/>
      <c r="Q60" s="245"/>
      <c r="R60" s="1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</row>
    <row r="61" spans="1:38" ht="14.25" customHeight="1">
      <c r="A61" s="172"/>
      <c r="B61" s="149"/>
      <c r="C61" s="173"/>
      <c r="D61" s="109"/>
      <c r="E61" s="174"/>
      <c r="F61" s="174"/>
      <c r="G61" s="174"/>
      <c r="H61" s="174"/>
      <c r="I61" s="174"/>
      <c r="J61" s="174"/>
      <c r="K61" s="175"/>
      <c r="L61" s="176"/>
      <c r="M61" s="174"/>
      <c r="N61" s="177"/>
      <c r="O61" s="178"/>
      <c r="P61" s="178"/>
      <c r="R61" s="6"/>
      <c r="S61" s="44"/>
      <c r="T61" s="1"/>
      <c r="U61" s="1"/>
      <c r="V61" s="1"/>
      <c r="W61" s="1"/>
      <c r="X61" s="1"/>
      <c r="Y61" s="1"/>
      <c r="Z61" s="1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27" t="s">
        <v>596</v>
      </c>
      <c r="B62" s="127"/>
      <c r="C62" s="127"/>
      <c r="D62" s="127"/>
      <c r="E62" s="44"/>
      <c r="F62" s="135" t="s">
        <v>598</v>
      </c>
      <c r="G62" s="59"/>
      <c r="H62" s="59"/>
      <c r="I62" s="59"/>
      <c r="J62" s="6"/>
      <c r="K62" s="153"/>
      <c r="L62" s="154"/>
      <c r="M62" s="6"/>
      <c r="N62" s="117"/>
      <c r="O62" s="179"/>
      <c r="P62" s="1"/>
      <c r="Q62" s="1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34" t="s">
        <v>597</v>
      </c>
      <c r="B63" s="127"/>
      <c r="C63" s="127"/>
      <c r="D63" s="127"/>
      <c r="E63" s="6"/>
      <c r="F63" s="135" t="s">
        <v>600</v>
      </c>
      <c r="G63" s="6"/>
      <c r="H63" s="6" t="s">
        <v>820</v>
      </c>
      <c r="I63" s="6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34"/>
      <c r="B64" s="127"/>
      <c r="C64" s="127"/>
      <c r="D64" s="127"/>
      <c r="E64" s="6"/>
      <c r="F64" s="135"/>
      <c r="G64" s="6"/>
      <c r="H64" s="6"/>
      <c r="I64" s="6"/>
      <c r="J64" s="1"/>
      <c r="K64" s="6"/>
      <c r="L64" s="6"/>
      <c r="M64" s="6"/>
      <c r="N64" s="1"/>
      <c r="O64" s="1"/>
      <c r="Q64" s="1"/>
      <c r="R64" s="59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34"/>
      <c r="B65" s="127"/>
      <c r="C65" s="127"/>
      <c r="D65" s="127"/>
      <c r="E65" s="6"/>
      <c r="F65" s="135"/>
      <c r="G65" s="6"/>
      <c r="H65" s="6"/>
      <c r="I65" s="6"/>
      <c r="J65" s="1"/>
      <c r="K65" s="6"/>
      <c r="L65" s="6"/>
      <c r="M65" s="6"/>
      <c r="N65" s="1"/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34"/>
      <c r="B66" s="127"/>
      <c r="C66" s="127"/>
      <c r="D66" s="127"/>
      <c r="E66" s="6"/>
      <c r="F66" s="135"/>
      <c r="G66" s="59"/>
      <c r="H66" s="44"/>
      <c r="I66" s="59"/>
      <c r="J66" s="6"/>
      <c r="K66" s="153"/>
      <c r="L66" s="154"/>
      <c r="M66" s="6"/>
      <c r="N66" s="117"/>
      <c r="O66" s="155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59"/>
      <c r="B67" s="116"/>
      <c r="C67" s="116"/>
      <c r="D67" s="44"/>
      <c r="E67" s="59"/>
      <c r="F67" s="59"/>
      <c r="G67" s="59"/>
      <c r="H67" s="44"/>
      <c r="I67" s="59"/>
      <c r="J67" s="6"/>
      <c r="K67" s="153"/>
      <c r="L67" s="154"/>
      <c r="M67" s="6"/>
      <c r="N67" s="117"/>
      <c r="O67" s="155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44"/>
      <c r="B68" s="180" t="s">
        <v>617</v>
      </c>
      <c r="C68" s="180"/>
      <c r="D68" s="180"/>
      <c r="E68" s="180"/>
      <c r="F68" s="6"/>
      <c r="G68" s="6"/>
      <c r="H68" s="145"/>
      <c r="I68" s="6"/>
      <c r="J68" s="145"/>
      <c r="K68" s="146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38.25" customHeight="1">
      <c r="A69" s="99" t="s">
        <v>16</v>
      </c>
      <c r="B69" s="100" t="s">
        <v>568</v>
      </c>
      <c r="C69" s="100"/>
      <c r="D69" s="101" t="s">
        <v>579</v>
      </c>
      <c r="E69" s="100" t="s">
        <v>580</v>
      </c>
      <c r="F69" s="100" t="s">
        <v>581</v>
      </c>
      <c r="G69" s="100" t="s">
        <v>618</v>
      </c>
      <c r="H69" s="100" t="s">
        <v>619</v>
      </c>
      <c r="I69" s="100" t="s">
        <v>584</v>
      </c>
      <c r="J69" s="181" t="s">
        <v>585</v>
      </c>
      <c r="K69" s="100" t="s">
        <v>586</v>
      </c>
      <c r="L69" s="100" t="s">
        <v>620</v>
      </c>
      <c r="M69" s="100" t="s">
        <v>589</v>
      </c>
      <c r="N69" s="101" t="s">
        <v>590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82">
        <v>1</v>
      </c>
      <c r="B70" s="183">
        <v>41579</v>
      </c>
      <c r="C70" s="183"/>
      <c r="D70" s="184" t="s">
        <v>621</v>
      </c>
      <c r="E70" s="185" t="s">
        <v>622</v>
      </c>
      <c r="F70" s="186">
        <v>82</v>
      </c>
      <c r="G70" s="185" t="s">
        <v>623</v>
      </c>
      <c r="H70" s="185">
        <v>100</v>
      </c>
      <c r="I70" s="187">
        <v>100</v>
      </c>
      <c r="J70" s="188" t="s">
        <v>624</v>
      </c>
      <c r="K70" s="189">
        <f t="shared" ref="K70:K122" si="31">H70-F70</f>
        <v>18</v>
      </c>
      <c r="L70" s="190">
        <f t="shared" ref="L70:L122" si="32">K70/F70</f>
        <v>0.21951219512195122</v>
      </c>
      <c r="M70" s="185" t="s">
        <v>591</v>
      </c>
      <c r="N70" s="191">
        <v>42657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82">
        <v>2</v>
      </c>
      <c r="B71" s="183">
        <v>41794</v>
      </c>
      <c r="C71" s="183"/>
      <c r="D71" s="184" t="s">
        <v>625</v>
      </c>
      <c r="E71" s="185" t="s">
        <v>593</v>
      </c>
      <c r="F71" s="186">
        <v>257</v>
      </c>
      <c r="G71" s="185" t="s">
        <v>623</v>
      </c>
      <c r="H71" s="185">
        <v>300</v>
      </c>
      <c r="I71" s="187">
        <v>300</v>
      </c>
      <c r="J71" s="188" t="s">
        <v>624</v>
      </c>
      <c r="K71" s="189">
        <f t="shared" si="31"/>
        <v>43</v>
      </c>
      <c r="L71" s="190">
        <f t="shared" si="32"/>
        <v>0.16731517509727625</v>
      </c>
      <c r="M71" s="185" t="s">
        <v>591</v>
      </c>
      <c r="N71" s="191">
        <v>41822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82">
        <v>3</v>
      </c>
      <c r="B72" s="183">
        <v>41828</v>
      </c>
      <c r="C72" s="183"/>
      <c r="D72" s="184" t="s">
        <v>626</v>
      </c>
      <c r="E72" s="185" t="s">
        <v>593</v>
      </c>
      <c r="F72" s="186">
        <v>393</v>
      </c>
      <c r="G72" s="185" t="s">
        <v>623</v>
      </c>
      <c r="H72" s="185">
        <v>468</v>
      </c>
      <c r="I72" s="187">
        <v>468</v>
      </c>
      <c r="J72" s="188" t="s">
        <v>624</v>
      </c>
      <c r="K72" s="189">
        <f t="shared" si="31"/>
        <v>75</v>
      </c>
      <c r="L72" s="190">
        <f t="shared" si="32"/>
        <v>0.19083969465648856</v>
      </c>
      <c r="M72" s="185" t="s">
        <v>591</v>
      </c>
      <c r="N72" s="191">
        <v>41863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82">
        <v>4</v>
      </c>
      <c r="B73" s="183">
        <v>41857</v>
      </c>
      <c r="C73" s="183"/>
      <c r="D73" s="184" t="s">
        <v>627</v>
      </c>
      <c r="E73" s="185" t="s">
        <v>593</v>
      </c>
      <c r="F73" s="186">
        <v>205</v>
      </c>
      <c r="G73" s="185" t="s">
        <v>623</v>
      </c>
      <c r="H73" s="185">
        <v>275</v>
      </c>
      <c r="I73" s="187">
        <v>250</v>
      </c>
      <c r="J73" s="188" t="s">
        <v>624</v>
      </c>
      <c r="K73" s="189">
        <f t="shared" si="31"/>
        <v>70</v>
      </c>
      <c r="L73" s="190">
        <f t="shared" si="32"/>
        <v>0.34146341463414637</v>
      </c>
      <c r="M73" s="185" t="s">
        <v>591</v>
      </c>
      <c r="N73" s="191">
        <v>41962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82">
        <v>5</v>
      </c>
      <c r="B74" s="183">
        <v>41886</v>
      </c>
      <c r="C74" s="183"/>
      <c r="D74" s="184" t="s">
        <v>628</v>
      </c>
      <c r="E74" s="185" t="s">
        <v>593</v>
      </c>
      <c r="F74" s="186">
        <v>162</v>
      </c>
      <c r="G74" s="185" t="s">
        <v>623</v>
      </c>
      <c r="H74" s="185">
        <v>190</v>
      </c>
      <c r="I74" s="187">
        <v>190</v>
      </c>
      <c r="J74" s="188" t="s">
        <v>624</v>
      </c>
      <c r="K74" s="189">
        <f t="shared" si="31"/>
        <v>28</v>
      </c>
      <c r="L74" s="190">
        <f t="shared" si="32"/>
        <v>0.1728395061728395</v>
      </c>
      <c r="M74" s="185" t="s">
        <v>591</v>
      </c>
      <c r="N74" s="191">
        <v>42006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82">
        <v>6</v>
      </c>
      <c r="B75" s="183">
        <v>41886</v>
      </c>
      <c r="C75" s="183"/>
      <c r="D75" s="184" t="s">
        <v>629</v>
      </c>
      <c r="E75" s="185" t="s">
        <v>593</v>
      </c>
      <c r="F75" s="186">
        <v>75</v>
      </c>
      <c r="G75" s="185" t="s">
        <v>623</v>
      </c>
      <c r="H75" s="185">
        <v>91.5</v>
      </c>
      <c r="I75" s="187" t="s">
        <v>630</v>
      </c>
      <c r="J75" s="188" t="s">
        <v>631</v>
      </c>
      <c r="K75" s="189">
        <f t="shared" si="31"/>
        <v>16.5</v>
      </c>
      <c r="L75" s="190">
        <f t="shared" si="32"/>
        <v>0.22</v>
      </c>
      <c r="M75" s="185" t="s">
        <v>591</v>
      </c>
      <c r="N75" s="191">
        <v>41954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82">
        <v>7</v>
      </c>
      <c r="B76" s="183">
        <v>41913</v>
      </c>
      <c r="C76" s="183"/>
      <c r="D76" s="184" t="s">
        <v>632</v>
      </c>
      <c r="E76" s="185" t="s">
        <v>593</v>
      </c>
      <c r="F76" s="186">
        <v>850</v>
      </c>
      <c r="G76" s="185" t="s">
        <v>623</v>
      </c>
      <c r="H76" s="185">
        <v>982.5</v>
      </c>
      <c r="I76" s="187">
        <v>1050</v>
      </c>
      <c r="J76" s="188" t="s">
        <v>633</v>
      </c>
      <c r="K76" s="189">
        <f t="shared" si="31"/>
        <v>132.5</v>
      </c>
      <c r="L76" s="190">
        <f t="shared" si="32"/>
        <v>0.15588235294117647</v>
      </c>
      <c r="M76" s="185" t="s">
        <v>591</v>
      </c>
      <c r="N76" s="191">
        <v>42039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82">
        <v>8</v>
      </c>
      <c r="B77" s="183">
        <v>41913</v>
      </c>
      <c r="C77" s="183"/>
      <c r="D77" s="184" t="s">
        <v>634</v>
      </c>
      <c r="E77" s="185" t="s">
        <v>593</v>
      </c>
      <c r="F77" s="186">
        <v>475</v>
      </c>
      <c r="G77" s="185" t="s">
        <v>623</v>
      </c>
      <c r="H77" s="185">
        <v>515</v>
      </c>
      <c r="I77" s="187">
        <v>600</v>
      </c>
      <c r="J77" s="188" t="s">
        <v>635</v>
      </c>
      <c r="K77" s="189">
        <f t="shared" si="31"/>
        <v>40</v>
      </c>
      <c r="L77" s="190">
        <f t="shared" si="32"/>
        <v>8.4210526315789472E-2</v>
      </c>
      <c r="M77" s="185" t="s">
        <v>591</v>
      </c>
      <c r="N77" s="191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82">
        <v>9</v>
      </c>
      <c r="B78" s="183">
        <v>41913</v>
      </c>
      <c r="C78" s="183"/>
      <c r="D78" s="184" t="s">
        <v>636</v>
      </c>
      <c r="E78" s="185" t="s">
        <v>593</v>
      </c>
      <c r="F78" s="186">
        <v>86</v>
      </c>
      <c r="G78" s="185" t="s">
        <v>623</v>
      </c>
      <c r="H78" s="185">
        <v>99</v>
      </c>
      <c r="I78" s="187">
        <v>140</v>
      </c>
      <c r="J78" s="188" t="s">
        <v>637</v>
      </c>
      <c r="K78" s="189">
        <f t="shared" si="31"/>
        <v>13</v>
      </c>
      <c r="L78" s="190">
        <f t="shared" si="32"/>
        <v>0.15116279069767441</v>
      </c>
      <c r="M78" s="185" t="s">
        <v>591</v>
      </c>
      <c r="N78" s="191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82">
        <v>10</v>
      </c>
      <c r="B79" s="183">
        <v>41926</v>
      </c>
      <c r="C79" s="183"/>
      <c r="D79" s="184" t="s">
        <v>638</v>
      </c>
      <c r="E79" s="185" t="s">
        <v>593</v>
      </c>
      <c r="F79" s="186">
        <v>496.6</v>
      </c>
      <c r="G79" s="185" t="s">
        <v>623</v>
      </c>
      <c r="H79" s="185">
        <v>621</v>
      </c>
      <c r="I79" s="187">
        <v>580</v>
      </c>
      <c r="J79" s="188" t="s">
        <v>624</v>
      </c>
      <c r="K79" s="189">
        <f t="shared" si="31"/>
        <v>124.39999999999998</v>
      </c>
      <c r="L79" s="190">
        <f t="shared" si="32"/>
        <v>0.25050342327829234</v>
      </c>
      <c r="M79" s="185" t="s">
        <v>591</v>
      </c>
      <c r="N79" s="191">
        <v>42605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82">
        <v>11</v>
      </c>
      <c r="B80" s="183">
        <v>41926</v>
      </c>
      <c r="C80" s="183"/>
      <c r="D80" s="184" t="s">
        <v>639</v>
      </c>
      <c r="E80" s="185" t="s">
        <v>593</v>
      </c>
      <c r="F80" s="186">
        <v>2481.9</v>
      </c>
      <c r="G80" s="185" t="s">
        <v>623</v>
      </c>
      <c r="H80" s="185">
        <v>2840</v>
      </c>
      <c r="I80" s="187">
        <v>2870</v>
      </c>
      <c r="J80" s="188" t="s">
        <v>640</v>
      </c>
      <c r="K80" s="189">
        <f t="shared" si="31"/>
        <v>358.09999999999991</v>
      </c>
      <c r="L80" s="190">
        <f t="shared" si="32"/>
        <v>0.14428462065353154</v>
      </c>
      <c r="M80" s="185" t="s">
        <v>591</v>
      </c>
      <c r="N80" s="191">
        <v>42017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2">
        <v>12</v>
      </c>
      <c r="B81" s="183">
        <v>41928</v>
      </c>
      <c r="C81" s="183"/>
      <c r="D81" s="184" t="s">
        <v>641</v>
      </c>
      <c r="E81" s="185" t="s">
        <v>593</v>
      </c>
      <c r="F81" s="186">
        <v>84.5</v>
      </c>
      <c r="G81" s="185" t="s">
        <v>623</v>
      </c>
      <c r="H81" s="185">
        <v>93</v>
      </c>
      <c r="I81" s="187">
        <v>110</v>
      </c>
      <c r="J81" s="188" t="s">
        <v>642</v>
      </c>
      <c r="K81" s="189">
        <f t="shared" si="31"/>
        <v>8.5</v>
      </c>
      <c r="L81" s="190">
        <f t="shared" si="32"/>
        <v>0.10059171597633136</v>
      </c>
      <c r="M81" s="185" t="s">
        <v>591</v>
      </c>
      <c r="N81" s="191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2">
        <v>13</v>
      </c>
      <c r="B82" s="183">
        <v>41928</v>
      </c>
      <c r="C82" s="183"/>
      <c r="D82" s="184" t="s">
        <v>643</v>
      </c>
      <c r="E82" s="185" t="s">
        <v>593</v>
      </c>
      <c r="F82" s="186">
        <v>401</v>
      </c>
      <c r="G82" s="185" t="s">
        <v>623</v>
      </c>
      <c r="H82" s="185">
        <v>428</v>
      </c>
      <c r="I82" s="187">
        <v>450</v>
      </c>
      <c r="J82" s="188" t="s">
        <v>644</v>
      </c>
      <c r="K82" s="189">
        <f t="shared" si="31"/>
        <v>27</v>
      </c>
      <c r="L82" s="190">
        <f t="shared" si="32"/>
        <v>6.7331670822942641E-2</v>
      </c>
      <c r="M82" s="185" t="s">
        <v>591</v>
      </c>
      <c r="N82" s="191">
        <v>42020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2">
        <v>14</v>
      </c>
      <c r="B83" s="183">
        <v>41928</v>
      </c>
      <c r="C83" s="183"/>
      <c r="D83" s="184" t="s">
        <v>645</v>
      </c>
      <c r="E83" s="185" t="s">
        <v>593</v>
      </c>
      <c r="F83" s="186">
        <v>101</v>
      </c>
      <c r="G83" s="185" t="s">
        <v>623</v>
      </c>
      <c r="H83" s="185">
        <v>112</v>
      </c>
      <c r="I83" s="187">
        <v>120</v>
      </c>
      <c r="J83" s="188" t="s">
        <v>646</v>
      </c>
      <c r="K83" s="189">
        <f t="shared" si="31"/>
        <v>11</v>
      </c>
      <c r="L83" s="190">
        <f t="shared" si="32"/>
        <v>0.10891089108910891</v>
      </c>
      <c r="M83" s="185" t="s">
        <v>591</v>
      </c>
      <c r="N83" s="191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2">
        <v>15</v>
      </c>
      <c r="B84" s="183">
        <v>41954</v>
      </c>
      <c r="C84" s="183"/>
      <c r="D84" s="184" t="s">
        <v>647</v>
      </c>
      <c r="E84" s="185" t="s">
        <v>593</v>
      </c>
      <c r="F84" s="186">
        <v>59</v>
      </c>
      <c r="G84" s="185" t="s">
        <v>623</v>
      </c>
      <c r="H84" s="185">
        <v>76</v>
      </c>
      <c r="I84" s="187">
        <v>76</v>
      </c>
      <c r="J84" s="188" t="s">
        <v>624</v>
      </c>
      <c r="K84" s="189">
        <f t="shared" si="31"/>
        <v>17</v>
      </c>
      <c r="L84" s="190">
        <f t="shared" si="32"/>
        <v>0.28813559322033899</v>
      </c>
      <c r="M84" s="185" t="s">
        <v>591</v>
      </c>
      <c r="N84" s="191">
        <v>43032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2">
        <v>16</v>
      </c>
      <c r="B85" s="183">
        <v>41954</v>
      </c>
      <c r="C85" s="183"/>
      <c r="D85" s="184" t="s">
        <v>636</v>
      </c>
      <c r="E85" s="185" t="s">
        <v>593</v>
      </c>
      <c r="F85" s="186">
        <v>99</v>
      </c>
      <c r="G85" s="185" t="s">
        <v>623</v>
      </c>
      <c r="H85" s="185">
        <v>120</v>
      </c>
      <c r="I85" s="187">
        <v>120</v>
      </c>
      <c r="J85" s="188" t="s">
        <v>605</v>
      </c>
      <c r="K85" s="189">
        <f t="shared" si="31"/>
        <v>21</v>
      </c>
      <c r="L85" s="190">
        <f t="shared" si="32"/>
        <v>0.21212121212121213</v>
      </c>
      <c r="M85" s="185" t="s">
        <v>591</v>
      </c>
      <c r="N85" s="191">
        <v>41960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2">
        <v>17</v>
      </c>
      <c r="B86" s="183">
        <v>41956</v>
      </c>
      <c r="C86" s="183"/>
      <c r="D86" s="184" t="s">
        <v>648</v>
      </c>
      <c r="E86" s="185" t="s">
        <v>593</v>
      </c>
      <c r="F86" s="186">
        <v>22</v>
      </c>
      <c r="G86" s="185" t="s">
        <v>623</v>
      </c>
      <c r="H86" s="185">
        <v>33.549999999999997</v>
      </c>
      <c r="I86" s="187">
        <v>32</v>
      </c>
      <c r="J86" s="188" t="s">
        <v>649</v>
      </c>
      <c r="K86" s="189">
        <f t="shared" si="31"/>
        <v>11.549999999999997</v>
      </c>
      <c r="L86" s="190">
        <f t="shared" si="32"/>
        <v>0.52499999999999991</v>
      </c>
      <c r="M86" s="185" t="s">
        <v>591</v>
      </c>
      <c r="N86" s="191">
        <v>42188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2">
        <v>18</v>
      </c>
      <c r="B87" s="183">
        <v>41976</v>
      </c>
      <c r="C87" s="183"/>
      <c r="D87" s="184" t="s">
        <v>650</v>
      </c>
      <c r="E87" s="185" t="s">
        <v>593</v>
      </c>
      <c r="F87" s="186">
        <v>440</v>
      </c>
      <c r="G87" s="185" t="s">
        <v>623</v>
      </c>
      <c r="H87" s="185">
        <v>520</v>
      </c>
      <c r="I87" s="187">
        <v>520</v>
      </c>
      <c r="J87" s="188" t="s">
        <v>651</v>
      </c>
      <c r="K87" s="189">
        <f t="shared" si="31"/>
        <v>80</v>
      </c>
      <c r="L87" s="190">
        <f t="shared" si="32"/>
        <v>0.18181818181818182</v>
      </c>
      <c r="M87" s="185" t="s">
        <v>591</v>
      </c>
      <c r="N87" s="191">
        <v>42208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2">
        <v>19</v>
      </c>
      <c r="B88" s="183">
        <v>41976</v>
      </c>
      <c r="C88" s="183"/>
      <c r="D88" s="184" t="s">
        <v>652</v>
      </c>
      <c r="E88" s="185" t="s">
        <v>593</v>
      </c>
      <c r="F88" s="186">
        <v>360</v>
      </c>
      <c r="G88" s="185" t="s">
        <v>623</v>
      </c>
      <c r="H88" s="185">
        <v>427</v>
      </c>
      <c r="I88" s="187">
        <v>425</v>
      </c>
      <c r="J88" s="188" t="s">
        <v>653</v>
      </c>
      <c r="K88" s="189">
        <f t="shared" si="31"/>
        <v>67</v>
      </c>
      <c r="L88" s="190">
        <f t="shared" si="32"/>
        <v>0.18611111111111112</v>
      </c>
      <c r="M88" s="185" t="s">
        <v>591</v>
      </c>
      <c r="N88" s="191">
        <v>42058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2">
        <v>20</v>
      </c>
      <c r="B89" s="183">
        <v>42012</v>
      </c>
      <c r="C89" s="183"/>
      <c r="D89" s="184" t="s">
        <v>654</v>
      </c>
      <c r="E89" s="185" t="s">
        <v>593</v>
      </c>
      <c r="F89" s="186">
        <v>360</v>
      </c>
      <c r="G89" s="185" t="s">
        <v>623</v>
      </c>
      <c r="H89" s="185">
        <v>455</v>
      </c>
      <c r="I89" s="187">
        <v>420</v>
      </c>
      <c r="J89" s="188" t="s">
        <v>655</v>
      </c>
      <c r="K89" s="189">
        <f t="shared" si="31"/>
        <v>95</v>
      </c>
      <c r="L89" s="190">
        <f t="shared" si="32"/>
        <v>0.2638888888888889</v>
      </c>
      <c r="M89" s="185" t="s">
        <v>591</v>
      </c>
      <c r="N89" s="191">
        <v>42024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2">
        <v>21</v>
      </c>
      <c r="B90" s="183">
        <v>42012</v>
      </c>
      <c r="C90" s="183"/>
      <c r="D90" s="184" t="s">
        <v>656</v>
      </c>
      <c r="E90" s="185" t="s">
        <v>593</v>
      </c>
      <c r="F90" s="186">
        <v>130</v>
      </c>
      <c r="G90" s="185"/>
      <c r="H90" s="185">
        <v>175.5</v>
      </c>
      <c r="I90" s="187">
        <v>165</v>
      </c>
      <c r="J90" s="188" t="s">
        <v>657</v>
      </c>
      <c r="K90" s="189">
        <f t="shared" si="31"/>
        <v>45.5</v>
      </c>
      <c r="L90" s="190">
        <f t="shared" si="32"/>
        <v>0.35</v>
      </c>
      <c r="M90" s="185" t="s">
        <v>591</v>
      </c>
      <c r="N90" s="191">
        <v>43088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2">
        <v>22</v>
      </c>
      <c r="B91" s="183">
        <v>42040</v>
      </c>
      <c r="C91" s="183"/>
      <c r="D91" s="184" t="s">
        <v>383</v>
      </c>
      <c r="E91" s="185" t="s">
        <v>622</v>
      </c>
      <c r="F91" s="186">
        <v>98</v>
      </c>
      <c r="G91" s="185"/>
      <c r="H91" s="185">
        <v>120</v>
      </c>
      <c r="I91" s="187">
        <v>120</v>
      </c>
      <c r="J91" s="188" t="s">
        <v>624</v>
      </c>
      <c r="K91" s="189">
        <f t="shared" si="31"/>
        <v>22</v>
      </c>
      <c r="L91" s="190">
        <f t="shared" si="32"/>
        <v>0.22448979591836735</v>
      </c>
      <c r="M91" s="185" t="s">
        <v>591</v>
      </c>
      <c r="N91" s="191">
        <v>42753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2">
        <v>23</v>
      </c>
      <c r="B92" s="183">
        <v>42040</v>
      </c>
      <c r="C92" s="183"/>
      <c r="D92" s="184" t="s">
        <v>658</v>
      </c>
      <c r="E92" s="185" t="s">
        <v>622</v>
      </c>
      <c r="F92" s="186">
        <v>196</v>
      </c>
      <c r="G92" s="185"/>
      <c r="H92" s="185">
        <v>262</v>
      </c>
      <c r="I92" s="187">
        <v>255</v>
      </c>
      <c r="J92" s="188" t="s">
        <v>624</v>
      </c>
      <c r="K92" s="189">
        <f t="shared" si="31"/>
        <v>66</v>
      </c>
      <c r="L92" s="190">
        <f t="shared" si="32"/>
        <v>0.33673469387755101</v>
      </c>
      <c r="M92" s="185" t="s">
        <v>591</v>
      </c>
      <c r="N92" s="191">
        <v>42599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2">
        <v>24</v>
      </c>
      <c r="B93" s="193">
        <v>42067</v>
      </c>
      <c r="C93" s="193"/>
      <c r="D93" s="194" t="s">
        <v>382</v>
      </c>
      <c r="E93" s="195" t="s">
        <v>622</v>
      </c>
      <c r="F93" s="196">
        <v>235</v>
      </c>
      <c r="G93" s="196"/>
      <c r="H93" s="197">
        <v>77</v>
      </c>
      <c r="I93" s="197" t="s">
        <v>659</v>
      </c>
      <c r="J93" s="198" t="s">
        <v>660</v>
      </c>
      <c r="K93" s="199">
        <f t="shared" si="31"/>
        <v>-158</v>
      </c>
      <c r="L93" s="200">
        <f t="shared" si="32"/>
        <v>-0.67234042553191486</v>
      </c>
      <c r="M93" s="196" t="s">
        <v>604</v>
      </c>
      <c r="N93" s="193">
        <v>43522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2">
        <v>25</v>
      </c>
      <c r="B94" s="183">
        <v>42067</v>
      </c>
      <c r="C94" s="183"/>
      <c r="D94" s="184" t="s">
        <v>661</v>
      </c>
      <c r="E94" s="185" t="s">
        <v>622</v>
      </c>
      <c r="F94" s="186">
        <v>185</v>
      </c>
      <c r="G94" s="185"/>
      <c r="H94" s="185">
        <v>224</v>
      </c>
      <c r="I94" s="187" t="s">
        <v>662</v>
      </c>
      <c r="J94" s="188" t="s">
        <v>624</v>
      </c>
      <c r="K94" s="189">
        <f t="shared" si="31"/>
        <v>39</v>
      </c>
      <c r="L94" s="190">
        <f t="shared" si="32"/>
        <v>0.21081081081081082</v>
      </c>
      <c r="M94" s="185" t="s">
        <v>591</v>
      </c>
      <c r="N94" s="191">
        <v>42647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2">
        <v>26</v>
      </c>
      <c r="B95" s="193">
        <v>42090</v>
      </c>
      <c r="C95" s="193"/>
      <c r="D95" s="201" t="s">
        <v>663</v>
      </c>
      <c r="E95" s="196" t="s">
        <v>622</v>
      </c>
      <c r="F95" s="196">
        <v>49.5</v>
      </c>
      <c r="G95" s="197"/>
      <c r="H95" s="197">
        <v>15.85</v>
      </c>
      <c r="I95" s="197">
        <v>67</v>
      </c>
      <c r="J95" s="198" t="s">
        <v>664</v>
      </c>
      <c r="K95" s="197">
        <f t="shared" si="31"/>
        <v>-33.65</v>
      </c>
      <c r="L95" s="202">
        <f t="shared" si="32"/>
        <v>-0.67979797979797973</v>
      </c>
      <c r="M95" s="196" t="s">
        <v>604</v>
      </c>
      <c r="N95" s="203">
        <v>43627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2">
        <v>27</v>
      </c>
      <c r="B96" s="183">
        <v>42093</v>
      </c>
      <c r="C96" s="183"/>
      <c r="D96" s="184" t="s">
        <v>665</v>
      </c>
      <c r="E96" s="185" t="s">
        <v>622</v>
      </c>
      <c r="F96" s="186">
        <v>183.5</v>
      </c>
      <c r="G96" s="185"/>
      <c r="H96" s="185">
        <v>219</v>
      </c>
      <c r="I96" s="187">
        <v>218</v>
      </c>
      <c r="J96" s="188" t="s">
        <v>666</v>
      </c>
      <c r="K96" s="189">
        <f t="shared" si="31"/>
        <v>35.5</v>
      </c>
      <c r="L96" s="190">
        <f t="shared" si="32"/>
        <v>0.19346049046321526</v>
      </c>
      <c r="M96" s="185" t="s">
        <v>591</v>
      </c>
      <c r="N96" s="191">
        <v>42103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2">
        <v>28</v>
      </c>
      <c r="B97" s="183">
        <v>42114</v>
      </c>
      <c r="C97" s="183"/>
      <c r="D97" s="184" t="s">
        <v>667</v>
      </c>
      <c r="E97" s="185" t="s">
        <v>622</v>
      </c>
      <c r="F97" s="186">
        <f>(227+237)/2</f>
        <v>232</v>
      </c>
      <c r="G97" s="185"/>
      <c r="H97" s="185">
        <v>298</v>
      </c>
      <c r="I97" s="187">
        <v>298</v>
      </c>
      <c r="J97" s="188" t="s">
        <v>624</v>
      </c>
      <c r="K97" s="189">
        <f t="shared" si="31"/>
        <v>66</v>
      </c>
      <c r="L97" s="190">
        <f t="shared" si="32"/>
        <v>0.28448275862068967</v>
      </c>
      <c r="M97" s="185" t="s">
        <v>591</v>
      </c>
      <c r="N97" s="191">
        <v>42823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2">
        <v>29</v>
      </c>
      <c r="B98" s="183">
        <v>42128</v>
      </c>
      <c r="C98" s="183"/>
      <c r="D98" s="184" t="s">
        <v>668</v>
      </c>
      <c r="E98" s="185" t="s">
        <v>593</v>
      </c>
      <c r="F98" s="186">
        <v>385</v>
      </c>
      <c r="G98" s="185"/>
      <c r="H98" s="185">
        <f>212.5+331</f>
        <v>543.5</v>
      </c>
      <c r="I98" s="187">
        <v>510</v>
      </c>
      <c r="J98" s="188" t="s">
        <v>669</v>
      </c>
      <c r="K98" s="189">
        <f t="shared" si="31"/>
        <v>158.5</v>
      </c>
      <c r="L98" s="190">
        <f t="shared" si="32"/>
        <v>0.41168831168831171</v>
      </c>
      <c r="M98" s="185" t="s">
        <v>591</v>
      </c>
      <c r="N98" s="191">
        <v>42235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2">
        <v>30</v>
      </c>
      <c r="B99" s="183">
        <v>42128</v>
      </c>
      <c r="C99" s="183"/>
      <c r="D99" s="184" t="s">
        <v>670</v>
      </c>
      <c r="E99" s="185" t="s">
        <v>593</v>
      </c>
      <c r="F99" s="186">
        <v>115.5</v>
      </c>
      <c r="G99" s="185"/>
      <c r="H99" s="185">
        <v>146</v>
      </c>
      <c r="I99" s="187">
        <v>142</v>
      </c>
      <c r="J99" s="188" t="s">
        <v>671</v>
      </c>
      <c r="K99" s="189">
        <f t="shared" si="31"/>
        <v>30.5</v>
      </c>
      <c r="L99" s="190">
        <f t="shared" si="32"/>
        <v>0.26406926406926406</v>
      </c>
      <c r="M99" s="185" t="s">
        <v>591</v>
      </c>
      <c r="N99" s="191">
        <v>42202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2">
        <v>31</v>
      </c>
      <c r="B100" s="183">
        <v>42151</v>
      </c>
      <c r="C100" s="183"/>
      <c r="D100" s="184" t="s">
        <v>672</v>
      </c>
      <c r="E100" s="185" t="s">
        <v>593</v>
      </c>
      <c r="F100" s="186">
        <v>237.5</v>
      </c>
      <c r="G100" s="185"/>
      <c r="H100" s="185">
        <v>279.5</v>
      </c>
      <c r="I100" s="187">
        <v>278</v>
      </c>
      <c r="J100" s="188" t="s">
        <v>624</v>
      </c>
      <c r="K100" s="189">
        <f t="shared" si="31"/>
        <v>42</v>
      </c>
      <c r="L100" s="190">
        <f t="shared" si="32"/>
        <v>0.17684210526315788</v>
      </c>
      <c r="M100" s="185" t="s">
        <v>591</v>
      </c>
      <c r="N100" s="191">
        <v>42222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2">
        <v>32</v>
      </c>
      <c r="B101" s="183">
        <v>42174</v>
      </c>
      <c r="C101" s="183"/>
      <c r="D101" s="184" t="s">
        <v>643</v>
      </c>
      <c r="E101" s="185" t="s">
        <v>622</v>
      </c>
      <c r="F101" s="186">
        <v>340</v>
      </c>
      <c r="G101" s="185"/>
      <c r="H101" s="185">
        <v>448</v>
      </c>
      <c r="I101" s="187">
        <v>448</v>
      </c>
      <c r="J101" s="188" t="s">
        <v>624</v>
      </c>
      <c r="K101" s="189">
        <f t="shared" si="31"/>
        <v>108</v>
      </c>
      <c r="L101" s="190">
        <f t="shared" si="32"/>
        <v>0.31764705882352939</v>
      </c>
      <c r="M101" s="185" t="s">
        <v>591</v>
      </c>
      <c r="N101" s="191">
        <v>43018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2">
        <v>33</v>
      </c>
      <c r="B102" s="183">
        <v>42191</v>
      </c>
      <c r="C102" s="183"/>
      <c r="D102" s="184" t="s">
        <v>673</v>
      </c>
      <c r="E102" s="185" t="s">
        <v>622</v>
      </c>
      <c r="F102" s="186">
        <v>390</v>
      </c>
      <c r="G102" s="185"/>
      <c r="H102" s="185">
        <v>460</v>
      </c>
      <c r="I102" s="187">
        <v>460</v>
      </c>
      <c r="J102" s="188" t="s">
        <v>624</v>
      </c>
      <c r="K102" s="189">
        <f t="shared" si="31"/>
        <v>70</v>
      </c>
      <c r="L102" s="190">
        <f t="shared" si="32"/>
        <v>0.17948717948717949</v>
      </c>
      <c r="M102" s="185" t="s">
        <v>591</v>
      </c>
      <c r="N102" s="191">
        <v>42478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2">
        <v>34</v>
      </c>
      <c r="B103" s="193">
        <v>42195</v>
      </c>
      <c r="C103" s="193"/>
      <c r="D103" s="194" t="s">
        <v>674</v>
      </c>
      <c r="E103" s="195" t="s">
        <v>622</v>
      </c>
      <c r="F103" s="196">
        <v>122.5</v>
      </c>
      <c r="G103" s="196"/>
      <c r="H103" s="197">
        <v>61</v>
      </c>
      <c r="I103" s="197">
        <v>172</v>
      </c>
      <c r="J103" s="198" t="s">
        <v>675</v>
      </c>
      <c r="K103" s="199">
        <f t="shared" si="31"/>
        <v>-61.5</v>
      </c>
      <c r="L103" s="200">
        <f t="shared" si="32"/>
        <v>-0.50204081632653064</v>
      </c>
      <c r="M103" s="196" t="s">
        <v>604</v>
      </c>
      <c r="N103" s="193">
        <v>43333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2">
        <v>35</v>
      </c>
      <c r="B104" s="183">
        <v>42219</v>
      </c>
      <c r="C104" s="183"/>
      <c r="D104" s="184" t="s">
        <v>676</v>
      </c>
      <c r="E104" s="185" t="s">
        <v>622</v>
      </c>
      <c r="F104" s="186">
        <v>297.5</v>
      </c>
      <c r="G104" s="185"/>
      <c r="H104" s="185">
        <v>350</v>
      </c>
      <c r="I104" s="187">
        <v>360</v>
      </c>
      <c r="J104" s="188" t="s">
        <v>677</v>
      </c>
      <c r="K104" s="189">
        <f t="shared" si="31"/>
        <v>52.5</v>
      </c>
      <c r="L104" s="190">
        <f t="shared" si="32"/>
        <v>0.17647058823529413</v>
      </c>
      <c r="M104" s="185" t="s">
        <v>591</v>
      </c>
      <c r="N104" s="191">
        <v>42232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2">
        <v>36</v>
      </c>
      <c r="B105" s="183">
        <v>42219</v>
      </c>
      <c r="C105" s="183"/>
      <c r="D105" s="184" t="s">
        <v>678</v>
      </c>
      <c r="E105" s="185" t="s">
        <v>622</v>
      </c>
      <c r="F105" s="186">
        <v>115.5</v>
      </c>
      <c r="G105" s="185"/>
      <c r="H105" s="185">
        <v>149</v>
      </c>
      <c r="I105" s="187">
        <v>140</v>
      </c>
      <c r="J105" s="188" t="s">
        <v>679</v>
      </c>
      <c r="K105" s="189">
        <f t="shared" si="31"/>
        <v>33.5</v>
      </c>
      <c r="L105" s="190">
        <f t="shared" si="32"/>
        <v>0.29004329004329005</v>
      </c>
      <c r="M105" s="185" t="s">
        <v>591</v>
      </c>
      <c r="N105" s="191">
        <v>42740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2">
        <v>37</v>
      </c>
      <c r="B106" s="183">
        <v>42251</v>
      </c>
      <c r="C106" s="183"/>
      <c r="D106" s="184" t="s">
        <v>672</v>
      </c>
      <c r="E106" s="185" t="s">
        <v>622</v>
      </c>
      <c r="F106" s="186">
        <v>226</v>
      </c>
      <c r="G106" s="185"/>
      <c r="H106" s="185">
        <v>292</v>
      </c>
      <c r="I106" s="187">
        <v>292</v>
      </c>
      <c r="J106" s="188" t="s">
        <v>680</v>
      </c>
      <c r="K106" s="189">
        <f t="shared" si="31"/>
        <v>66</v>
      </c>
      <c r="L106" s="190">
        <f t="shared" si="32"/>
        <v>0.29203539823008851</v>
      </c>
      <c r="M106" s="185" t="s">
        <v>591</v>
      </c>
      <c r="N106" s="191">
        <v>42286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2">
        <v>38</v>
      </c>
      <c r="B107" s="183">
        <v>42254</v>
      </c>
      <c r="C107" s="183"/>
      <c r="D107" s="184" t="s">
        <v>667</v>
      </c>
      <c r="E107" s="185" t="s">
        <v>622</v>
      </c>
      <c r="F107" s="186">
        <v>232.5</v>
      </c>
      <c r="G107" s="185"/>
      <c r="H107" s="185">
        <v>312.5</v>
      </c>
      <c r="I107" s="187">
        <v>310</v>
      </c>
      <c r="J107" s="188" t="s">
        <v>624</v>
      </c>
      <c r="K107" s="189">
        <f t="shared" si="31"/>
        <v>80</v>
      </c>
      <c r="L107" s="190">
        <f t="shared" si="32"/>
        <v>0.34408602150537637</v>
      </c>
      <c r="M107" s="185" t="s">
        <v>591</v>
      </c>
      <c r="N107" s="191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2">
        <v>39</v>
      </c>
      <c r="B108" s="183">
        <v>42268</v>
      </c>
      <c r="C108" s="183"/>
      <c r="D108" s="184" t="s">
        <v>681</v>
      </c>
      <c r="E108" s="185" t="s">
        <v>622</v>
      </c>
      <c r="F108" s="186">
        <v>196.5</v>
      </c>
      <c r="G108" s="185"/>
      <c r="H108" s="185">
        <v>238</v>
      </c>
      <c r="I108" s="187">
        <v>238</v>
      </c>
      <c r="J108" s="188" t="s">
        <v>680</v>
      </c>
      <c r="K108" s="189">
        <f t="shared" si="31"/>
        <v>41.5</v>
      </c>
      <c r="L108" s="190">
        <f t="shared" si="32"/>
        <v>0.21119592875318066</v>
      </c>
      <c r="M108" s="185" t="s">
        <v>591</v>
      </c>
      <c r="N108" s="191">
        <v>42291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2">
        <v>40</v>
      </c>
      <c r="B109" s="183">
        <v>42271</v>
      </c>
      <c r="C109" s="183"/>
      <c r="D109" s="184" t="s">
        <v>621</v>
      </c>
      <c r="E109" s="185" t="s">
        <v>622</v>
      </c>
      <c r="F109" s="186">
        <v>65</v>
      </c>
      <c r="G109" s="185"/>
      <c r="H109" s="185">
        <v>82</v>
      </c>
      <c r="I109" s="187">
        <v>82</v>
      </c>
      <c r="J109" s="188" t="s">
        <v>680</v>
      </c>
      <c r="K109" s="189">
        <f t="shared" si="31"/>
        <v>17</v>
      </c>
      <c r="L109" s="190">
        <f t="shared" si="32"/>
        <v>0.26153846153846155</v>
      </c>
      <c r="M109" s="185" t="s">
        <v>591</v>
      </c>
      <c r="N109" s="191">
        <v>42578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2">
        <v>41</v>
      </c>
      <c r="B110" s="183">
        <v>42291</v>
      </c>
      <c r="C110" s="183"/>
      <c r="D110" s="184" t="s">
        <v>682</v>
      </c>
      <c r="E110" s="185" t="s">
        <v>622</v>
      </c>
      <c r="F110" s="186">
        <v>144</v>
      </c>
      <c r="G110" s="185"/>
      <c r="H110" s="185">
        <v>182.5</v>
      </c>
      <c r="I110" s="187">
        <v>181</v>
      </c>
      <c r="J110" s="188" t="s">
        <v>680</v>
      </c>
      <c r="K110" s="189">
        <f t="shared" si="31"/>
        <v>38.5</v>
      </c>
      <c r="L110" s="190">
        <f t="shared" si="32"/>
        <v>0.2673611111111111</v>
      </c>
      <c r="M110" s="185" t="s">
        <v>591</v>
      </c>
      <c r="N110" s="191">
        <v>42817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2">
        <v>42</v>
      </c>
      <c r="B111" s="183">
        <v>42291</v>
      </c>
      <c r="C111" s="183"/>
      <c r="D111" s="184" t="s">
        <v>683</v>
      </c>
      <c r="E111" s="185" t="s">
        <v>622</v>
      </c>
      <c r="F111" s="186">
        <v>264</v>
      </c>
      <c r="G111" s="185"/>
      <c r="H111" s="185">
        <v>311</v>
      </c>
      <c r="I111" s="187">
        <v>311</v>
      </c>
      <c r="J111" s="188" t="s">
        <v>680</v>
      </c>
      <c r="K111" s="189">
        <f t="shared" si="31"/>
        <v>47</v>
      </c>
      <c r="L111" s="190">
        <f t="shared" si="32"/>
        <v>0.17803030303030304</v>
      </c>
      <c r="M111" s="185" t="s">
        <v>591</v>
      </c>
      <c r="N111" s="191">
        <v>42604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2">
        <v>43</v>
      </c>
      <c r="B112" s="183">
        <v>42318</v>
      </c>
      <c r="C112" s="183"/>
      <c r="D112" s="184" t="s">
        <v>684</v>
      </c>
      <c r="E112" s="185" t="s">
        <v>593</v>
      </c>
      <c r="F112" s="186">
        <v>549.5</v>
      </c>
      <c r="G112" s="185"/>
      <c r="H112" s="185">
        <v>630</v>
      </c>
      <c r="I112" s="187">
        <v>630</v>
      </c>
      <c r="J112" s="188" t="s">
        <v>680</v>
      </c>
      <c r="K112" s="189">
        <f t="shared" si="31"/>
        <v>80.5</v>
      </c>
      <c r="L112" s="190">
        <f t="shared" si="32"/>
        <v>0.1464968152866242</v>
      </c>
      <c r="M112" s="185" t="s">
        <v>591</v>
      </c>
      <c r="N112" s="191">
        <v>42419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2">
        <v>44</v>
      </c>
      <c r="B113" s="183">
        <v>42342</v>
      </c>
      <c r="C113" s="183"/>
      <c r="D113" s="184" t="s">
        <v>685</v>
      </c>
      <c r="E113" s="185" t="s">
        <v>622</v>
      </c>
      <c r="F113" s="186">
        <v>1027.5</v>
      </c>
      <c r="G113" s="185"/>
      <c r="H113" s="185">
        <v>1315</v>
      </c>
      <c r="I113" s="187">
        <v>1250</v>
      </c>
      <c r="J113" s="188" t="s">
        <v>680</v>
      </c>
      <c r="K113" s="189">
        <f t="shared" si="31"/>
        <v>287.5</v>
      </c>
      <c r="L113" s="190">
        <f t="shared" si="32"/>
        <v>0.27980535279805352</v>
      </c>
      <c r="M113" s="185" t="s">
        <v>591</v>
      </c>
      <c r="N113" s="191">
        <v>43244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2">
        <v>45</v>
      </c>
      <c r="B114" s="183">
        <v>42367</v>
      </c>
      <c r="C114" s="183"/>
      <c r="D114" s="184" t="s">
        <v>686</v>
      </c>
      <c r="E114" s="185" t="s">
        <v>622</v>
      </c>
      <c r="F114" s="186">
        <v>465</v>
      </c>
      <c r="G114" s="185"/>
      <c r="H114" s="185">
        <v>540</v>
      </c>
      <c r="I114" s="187">
        <v>540</v>
      </c>
      <c r="J114" s="188" t="s">
        <v>680</v>
      </c>
      <c r="K114" s="189">
        <f t="shared" si="31"/>
        <v>75</v>
      </c>
      <c r="L114" s="190">
        <f t="shared" si="32"/>
        <v>0.16129032258064516</v>
      </c>
      <c r="M114" s="185" t="s">
        <v>591</v>
      </c>
      <c r="N114" s="191">
        <v>42530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2">
        <v>46</v>
      </c>
      <c r="B115" s="183">
        <v>42380</v>
      </c>
      <c r="C115" s="183"/>
      <c r="D115" s="184" t="s">
        <v>383</v>
      </c>
      <c r="E115" s="185" t="s">
        <v>593</v>
      </c>
      <c r="F115" s="186">
        <v>81</v>
      </c>
      <c r="G115" s="185"/>
      <c r="H115" s="185">
        <v>110</v>
      </c>
      <c r="I115" s="187">
        <v>110</v>
      </c>
      <c r="J115" s="188" t="s">
        <v>680</v>
      </c>
      <c r="K115" s="189">
        <f t="shared" si="31"/>
        <v>29</v>
      </c>
      <c r="L115" s="190">
        <f t="shared" si="32"/>
        <v>0.35802469135802467</v>
      </c>
      <c r="M115" s="185" t="s">
        <v>591</v>
      </c>
      <c r="N115" s="191">
        <v>42745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2">
        <v>47</v>
      </c>
      <c r="B116" s="183">
        <v>42382</v>
      </c>
      <c r="C116" s="183"/>
      <c r="D116" s="184" t="s">
        <v>687</v>
      </c>
      <c r="E116" s="185" t="s">
        <v>593</v>
      </c>
      <c r="F116" s="186">
        <v>417.5</v>
      </c>
      <c r="G116" s="185"/>
      <c r="H116" s="185">
        <v>547</v>
      </c>
      <c r="I116" s="187">
        <v>535</v>
      </c>
      <c r="J116" s="188" t="s">
        <v>680</v>
      </c>
      <c r="K116" s="189">
        <f t="shared" si="31"/>
        <v>129.5</v>
      </c>
      <c r="L116" s="190">
        <f t="shared" si="32"/>
        <v>0.31017964071856285</v>
      </c>
      <c r="M116" s="185" t="s">
        <v>591</v>
      </c>
      <c r="N116" s="191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2">
        <v>48</v>
      </c>
      <c r="B117" s="183">
        <v>42408</v>
      </c>
      <c r="C117" s="183"/>
      <c r="D117" s="184" t="s">
        <v>688</v>
      </c>
      <c r="E117" s="185" t="s">
        <v>622</v>
      </c>
      <c r="F117" s="186">
        <v>650</v>
      </c>
      <c r="G117" s="185"/>
      <c r="H117" s="185">
        <v>800</v>
      </c>
      <c r="I117" s="187">
        <v>800</v>
      </c>
      <c r="J117" s="188" t="s">
        <v>680</v>
      </c>
      <c r="K117" s="189">
        <f t="shared" si="31"/>
        <v>150</v>
      </c>
      <c r="L117" s="190">
        <f t="shared" si="32"/>
        <v>0.23076923076923078</v>
      </c>
      <c r="M117" s="185" t="s">
        <v>591</v>
      </c>
      <c r="N117" s="191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2">
        <v>49</v>
      </c>
      <c r="B118" s="183">
        <v>42433</v>
      </c>
      <c r="C118" s="183"/>
      <c r="D118" s="184" t="s">
        <v>211</v>
      </c>
      <c r="E118" s="185" t="s">
        <v>622</v>
      </c>
      <c r="F118" s="186">
        <v>437.5</v>
      </c>
      <c r="G118" s="185"/>
      <c r="H118" s="185">
        <v>504.5</v>
      </c>
      <c r="I118" s="187">
        <v>522</v>
      </c>
      <c r="J118" s="188" t="s">
        <v>689</v>
      </c>
      <c r="K118" s="189">
        <f t="shared" si="31"/>
        <v>67</v>
      </c>
      <c r="L118" s="190">
        <f t="shared" si="32"/>
        <v>0.15314285714285714</v>
      </c>
      <c r="M118" s="185" t="s">
        <v>591</v>
      </c>
      <c r="N118" s="191">
        <v>42480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2">
        <v>50</v>
      </c>
      <c r="B119" s="183">
        <v>42438</v>
      </c>
      <c r="C119" s="183"/>
      <c r="D119" s="184" t="s">
        <v>690</v>
      </c>
      <c r="E119" s="185" t="s">
        <v>622</v>
      </c>
      <c r="F119" s="186">
        <v>189.5</v>
      </c>
      <c r="G119" s="185"/>
      <c r="H119" s="185">
        <v>218</v>
      </c>
      <c r="I119" s="187">
        <v>218</v>
      </c>
      <c r="J119" s="188" t="s">
        <v>680</v>
      </c>
      <c r="K119" s="189">
        <f t="shared" si="31"/>
        <v>28.5</v>
      </c>
      <c r="L119" s="190">
        <f t="shared" si="32"/>
        <v>0.15039577836411611</v>
      </c>
      <c r="M119" s="185" t="s">
        <v>591</v>
      </c>
      <c r="N119" s="191">
        <v>43034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2">
        <v>51</v>
      </c>
      <c r="B120" s="193">
        <v>42471</v>
      </c>
      <c r="C120" s="193"/>
      <c r="D120" s="201" t="s">
        <v>691</v>
      </c>
      <c r="E120" s="196" t="s">
        <v>622</v>
      </c>
      <c r="F120" s="196">
        <v>36.5</v>
      </c>
      <c r="G120" s="197"/>
      <c r="H120" s="197">
        <v>15.85</v>
      </c>
      <c r="I120" s="197">
        <v>60</v>
      </c>
      <c r="J120" s="198" t="s">
        <v>692</v>
      </c>
      <c r="K120" s="199">
        <f t="shared" si="31"/>
        <v>-20.65</v>
      </c>
      <c r="L120" s="200">
        <f t="shared" si="32"/>
        <v>-0.5657534246575342</v>
      </c>
      <c r="M120" s="196" t="s">
        <v>604</v>
      </c>
      <c r="N120" s="204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2">
        <v>52</v>
      </c>
      <c r="B121" s="183">
        <v>42472</v>
      </c>
      <c r="C121" s="183"/>
      <c r="D121" s="184" t="s">
        <v>693</v>
      </c>
      <c r="E121" s="185" t="s">
        <v>622</v>
      </c>
      <c r="F121" s="186">
        <v>93</v>
      </c>
      <c r="G121" s="185"/>
      <c r="H121" s="185">
        <v>149</v>
      </c>
      <c r="I121" s="187">
        <v>140</v>
      </c>
      <c r="J121" s="188" t="s">
        <v>694</v>
      </c>
      <c r="K121" s="189">
        <f t="shared" si="31"/>
        <v>56</v>
      </c>
      <c r="L121" s="190">
        <f t="shared" si="32"/>
        <v>0.60215053763440862</v>
      </c>
      <c r="M121" s="185" t="s">
        <v>591</v>
      </c>
      <c r="N121" s="191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2">
        <v>53</v>
      </c>
      <c r="B122" s="183">
        <v>42472</v>
      </c>
      <c r="C122" s="183"/>
      <c r="D122" s="184" t="s">
        <v>695</v>
      </c>
      <c r="E122" s="185" t="s">
        <v>622</v>
      </c>
      <c r="F122" s="186">
        <v>130</v>
      </c>
      <c r="G122" s="185"/>
      <c r="H122" s="185">
        <v>150</v>
      </c>
      <c r="I122" s="187" t="s">
        <v>696</v>
      </c>
      <c r="J122" s="188" t="s">
        <v>680</v>
      </c>
      <c r="K122" s="189">
        <f t="shared" si="31"/>
        <v>20</v>
      </c>
      <c r="L122" s="190">
        <f t="shared" si="32"/>
        <v>0.15384615384615385</v>
      </c>
      <c r="M122" s="185" t="s">
        <v>591</v>
      </c>
      <c r="N122" s="191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2">
        <v>54</v>
      </c>
      <c r="B123" s="183">
        <v>42473</v>
      </c>
      <c r="C123" s="183"/>
      <c r="D123" s="184" t="s">
        <v>697</v>
      </c>
      <c r="E123" s="185" t="s">
        <v>622</v>
      </c>
      <c r="F123" s="186">
        <v>196</v>
      </c>
      <c r="G123" s="185"/>
      <c r="H123" s="185">
        <v>299</v>
      </c>
      <c r="I123" s="187">
        <v>299</v>
      </c>
      <c r="J123" s="188" t="s">
        <v>680</v>
      </c>
      <c r="K123" s="189">
        <v>103</v>
      </c>
      <c r="L123" s="190">
        <v>0.52551020408163296</v>
      </c>
      <c r="M123" s="185" t="s">
        <v>591</v>
      </c>
      <c r="N123" s="191">
        <v>42620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2">
        <v>55</v>
      </c>
      <c r="B124" s="183">
        <v>42473</v>
      </c>
      <c r="C124" s="183"/>
      <c r="D124" s="184" t="s">
        <v>698</v>
      </c>
      <c r="E124" s="185" t="s">
        <v>622</v>
      </c>
      <c r="F124" s="186">
        <v>88</v>
      </c>
      <c r="G124" s="185"/>
      <c r="H124" s="185">
        <v>103</v>
      </c>
      <c r="I124" s="187">
        <v>103</v>
      </c>
      <c r="J124" s="188" t="s">
        <v>680</v>
      </c>
      <c r="K124" s="189">
        <v>15</v>
      </c>
      <c r="L124" s="190">
        <v>0.170454545454545</v>
      </c>
      <c r="M124" s="185" t="s">
        <v>591</v>
      </c>
      <c r="N124" s="191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2">
        <v>56</v>
      </c>
      <c r="B125" s="183">
        <v>42492</v>
      </c>
      <c r="C125" s="183"/>
      <c r="D125" s="184" t="s">
        <v>699</v>
      </c>
      <c r="E125" s="185" t="s">
        <v>622</v>
      </c>
      <c r="F125" s="186">
        <v>127.5</v>
      </c>
      <c r="G125" s="185"/>
      <c r="H125" s="185">
        <v>148</v>
      </c>
      <c r="I125" s="187" t="s">
        <v>700</v>
      </c>
      <c r="J125" s="188" t="s">
        <v>680</v>
      </c>
      <c r="K125" s="189">
        <f t="shared" ref="K125:K129" si="33">H125-F125</f>
        <v>20.5</v>
      </c>
      <c r="L125" s="190">
        <f t="shared" ref="L125:L129" si="34">K125/F125</f>
        <v>0.16078431372549021</v>
      </c>
      <c r="M125" s="185" t="s">
        <v>591</v>
      </c>
      <c r="N125" s="191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2">
        <v>57</v>
      </c>
      <c r="B126" s="183">
        <v>42493</v>
      </c>
      <c r="C126" s="183"/>
      <c r="D126" s="184" t="s">
        <v>701</v>
      </c>
      <c r="E126" s="185" t="s">
        <v>622</v>
      </c>
      <c r="F126" s="186">
        <v>675</v>
      </c>
      <c r="G126" s="185"/>
      <c r="H126" s="185">
        <v>815</v>
      </c>
      <c r="I126" s="187" t="s">
        <v>702</v>
      </c>
      <c r="J126" s="188" t="s">
        <v>680</v>
      </c>
      <c r="K126" s="189">
        <f t="shared" si="33"/>
        <v>140</v>
      </c>
      <c r="L126" s="190">
        <f t="shared" si="34"/>
        <v>0.2074074074074074</v>
      </c>
      <c r="M126" s="185" t="s">
        <v>591</v>
      </c>
      <c r="N126" s="191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2">
        <v>58</v>
      </c>
      <c r="B127" s="193">
        <v>42522</v>
      </c>
      <c r="C127" s="193"/>
      <c r="D127" s="194" t="s">
        <v>703</v>
      </c>
      <c r="E127" s="195" t="s">
        <v>622</v>
      </c>
      <c r="F127" s="196">
        <v>500</v>
      </c>
      <c r="G127" s="196"/>
      <c r="H127" s="197">
        <v>232.5</v>
      </c>
      <c r="I127" s="197" t="s">
        <v>704</v>
      </c>
      <c r="J127" s="198" t="s">
        <v>705</v>
      </c>
      <c r="K127" s="199">
        <f t="shared" si="33"/>
        <v>-267.5</v>
      </c>
      <c r="L127" s="200">
        <f t="shared" si="34"/>
        <v>-0.53500000000000003</v>
      </c>
      <c r="M127" s="196" t="s">
        <v>604</v>
      </c>
      <c r="N127" s="193">
        <v>43735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2">
        <v>59</v>
      </c>
      <c r="B128" s="183">
        <v>42527</v>
      </c>
      <c r="C128" s="183"/>
      <c r="D128" s="184" t="s">
        <v>542</v>
      </c>
      <c r="E128" s="185" t="s">
        <v>622</v>
      </c>
      <c r="F128" s="186">
        <v>110</v>
      </c>
      <c r="G128" s="185"/>
      <c r="H128" s="185">
        <v>126.5</v>
      </c>
      <c r="I128" s="187">
        <v>125</v>
      </c>
      <c r="J128" s="188" t="s">
        <v>631</v>
      </c>
      <c r="K128" s="189">
        <f t="shared" si="33"/>
        <v>16.5</v>
      </c>
      <c r="L128" s="190">
        <f t="shared" si="34"/>
        <v>0.15</v>
      </c>
      <c r="M128" s="185" t="s">
        <v>591</v>
      </c>
      <c r="N128" s="191">
        <v>42552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2">
        <v>60</v>
      </c>
      <c r="B129" s="183">
        <v>42538</v>
      </c>
      <c r="C129" s="183"/>
      <c r="D129" s="184" t="s">
        <v>706</v>
      </c>
      <c r="E129" s="185" t="s">
        <v>622</v>
      </c>
      <c r="F129" s="186">
        <v>44</v>
      </c>
      <c r="G129" s="185"/>
      <c r="H129" s="185">
        <v>69.5</v>
      </c>
      <c r="I129" s="187">
        <v>69.5</v>
      </c>
      <c r="J129" s="188" t="s">
        <v>707</v>
      </c>
      <c r="K129" s="189">
        <f t="shared" si="33"/>
        <v>25.5</v>
      </c>
      <c r="L129" s="190">
        <f t="shared" si="34"/>
        <v>0.57954545454545459</v>
      </c>
      <c r="M129" s="185" t="s">
        <v>591</v>
      </c>
      <c r="N129" s="191">
        <v>42977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2">
        <v>61</v>
      </c>
      <c r="B130" s="183">
        <v>42549</v>
      </c>
      <c r="C130" s="183"/>
      <c r="D130" s="184" t="s">
        <v>708</v>
      </c>
      <c r="E130" s="185" t="s">
        <v>622</v>
      </c>
      <c r="F130" s="186">
        <v>262.5</v>
      </c>
      <c r="G130" s="185"/>
      <c r="H130" s="185">
        <v>340</v>
      </c>
      <c r="I130" s="187">
        <v>333</v>
      </c>
      <c r="J130" s="188" t="s">
        <v>709</v>
      </c>
      <c r="K130" s="189">
        <v>77.5</v>
      </c>
      <c r="L130" s="190">
        <v>0.29523809523809502</v>
      </c>
      <c r="M130" s="185" t="s">
        <v>591</v>
      </c>
      <c r="N130" s="191">
        <v>43017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2">
        <v>62</v>
      </c>
      <c r="B131" s="183">
        <v>42549</v>
      </c>
      <c r="C131" s="183"/>
      <c r="D131" s="184" t="s">
        <v>710</v>
      </c>
      <c r="E131" s="185" t="s">
        <v>622</v>
      </c>
      <c r="F131" s="186">
        <v>840</v>
      </c>
      <c r="G131" s="185"/>
      <c r="H131" s="185">
        <v>1230</v>
      </c>
      <c r="I131" s="187">
        <v>1230</v>
      </c>
      <c r="J131" s="188" t="s">
        <v>680</v>
      </c>
      <c r="K131" s="189">
        <v>390</v>
      </c>
      <c r="L131" s="190">
        <v>0.46428571428571402</v>
      </c>
      <c r="M131" s="185" t="s">
        <v>591</v>
      </c>
      <c r="N131" s="191">
        <v>42649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63</v>
      </c>
      <c r="B132" s="206">
        <v>42556</v>
      </c>
      <c r="C132" s="206"/>
      <c r="D132" s="207" t="s">
        <v>711</v>
      </c>
      <c r="E132" s="208" t="s">
        <v>622</v>
      </c>
      <c r="F132" s="208">
        <v>395</v>
      </c>
      <c r="G132" s="209"/>
      <c r="H132" s="209">
        <f>(468.5+342.5)/2</f>
        <v>405.5</v>
      </c>
      <c r="I132" s="209">
        <v>510</v>
      </c>
      <c r="J132" s="210" t="s">
        <v>712</v>
      </c>
      <c r="K132" s="211">
        <f t="shared" ref="K132:K138" si="35">H132-F132</f>
        <v>10.5</v>
      </c>
      <c r="L132" s="212">
        <f t="shared" ref="L132:L138" si="36">K132/F132</f>
        <v>2.6582278481012658E-2</v>
      </c>
      <c r="M132" s="208" t="s">
        <v>713</v>
      </c>
      <c r="N132" s="206">
        <v>43606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2">
        <v>64</v>
      </c>
      <c r="B133" s="193">
        <v>42584</v>
      </c>
      <c r="C133" s="193"/>
      <c r="D133" s="194" t="s">
        <v>714</v>
      </c>
      <c r="E133" s="195" t="s">
        <v>593</v>
      </c>
      <c r="F133" s="196">
        <f>169.5-12.8</f>
        <v>156.69999999999999</v>
      </c>
      <c r="G133" s="196"/>
      <c r="H133" s="197">
        <v>77</v>
      </c>
      <c r="I133" s="197" t="s">
        <v>715</v>
      </c>
      <c r="J133" s="198" t="s">
        <v>716</v>
      </c>
      <c r="K133" s="199">
        <f t="shared" si="35"/>
        <v>-79.699999999999989</v>
      </c>
      <c r="L133" s="200">
        <f t="shared" si="36"/>
        <v>-0.50861518825781749</v>
      </c>
      <c r="M133" s="196" t="s">
        <v>604</v>
      </c>
      <c r="N133" s="193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2">
        <v>65</v>
      </c>
      <c r="B134" s="193">
        <v>42586</v>
      </c>
      <c r="C134" s="193"/>
      <c r="D134" s="194" t="s">
        <v>717</v>
      </c>
      <c r="E134" s="195" t="s">
        <v>622</v>
      </c>
      <c r="F134" s="196">
        <v>400</v>
      </c>
      <c r="G134" s="196"/>
      <c r="H134" s="197">
        <v>305</v>
      </c>
      <c r="I134" s="197">
        <v>475</v>
      </c>
      <c r="J134" s="198" t="s">
        <v>718</v>
      </c>
      <c r="K134" s="199">
        <f t="shared" si="35"/>
        <v>-95</v>
      </c>
      <c r="L134" s="200">
        <f t="shared" si="36"/>
        <v>-0.23749999999999999</v>
      </c>
      <c r="M134" s="196" t="s">
        <v>604</v>
      </c>
      <c r="N134" s="193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2">
        <v>66</v>
      </c>
      <c r="B135" s="183">
        <v>42593</v>
      </c>
      <c r="C135" s="183"/>
      <c r="D135" s="184" t="s">
        <v>719</v>
      </c>
      <c r="E135" s="185" t="s">
        <v>622</v>
      </c>
      <c r="F135" s="186">
        <v>86.5</v>
      </c>
      <c r="G135" s="185"/>
      <c r="H135" s="185">
        <v>130</v>
      </c>
      <c r="I135" s="187">
        <v>130</v>
      </c>
      <c r="J135" s="188" t="s">
        <v>720</v>
      </c>
      <c r="K135" s="189">
        <f t="shared" si="35"/>
        <v>43.5</v>
      </c>
      <c r="L135" s="190">
        <f t="shared" si="36"/>
        <v>0.50289017341040465</v>
      </c>
      <c r="M135" s="185" t="s">
        <v>591</v>
      </c>
      <c r="N135" s="191">
        <v>43091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2">
        <v>67</v>
      </c>
      <c r="B136" s="193">
        <v>42600</v>
      </c>
      <c r="C136" s="193"/>
      <c r="D136" s="194" t="s">
        <v>110</v>
      </c>
      <c r="E136" s="195" t="s">
        <v>622</v>
      </c>
      <c r="F136" s="196">
        <v>133.5</v>
      </c>
      <c r="G136" s="196"/>
      <c r="H136" s="197">
        <v>126.5</v>
      </c>
      <c r="I136" s="197">
        <v>178</v>
      </c>
      <c r="J136" s="198" t="s">
        <v>721</v>
      </c>
      <c r="K136" s="199">
        <f t="shared" si="35"/>
        <v>-7</v>
      </c>
      <c r="L136" s="200">
        <f t="shared" si="36"/>
        <v>-5.2434456928838954E-2</v>
      </c>
      <c r="M136" s="196" t="s">
        <v>604</v>
      </c>
      <c r="N136" s="193">
        <v>42615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2">
        <v>68</v>
      </c>
      <c r="B137" s="183">
        <v>42613</v>
      </c>
      <c r="C137" s="183"/>
      <c r="D137" s="184" t="s">
        <v>722</v>
      </c>
      <c r="E137" s="185" t="s">
        <v>622</v>
      </c>
      <c r="F137" s="186">
        <v>560</v>
      </c>
      <c r="G137" s="185"/>
      <c r="H137" s="185">
        <v>725</v>
      </c>
      <c r="I137" s="187">
        <v>725</v>
      </c>
      <c r="J137" s="188" t="s">
        <v>624</v>
      </c>
      <c r="K137" s="189">
        <f t="shared" si="35"/>
        <v>165</v>
      </c>
      <c r="L137" s="190">
        <f t="shared" si="36"/>
        <v>0.29464285714285715</v>
      </c>
      <c r="M137" s="185" t="s">
        <v>591</v>
      </c>
      <c r="N137" s="191">
        <v>42456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2">
        <v>69</v>
      </c>
      <c r="B138" s="183">
        <v>42614</v>
      </c>
      <c r="C138" s="183"/>
      <c r="D138" s="184" t="s">
        <v>723</v>
      </c>
      <c r="E138" s="185" t="s">
        <v>622</v>
      </c>
      <c r="F138" s="186">
        <v>160.5</v>
      </c>
      <c r="G138" s="185"/>
      <c r="H138" s="185">
        <v>210</v>
      </c>
      <c r="I138" s="187">
        <v>210</v>
      </c>
      <c r="J138" s="188" t="s">
        <v>624</v>
      </c>
      <c r="K138" s="189">
        <f t="shared" si="35"/>
        <v>49.5</v>
      </c>
      <c r="L138" s="190">
        <f t="shared" si="36"/>
        <v>0.30841121495327101</v>
      </c>
      <c r="M138" s="185" t="s">
        <v>591</v>
      </c>
      <c r="N138" s="191">
        <v>42871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2">
        <v>70</v>
      </c>
      <c r="B139" s="183">
        <v>42646</v>
      </c>
      <c r="C139" s="183"/>
      <c r="D139" s="184" t="s">
        <v>397</v>
      </c>
      <c r="E139" s="185" t="s">
        <v>622</v>
      </c>
      <c r="F139" s="186">
        <v>430</v>
      </c>
      <c r="G139" s="185"/>
      <c r="H139" s="185">
        <v>596</v>
      </c>
      <c r="I139" s="187">
        <v>575</v>
      </c>
      <c r="J139" s="188" t="s">
        <v>724</v>
      </c>
      <c r="K139" s="189">
        <v>166</v>
      </c>
      <c r="L139" s="190">
        <v>0.38604651162790699</v>
      </c>
      <c r="M139" s="185" t="s">
        <v>591</v>
      </c>
      <c r="N139" s="191">
        <v>42769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2">
        <v>71</v>
      </c>
      <c r="B140" s="183">
        <v>42657</v>
      </c>
      <c r="C140" s="183"/>
      <c r="D140" s="184" t="s">
        <v>725</v>
      </c>
      <c r="E140" s="185" t="s">
        <v>622</v>
      </c>
      <c r="F140" s="186">
        <v>280</v>
      </c>
      <c r="G140" s="185"/>
      <c r="H140" s="185">
        <v>345</v>
      </c>
      <c r="I140" s="187">
        <v>345</v>
      </c>
      <c r="J140" s="188" t="s">
        <v>624</v>
      </c>
      <c r="K140" s="189">
        <f t="shared" ref="K140:K145" si="37">H140-F140</f>
        <v>65</v>
      </c>
      <c r="L140" s="190">
        <f t="shared" ref="L140:L141" si="38">K140/F140</f>
        <v>0.23214285714285715</v>
      </c>
      <c r="M140" s="185" t="s">
        <v>591</v>
      </c>
      <c r="N140" s="191">
        <v>42814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2">
        <v>72</v>
      </c>
      <c r="B141" s="183">
        <v>42657</v>
      </c>
      <c r="C141" s="183"/>
      <c r="D141" s="184" t="s">
        <v>726</v>
      </c>
      <c r="E141" s="185" t="s">
        <v>622</v>
      </c>
      <c r="F141" s="186">
        <v>245</v>
      </c>
      <c r="G141" s="185"/>
      <c r="H141" s="185">
        <v>325.5</v>
      </c>
      <c r="I141" s="187">
        <v>330</v>
      </c>
      <c r="J141" s="188" t="s">
        <v>727</v>
      </c>
      <c r="K141" s="189">
        <f t="shared" si="37"/>
        <v>80.5</v>
      </c>
      <c r="L141" s="190">
        <f t="shared" si="38"/>
        <v>0.32857142857142857</v>
      </c>
      <c r="M141" s="185" t="s">
        <v>591</v>
      </c>
      <c r="N141" s="191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2">
        <v>73</v>
      </c>
      <c r="B142" s="183">
        <v>42660</v>
      </c>
      <c r="C142" s="183"/>
      <c r="D142" s="184" t="s">
        <v>347</v>
      </c>
      <c r="E142" s="185" t="s">
        <v>622</v>
      </c>
      <c r="F142" s="186">
        <v>125</v>
      </c>
      <c r="G142" s="185"/>
      <c r="H142" s="185">
        <v>160</v>
      </c>
      <c r="I142" s="187">
        <v>160</v>
      </c>
      <c r="J142" s="188" t="s">
        <v>680</v>
      </c>
      <c r="K142" s="189">
        <f t="shared" si="37"/>
        <v>35</v>
      </c>
      <c r="L142" s="190">
        <v>0.28000000000000003</v>
      </c>
      <c r="M142" s="185" t="s">
        <v>591</v>
      </c>
      <c r="N142" s="191">
        <v>42803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2">
        <v>74</v>
      </c>
      <c r="B143" s="183">
        <v>42660</v>
      </c>
      <c r="C143" s="183"/>
      <c r="D143" s="184" t="s">
        <v>470</v>
      </c>
      <c r="E143" s="185" t="s">
        <v>622</v>
      </c>
      <c r="F143" s="186">
        <v>114</v>
      </c>
      <c r="G143" s="185"/>
      <c r="H143" s="185">
        <v>145</v>
      </c>
      <c r="I143" s="187">
        <v>145</v>
      </c>
      <c r="J143" s="188" t="s">
        <v>680</v>
      </c>
      <c r="K143" s="189">
        <f t="shared" si="37"/>
        <v>31</v>
      </c>
      <c r="L143" s="190">
        <f t="shared" ref="L143:L145" si="39">K143/F143</f>
        <v>0.27192982456140352</v>
      </c>
      <c r="M143" s="185" t="s">
        <v>591</v>
      </c>
      <c r="N143" s="191">
        <v>42859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2">
        <v>75</v>
      </c>
      <c r="B144" s="183">
        <v>42660</v>
      </c>
      <c r="C144" s="183"/>
      <c r="D144" s="184" t="s">
        <v>728</v>
      </c>
      <c r="E144" s="185" t="s">
        <v>622</v>
      </c>
      <c r="F144" s="186">
        <v>212</v>
      </c>
      <c r="G144" s="185"/>
      <c r="H144" s="185">
        <v>280</v>
      </c>
      <c r="I144" s="187">
        <v>276</v>
      </c>
      <c r="J144" s="188" t="s">
        <v>729</v>
      </c>
      <c r="K144" s="189">
        <f t="shared" si="37"/>
        <v>68</v>
      </c>
      <c r="L144" s="190">
        <f t="shared" si="39"/>
        <v>0.32075471698113206</v>
      </c>
      <c r="M144" s="185" t="s">
        <v>591</v>
      </c>
      <c r="N144" s="191">
        <v>42858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2">
        <v>76</v>
      </c>
      <c r="B145" s="183">
        <v>42678</v>
      </c>
      <c r="C145" s="183"/>
      <c r="D145" s="184" t="s">
        <v>458</v>
      </c>
      <c r="E145" s="185" t="s">
        <v>622</v>
      </c>
      <c r="F145" s="186">
        <v>155</v>
      </c>
      <c r="G145" s="185"/>
      <c r="H145" s="185">
        <v>210</v>
      </c>
      <c r="I145" s="187">
        <v>210</v>
      </c>
      <c r="J145" s="188" t="s">
        <v>730</v>
      </c>
      <c r="K145" s="189">
        <f t="shared" si="37"/>
        <v>55</v>
      </c>
      <c r="L145" s="190">
        <f t="shared" si="39"/>
        <v>0.35483870967741937</v>
      </c>
      <c r="M145" s="185" t="s">
        <v>591</v>
      </c>
      <c r="N145" s="191">
        <v>42944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77</v>
      </c>
      <c r="B146" s="193">
        <v>42710</v>
      </c>
      <c r="C146" s="193"/>
      <c r="D146" s="194" t="s">
        <v>731</v>
      </c>
      <c r="E146" s="195" t="s">
        <v>622</v>
      </c>
      <c r="F146" s="196">
        <v>150.5</v>
      </c>
      <c r="G146" s="196"/>
      <c r="H146" s="197">
        <v>72.5</v>
      </c>
      <c r="I146" s="197">
        <v>174</v>
      </c>
      <c r="J146" s="198" t="s">
        <v>732</v>
      </c>
      <c r="K146" s="199">
        <v>-78</v>
      </c>
      <c r="L146" s="200">
        <v>-0.51827242524916906</v>
      </c>
      <c r="M146" s="196" t="s">
        <v>604</v>
      </c>
      <c r="N146" s="193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2">
        <v>78</v>
      </c>
      <c r="B147" s="183">
        <v>42712</v>
      </c>
      <c r="C147" s="183"/>
      <c r="D147" s="184" t="s">
        <v>733</v>
      </c>
      <c r="E147" s="185" t="s">
        <v>622</v>
      </c>
      <c r="F147" s="186">
        <v>380</v>
      </c>
      <c r="G147" s="185"/>
      <c r="H147" s="185">
        <v>478</v>
      </c>
      <c r="I147" s="187">
        <v>468</v>
      </c>
      <c r="J147" s="188" t="s">
        <v>680</v>
      </c>
      <c r="K147" s="189">
        <f t="shared" ref="K147:K149" si="40">H147-F147</f>
        <v>98</v>
      </c>
      <c r="L147" s="190">
        <f t="shared" ref="L147:L149" si="41">K147/F147</f>
        <v>0.25789473684210529</v>
      </c>
      <c r="M147" s="185" t="s">
        <v>591</v>
      </c>
      <c r="N147" s="191">
        <v>43025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2">
        <v>79</v>
      </c>
      <c r="B148" s="183">
        <v>42734</v>
      </c>
      <c r="C148" s="183"/>
      <c r="D148" s="184" t="s">
        <v>109</v>
      </c>
      <c r="E148" s="185" t="s">
        <v>622</v>
      </c>
      <c r="F148" s="186">
        <v>305</v>
      </c>
      <c r="G148" s="185"/>
      <c r="H148" s="185">
        <v>375</v>
      </c>
      <c r="I148" s="187">
        <v>375</v>
      </c>
      <c r="J148" s="188" t="s">
        <v>680</v>
      </c>
      <c r="K148" s="189">
        <f t="shared" si="40"/>
        <v>70</v>
      </c>
      <c r="L148" s="190">
        <f t="shared" si="41"/>
        <v>0.22950819672131148</v>
      </c>
      <c r="M148" s="185" t="s">
        <v>591</v>
      </c>
      <c r="N148" s="191">
        <v>42768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2">
        <v>80</v>
      </c>
      <c r="B149" s="183">
        <v>42739</v>
      </c>
      <c r="C149" s="183"/>
      <c r="D149" s="184" t="s">
        <v>95</v>
      </c>
      <c r="E149" s="185" t="s">
        <v>622</v>
      </c>
      <c r="F149" s="186">
        <v>99.5</v>
      </c>
      <c r="G149" s="185"/>
      <c r="H149" s="185">
        <v>158</v>
      </c>
      <c r="I149" s="187">
        <v>158</v>
      </c>
      <c r="J149" s="188" t="s">
        <v>680</v>
      </c>
      <c r="K149" s="189">
        <f t="shared" si="40"/>
        <v>58.5</v>
      </c>
      <c r="L149" s="190">
        <f t="shared" si="41"/>
        <v>0.5879396984924623</v>
      </c>
      <c r="M149" s="185" t="s">
        <v>591</v>
      </c>
      <c r="N149" s="191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2">
        <v>81</v>
      </c>
      <c r="B150" s="183">
        <v>42739</v>
      </c>
      <c r="C150" s="183"/>
      <c r="D150" s="184" t="s">
        <v>95</v>
      </c>
      <c r="E150" s="185" t="s">
        <v>622</v>
      </c>
      <c r="F150" s="186">
        <v>99.5</v>
      </c>
      <c r="G150" s="185"/>
      <c r="H150" s="185">
        <v>158</v>
      </c>
      <c r="I150" s="187">
        <v>158</v>
      </c>
      <c r="J150" s="188" t="s">
        <v>680</v>
      </c>
      <c r="K150" s="189">
        <v>58.5</v>
      </c>
      <c r="L150" s="190">
        <v>0.58793969849246197</v>
      </c>
      <c r="M150" s="185" t="s">
        <v>591</v>
      </c>
      <c r="N150" s="191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2">
        <v>82</v>
      </c>
      <c r="B151" s="183">
        <v>42786</v>
      </c>
      <c r="C151" s="183"/>
      <c r="D151" s="184" t="s">
        <v>186</v>
      </c>
      <c r="E151" s="185" t="s">
        <v>622</v>
      </c>
      <c r="F151" s="186">
        <v>140.5</v>
      </c>
      <c r="G151" s="185"/>
      <c r="H151" s="185">
        <v>220</v>
      </c>
      <c r="I151" s="187">
        <v>220</v>
      </c>
      <c r="J151" s="188" t="s">
        <v>680</v>
      </c>
      <c r="K151" s="189">
        <f>H151-F151</f>
        <v>79.5</v>
      </c>
      <c r="L151" s="190">
        <f>K151/F151</f>
        <v>0.5658362989323843</v>
      </c>
      <c r="M151" s="185" t="s">
        <v>591</v>
      </c>
      <c r="N151" s="191">
        <v>42864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2">
        <v>83</v>
      </c>
      <c r="B152" s="183">
        <v>42786</v>
      </c>
      <c r="C152" s="183"/>
      <c r="D152" s="184" t="s">
        <v>734</v>
      </c>
      <c r="E152" s="185" t="s">
        <v>622</v>
      </c>
      <c r="F152" s="186">
        <v>202.5</v>
      </c>
      <c r="G152" s="185"/>
      <c r="H152" s="185">
        <v>234</v>
      </c>
      <c r="I152" s="187">
        <v>234</v>
      </c>
      <c r="J152" s="188" t="s">
        <v>680</v>
      </c>
      <c r="K152" s="189">
        <v>31.5</v>
      </c>
      <c r="L152" s="190">
        <v>0.155555555555556</v>
      </c>
      <c r="M152" s="185" t="s">
        <v>591</v>
      </c>
      <c r="N152" s="191">
        <v>42836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2">
        <v>84</v>
      </c>
      <c r="B153" s="183">
        <v>42818</v>
      </c>
      <c r="C153" s="183"/>
      <c r="D153" s="184" t="s">
        <v>735</v>
      </c>
      <c r="E153" s="185" t="s">
        <v>622</v>
      </c>
      <c r="F153" s="186">
        <v>300.5</v>
      </c>
      <c r="G153" s="185"/>
      <c r="H153" s="185">
        <v>417.5</v>
      </c>
      <c r="I153" s="187">
        <v>420</v>
      </c>
      <c r="J153" s="188" t="s">
        <v>736</v>
      </c>
      <c r="K153" s="189">
        <f>H153-F153</f>
        <v>117</v>
      </c>
      <c r="L153" s="190">
        <f>K153/F153</f>
        <v>0.38935108153078202</v>
      </c>
      <c r="M153" s="185" t="s">
        <v>591</v>
      </c>
      <c r="N153" s="191">
        <v>43070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2">
        <v>85</v>
      </c>
      <c r="B154" s="183">
        <v>42818</v>
      </c>
      <c r="C154" s="183"/>
      <c r="D154" s="184" t="s">
        <v>710</v>
      </c>
      <c r="E154" s="185" t="s">
        <v>622</v>
      </c>
      <c r="F154" s="186">
        <v>850</v>
      </c>
      <c r="G154" s="185"/>
      <c r="H154" s="185">
        <v>1042.5</v>
      </c>
      <c r="I154" s="187">
        <v>1023</v>
      </c>
      <c r="J154" s="188" t="s">
        <v>737</v>
      </c>
      <c r="K154" s="189">
        <v>192.5</v>
      </c>
      <c r="L154" s="190">
        <v>0.22647058823529401</v>
      </c>
      <c r="M154" s="185" t="s">
        <v>591</v>
      </c>
      <c r="N154" s="191">
        <v>42830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2">
        <v>86</v>
      </c>
      <c r="B155" s="183">
        <v>42830</v>
      </c>
      <c r="C155" s="183"/>
      <c r="D155" s="184" t="s">
        <v>489</v>
      </c>
      <c r="E155" s="185" t="s">
        <v>622</v>
      </c>
      <c r="F155" s="186">
        <v>785</v>
      </c>
      <c r="G155" s="185"/>
      <c r="H155" s="185">
        <v>930</v>
      </c>
      <c r="I155" s="187">
        <v>920</v>
      </c>
      <c r="J155" s="188" t="s">
        <v>738</v>
      </c>
      <c r="K155" s="189">
        <f>H155-F155</f>
        <v>145</v>
      </c>
      <c r="L155" s="190">
        <f>K155/F155</f>
        <v>0.18471337579617833</v>
      </c>
      <c r="M155" s="185" t="s">
        <v>591</v>
      </c>
      <c r="N155" s="191">
        <v>42976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87</v>
      </c>
      <c r="B156" s="193">
        <v>42831</v>
      </c>
      <c r="C156" s="193"/>
      <c r="D156" s="194" t="s">
        <v>739</v>
      </c>
      <c r="E156" s="195" t="s">
        <v>622</v>
      </c>
      <c r="F156" s="196">
        <v>40</v>
      </c>
      <c r="G156" s="196"/>
      <c r="H156" s="197">
        <v>13.1</v>
      </c>
      <c r="I156" s="197">
        <v>60</v>
      </c>
      <c r="J156" s="198" t="s">
        <v>740</v>
      </c>
      <c r="K156" s="199">
        <v>-26.9</v>
      </c>
      <c r="L156" s="200">
        <v>-0.67249999999999999</v>
      </c>
      <c r="M156" s="196" t="s">
        <v>604</v>
      </c>
      <c r="N156" s="193">
        <v>43138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2">
        <v>88</v>
      </c>
      <c r="B157" s="183">
        <v>42837</v>
      </c>
      <c r="C157" s="183"/>
      <c r="D157" s="184" t="s">
        <v>94</v>
      </c>
      <c r="E157" s="185" t="s">
        <v>622</v>
      </c>
      <c r="F157" s="186">
        <v>289.5</v>
      </c>
      <c r="G157" s="185"/>
      <c r="H157" s="185">
        <v>354</v>
      </c>
      <c r="I157" s="187">
        <v>360</v>
      </c>
      <c r="J157" s="188" t="s">
        <v>741</v>
      </c>
      <c r="K157" s="189">
        <f t="shared" ref="K157:K165" si="42">H157-F157</f>
        <v>64.5</v>
      </c>
      <c r="L157" s="190">
        <f t="shared" ref="L157:L165" si="43">K157/F157</f>
        <v>0.22279792746113988</v>
      </c>
      <c r="M157" s="185" t="s">
        <v>591</v>
      </c>
      <c r="N157" s="191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2">
        <v>89</v>
      </c>
      <c r="B158" s="183">
        <v>42845</v>
      </c>
      <c r="C158" s="183"/>
      <c r="D158" s="184" t="s">
        <v>428</v>
      </c>
      <c r="E158" s="185" t="s">
        <v>622</v>
      </c>
      <c r="F158" s="186">
        <v>700</v>
      </c>
      <c r="G158" s="185"/>
      <c r="H158" s="185">
        <v>840</v>
      </c>
      <c r="I158" s="187">
        <v>840</v>
      </c>
      <c r="J158" s="188" t="s">
        <v>742</v>
      </c>
      <c r="K158" s="189">
        <f t="shared" si="42"/>
        <v>140</v>
      </c>
      <c r="L158" s="190">
        <f t="shared" si="43"/>
        <v>0.2</v>
      </c>
      <c r="M158" s="185" t="s">
        <v>591</v>
      </c>
      <c r="N158" s="191">
        <v>42893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2">
        <v>90</v>
      </c>
      <c r="B159" s="183">
        <v>42887</v>
      </c>
      <c r="C159" s="183"/>
      <c r="D159" s="184" t="s">
        <v>743</v>
      </c>
      <c r="E159" s="185" t="s">
        <v>622</v>
      </c>
      <c r="F159" s="186">
        <v>130</v>
      </c>
      <c r="G159" s="185"/>
      <c r="H159" s="185">
        <v>144.25</v>
      </c>
      <c r="I159" s="187">
        <v>170</v>
      </c>
      <c r="J159" s="188" t="s">
        <v>744</v>
      </c>
      <c r="K159" s="189">
        <f t="shared" si="42"/>
        <v>14.25</v>
      </c>
      <c r="L159" s="190">
        <f t="shared" si="43"/>
        <v>0.10961538461538461</v>
      </c>
      <c r="M159" s="185" t="s">
        <v>591</v>
      </c>
      <c r="N159" s="191">
        <v>43675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2">
        <v>91</v>
      </c>
      <c r="B160" s="183">
        <v>42901</v>
      </c>
      <c r="C160" s="183"/>
      <c r="D160" s="184" t="s">
        <v>745</v>
      </c>
      <c r="E160" s="185" t="s">
        <v>622</v>
      </c>
      <c r="F160" s="186">
        <v>214.5</v>
      </c>
      <c r="G160" s="185"/>
      <c r="H160" s="185">
        <v>262</v>
      </c>
      <c r="I160" s="187">
        <v>262</v>
      </c>
      <c r="J160" s="188" t="s">
        <v>746</v>
      </c>
      <c r="K160" s="189">
        <f t="shared" si="42"/>
        <v>47.5</v>
      </c>
      <c r="L160" s="190">
        <f t="shared" si="43"/>
        <v>0.22144522144522144</v>
      </c>
      <c r="M160" s="185" t="s">
        <v>591</v>
      </c>
      <c r="N160" s="191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3">
        <v>92</v>
      </c>
      <c r="B161" s="214">
        <v>42933</v>
      </c>
      <c r="C161" s="214"/>
      <c r="D161" s="215" t="s">
        <v>747</v>
      </c>
      <c r="E161" s="216" t="s">
        <v>622</v>
      </c>
      <c r="F161" s="217">
        <v>370</v>
      </c>
      <c r="G161" s="216"/>
      <c r="H161" s="216">
        <v>447.5</v>
      </c>
      <c r="I161" s="218">
        <v>450</v>
      </c>
      <c r="J161" s="219" t="s">
        <v>680</v>
      </c>
      <c r="K161" s="189">
        <f t="shared" si="42"/>
        <v>77.5</v>
      </c>
      <c r="L161" s="220">
        <f t="shared" si="43"/>
        <v>0.20945945945945946</v>
      </c>
      <c r="M161" s="216" t="s">
        <v>591</v>
      </c>
      <c r="N161" s="221">
        <v>43035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3">
        <v>93</v>
      </c>
      <c r="B162" s="214">
        <v>42943</v>
      </c>
      <c r="C162" s="214"/>
      <c r="D162" s="215" t="s">
        <v>184</v>
      </c>
      <c r="E162" s="216" t="s">
        <v>622</v>
      </c>
      <c r="F162" s="217">
        <v>657.5</v>
      </c>
      <c r="G162" s="216"/>
      <c r="H162" s="216">
        <v>825</v>
      </c>
      <c r="I162" s="218">
        <v>820</v>
      </c>
      <c r="J162" s="219" t="s">
        <v>680</v>
      </c>
      <c r="K162" s="189">
        <f t="shared" si="42"/>
        <v>167.5</v>
      </c>
      <c r="L162" s="220">
        <f t="shared" si="43"/>
        <v>0.25475285171102663</v>
      </c>
      <c r="M162" s="216" t="s">
        <v>591</v>
      </c>
      <c r="N162" s="221">
        <v>43090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2">
        <v>94</v>
      </c>
      <c r="B163" s="183">
        <v>42964</v>
      </c>
      <c r="C163" s="183"/>
      <c r="D163" s="184" t="s">
        <v>363</v>
      </c>
      <c r="E163" s="185" t="s">
        <v>622</v>
      </c>
      <c r="F163" s="186">
        <v>605</v>
      </c>
      <c r="G163" s="185"/>
      <c r="H163" s="185">
        <v>750</v>
      </c>
      <c r="I163" s="187">
        <v>750</v>
      </c>
      <c r="J163" s="188" t="s">
        <v>738</v>
      </c>
      <c r="K163" s="189">
        <f t="shared" si="42"/>
        <v>145</v>
      </c>
      <c r="L163" s="190">
        <f t="shared" si="43"/>
        <v>0.23966942148760331</v>
      </c>
      <c r="M163" s="185" t="s">
        <v>591</v>
      </c>
      <c r="N163" s="191">
        <v>43027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95</v>
      </c>
      <c r="B164" s="193">
        <v>42979</v>
      </c>
      <c r="C164" s="193"/>
      <c r="D164" s="201" t="s">
        <v>748</v>
      </c>
      <c r="E164" s="196" t="s">
        <v>622</v>
      </c>
      <c r="F164" s="196">
        <v>255</v>
      </c>
      <c r="G164" s="197"/>
      <c r="H164" s="197">
        <v>217.25</v>
      </c>
      <c r="I164" s="197">
        <v>320</v>
      </c>
      <c r="J164" s="198" t="s">
        <v>749</v>
      </c>
      <c r="K164" s="199">
        <f t="shared" si="42"/>
        <v>-37.75</v>
      </c>
      <c r="L164" s="202">
        <f t="shared" si="43"/>
        <v>-0.14803921568627451</v>
      </c>
      <c r="M164" s="196" t="s">
        <v>604</v>
      </c>
      <c r="N164" s="193">
        <v>43661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2">
        <v>96</v>
      </c>
      <c r="B165" s="183">
        <v>42997</v>
      </c>
      <c r="C165" s="183"/>
      <c r="D165" s="184" t="s">
        <v>750</v>
      </c>
      <c r="E165" s="185" t="s">
        <v>622</v>
      </c>
      <c r="F165" s="186">
        <v>215</v>
      </c>
      <c r="G165" s="185"/>
      <c r="H165" s="185">
        <v>258</v>
      </c>
      <c r="I165" s="187">
        <v>258</v>
      </c>
      <c r="J165" s="188" t="s">
        <v>680</v>
      </c>
      <c r="K165" s="189">
        <f t="shared" si="42"/>
        <v>43</v>
      </c>
      <c r="L165" s="190">
        <f t="shared" si="43"/>
        <v>0.2</v>
      </c>
      <c r="M165" s="185" t="s">
        <v>591</v>
      </c>
      <c r="N165" s="191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2">
        <v>97</v>
      </c>
      <c r="B166" s="183">
        <v>42997</v>
      </c>
      <c r="C166" s="183"/>
      <c r="D166" s="184" t="s">
        <v>750</v>
      </c>
      <c r="E166" s="185" t="s">
        <v>622</v>
      </c>
      <c r="F166" s="186">
        <v>215</v>
      </c>
      <c r="G166" s="185"/>
      <c r="H166" s="185">
        <v>258</v>
      </c>
      <c r="I166" s="187">
        <v>258</v>
      </c>
      <c r="J166" s="219" t="s">
        <v>680</v>
      </c>
      <c r="K166" s="189">
        <v>43</v>
      </c>
      <c r="L166" s="190">
        <v>0.2</v>
      </c>
      <c r="M166" s="185" t="s">
        <v>591</v>
      </c>
      <c r="N166" s="191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3">
        <v>98</v>
      </c>
      <c r="B167" s="214">
        <v>42998</v>
      </c>
      <c r="C167" s="214"/>
      <c r="D167" s="215" t="s">
        <v>751</v>
      </c>
      <c r="E167" s="216" t="s">
        <v>622</v>
      </c>
      <c r="F167" s="186">
        <v>75</v>
      </c>
      <c r="G167" s="216"/>
      <c r="H167" s="216">
        <v>90</v>
      </c>
      <c r="I167" s="218">
        <v>90</v>
      </c>
      <c r="J167" s="188" t="s">
        <v>752</v>
      </c>
      <c r="K167" s="189">
        <f t="shared" ref="K167:K172" si="44">H167-F167</f>
        <v>15</v>
      </c>
      <c r="L167" s="190">
        <f t="shared" ref="L167:L172" si="45">K167/F167</f>
        <v>0.2</v>
      </c>
      <c r="M167" s="185" t="s">
        <v>591</v>
      </c>
      <c r="N167" s="191">
        <v>43019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3">
        <v>99</v>
      </c>
      <c r="B168" s="214">
        <v>43011</v>
      </c>
      <c r="C168" s="214"/>
      <c r="D168" s="215" t="s">
        <v>606</v>
      </c>
      <c r="E168" s="216" t="s">
        <v>622</v>
      </c>
      <c r="F168" s="217">
        <v>315</v>
      </c>
      <c r="G168" s="216"/>
      <c r="H168" s="216">
        <v>392</v>
      </c>
      <c r="I168" s="218">
        <v>384</v>
      </c>
      <c r="J168" s="219" t="s">
        <v>753</v>
      </c>
      <c r="K168" s="189">
        <f t="shared" si="44"/>
        <v>77</v>
      </c>
      <c r="L168" s="220">
        <f t="shared" si="45"/>
        <v>0.24444444444444444</v>
      </c>
      <c r="M168" s="216" t="s">
        <v>591</v>
      </c>
      <c r="N168" s="221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3">
        <v>100</v>
      </c>
      <c r="B169" s="214">
        <v>43013</v>
      </c>
      <c r="C169" s="214"/>
      <c r="D169" s="215" t="s">
        <v>463</v>
      </c>
      <c r="E169" s="216" t="s">
        <v>622</v>
      </c>
      <c r="F169" s="217">
        <v>145</v>
      </c>
      <c r="G169" s="216"/>
      <c r="H169" s="216">
        <v>179</v>
      </c>
      <c r="I169" s="218">
        <v>180</v>
      </c>
      <c r="J169" s="219" t="s">
        <v>754</v>
      </c>
      <c r="K169" s="189">
        <f t="shared" si="44"/>
        <v>34</v>
      </c>
      <c r="L169" s="220">
        <f t="shared" si="45"/>
        <v>0.23448275862068965</v>
      </c>
      <c r="M169" s="216" t="s">
        <v>591</v>
      </c>
      <c r="N169" s="221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3">
        <v>101</v>
      </c>
      <c r="B170" s="214">
        <v>43014</v>
      </c>
      <c r="C170" s="214"/>
      <c r="D170" s="215" t="s">
        <v>337</v>
      </c>
      <c r="E170" s="216" t="s">
        <v>622</v>
      </c>
      <c r="F170" s="217">
        <v>256</v>
      </c>
      <c r="G170" s="216"/>
      <c r="H170" s="216">
        <v>323</v>
      </c>
      <c r="I170" s="218">
        <v>320</v>
      </c>
      <c r="J170" s="219" t="s">
        <v>680</v>
      </c>
      <c r="K170" s="189">
        <f t="shared" si="44"/>
        <v>67</v>
      </c>
      <c r="L170" s="220">
        <f t="shared" si="45"/>
        <v>0.26171875</v>
      </c>
      <c r="M170" s="216" t="s">
        <v>591</v>
      </c>
      <c r="N170" s="221">
        <v>43067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3">
        <v>102</v>
      </c>
      <c r="B171" s="214">
        <v>43017</v>
      </c>
      <c r="C171" s="214"/>
      <c r="D171" s="215" t="s">
        <v>353</v>
      </c>
      <c r="E171" s="216" t="s">
        <v>622</v>
      </c>
      <c r="F171" s="217">
        <v>137.5</v>
      </c>
      <c r="G171" s="216"/>
      <c r="H171" s="216">
        <v>184</v>
      </c>
      <c r="I171" s="218">
        <v>183</v>
      </c>
      <c r="J171" s="219" t="s">
        <v>755</v>
      </c>
      <c r="K171" s="189">
        <f t="shared" si="44"/>
        <v>46.5</v>
      </c>
      <c r="L171" s="220">
        <f t="shared" si="45"/>
        <v>0.33818181818181819</v>
      </c>
      <c r="M171" s="216" t="s">
        <v>591</v>
      </c>
      <c r="N171" s="221">
        <v>43108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3">
        <v>103</v>
      </c>
      <c r="B172" s="214">
        <v>43018</v>
      </c>
      <c r="C172" s="214"/>
      <c r="D172" s="215" t="s">
        <v>756</v>
      </c>
      <c r="E172" s="216" t="s">
        <v>622</v>
      </c>
      <c r="F172" s="217">
        <v>125.5</v>
      </c>
      <c r="G172" s="216"/>
      <c r="H172" s="216">
        <v>158</v>
      </c>
      <c r="I172" s="218">
        <v>155</v>
      </c>
      <c r="J172" s="219" t="s">
        <v>757</v>
      </c>
      <c r="K172" s="189">
        <f t="shared" si="44"/>
        <v>32.5</v>
      </c>
      <c r="L172" s="220">
        <f t="shared" si="45"/>
        <v>0.25896414342629481</v>
      </c>
      <c r="M172" s="216" t="s">
        <v>591</v>
      </c>
      <c r="N172" s="221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3">
        <v>104</v>
      </c>
      <c r="B173" s="214">
        <v>43018</v>
      </c>
      <c r="C173" s="214"/>
      <c r="D173" s="215" t="s">
        <v>758</v>
      </c>
      <c r="E173" s="216" t="s">
        <v>622</v>
      </c>
      <c r="F173" s="217">
        <v>895</v>
      </c>
      <c r="G173" s="216"/>
      <c r="H173" s="216">
        <v>1122.5</v>
      </c>
      <c r="I173" s="218">
        <v>1078</v>
      </c>
      <c r="J173" s="219" t="s">
        <v>759</v>
      </c>
      <c r="K173" s="189">
        <v>227.5</v>
      </c>
      <c r="L173" s="220">
        <v>0.25418994413407803</v>
      </c>
      <c r="M173" s="216" t="s">
        <v>591</v>
      </c>
      <c r="N173" s="221">
        <v>43117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3">
        <v>105</v>
      </c>
      <c r="B174" s="214">
        <v>43020</v>
      </c>
      <c r="C174" s="214"/>
      <c r="D174" s="215" t="s">
        <v>346</v>
      </c>
      <c r="E174" s="216" t="s">
        <v>622</v>
      </c>
      <c r="F174" s="217">
        <v>525</v>
      </c>
      <c r="G174" s="216"/>
      <c r="H174" s="216">
        <v>629</v>
      </c>
      <c r="I174" s="218">
        <v>629</v>
      </c>
      <c r="J174" s="219" t="s">
        <v>680</v>
      </c>
      <c r="K174" s="189">
        <v>104</v>
      </c>
      <c r="L174" s="220">
        <v>0.19809523809523799</v>
      </c>
      <c r="M174" s="216" t="s">
        <v>591</v>
      </c>
      <c r="N174" s="221">
        <v>43119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3">
        <v>106</v>
      </c>
      <c r="B175" s="214">
        <v>43046</v>
      </c>
      <c r="C175" s="214"/>
      <c r="D175" s="215" t="s">
        <v>388</v>
      </c>
      <c r="E175" s="216" t="s">
        <v>622</v>
      </c>
      <c r="F175" s="217">
        <v>740</v>
      </c>
      <c r="G175" s="216"/>
      <c r="H175" s="216">
        <v>892.5</v>
      </c>
      <c r="I175" s="218">
        <v>900</v>
      </c>
      <c r="J175" s="219" t="s">
        <v>760</v>
      </c>
      <c r="K175" s="189">
        <f t="shared" ref="K175:K177" si="46">H175-F175</f>
        <v>152.5</v>
      </c>
      <c r="L175" s="220">
        <f t="shared" ref="L175:L177" si="47">K175/F175</f>
        <v>0.20608108108108109</v>
      </c>
      <c r="M175" s="216" t="s">
        <v>591</v>
      </c>
      <c r="N175" s="221">
        <v>43052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2">
        <v>107</v>
      </c>
      <c r="B176" s="183">
        <v>43073</v>
      </c>
      <c r="C176" s="183"/>
      <c r="D176" s="184" t="s">
        <v>761</v>
      </c>
      <c r="E176" s="185" t="s">
        <v>622</v>
      </c>
      <c r="F176" s="186">
        <v>118.5</v>
      </c>
      <c r="G176" s="185"/>
      <c r="H176" s="185">
        <v>143.5</v>
      </c>
      <c r="I176" s="187">
        <v>145</v>
      </c>
      <c r="J176" s="188" t="s">
        <v>613</v>
      </c>
      <c r="K176" s="189">
        <f t="shared" si="46"/>
        <v>25</v>
      </c>
      <c r="L176" s="190">
        <f t="shared" si="47"/>
        <v>0.2109704641350211</v>
      </c>
      <c r="M176" s="185" t="s">
        <v>591</v>
      </c>
      <c r="N176" s="191">
        <v>43097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108</v>
      </c>
      <c r="B177" s="193">
        <v>43090</v>
      </c>
      <c r="C177" s="193"/>
      <c r="D177" s="194" t="s">
        <v>434</v>
      </c>
      <c r="E177" s="195" t="s">
        <v>622</v>
      </c>
      <c r="F177" s="196">
        <v>715</v>
      </c>
      <c r="G177" s="196"/>
      <c r="H177" s="197">
        <v>500</v>
      </c>
      <c r="I177" s="197">
        <v>872</v>
      </c>
      <c r="J177" s="198" t="s">
        <v>762</v>
      </c>
      <c r="K177" s="199">
        <f t="shared" si="46"/>
        <v>-215</v>
      </c>
      <c r="L177" s="200">
        <f t="shared" si="47"/>
        <v>-0.30069930069930068</v>
      </c>
      <c r="M177" s="196" t="s">
        <v>604</v>
      </c>
      <c r="N177" s="193">
        <v>43670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2">
        <v>109</v>
      </c>
      <c r="B178" s="183">
        <v>43098</v>
      </c>
      <c r="C178" s="183"/>
      <c r="D178" s="184" t="s">
        <v>606</v>
      </c>
      <c r="E178" s="185" t="s">
        <v>622</v>
      </c>
      <c r="F178" s="186">
        <v>435</v>
      </c>
      <c r="G178" s="185"/>
      <c r="H178" s="185">
        <v>542.5</v>
      </c>
      <c r="I178" s="187">
        <v>539</v>
      </c>
      <c r="J178" s="188" t="s">
        <v>680</v>
      </c>
      <c r="K178" s="189">
        <v>107.5</v>
      </c>
      <c r="L178" s="190">
        <v>0.247126436781609</v>
      </c>
      <c r="M178" s="185" t="s">
        <v>591</v>
      </c>
      <c r="N178" s="191">
        <v>43206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2">
        <v>110</v>
      </c>
      <c r="B179" s="183">
        <v>43098</v>
      </c>
      <c r="C179" s="183"/>
      <c r="D179" s="184" t="s">
        <v>563</v>
      </c>
      <c r="E179" s="185" t="s">
        <v>622</v>
      </c>
      <c r="F179" s="186">
        <v>885</v>
      </c>
      <c r="G179" s="185"/>
      <c r="H179" s="185">
        <v>1090</v>
      </c>
      <c r="I179" s="187">
        <v>1084</v>
      </c>
      <c r="J179" s="188" t="s">
        <v>680</v>
      </c>
      <c r="K179" s="189">
        <v>205</v>
      </c>
      <c r="L179" s="190">
        <v>0.23163841807909599</v>
      </c>
      <c r="M179" s="185" t="s">
        <v>591</v>
      </c>
      <c r="N179" s="191">
        <v>43213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2">
        <v>111</v>
      </c>
      <c r="B180" s="223">
        <v>43192</v>
      </c>
      <c r="C180" s="223"/>
      <c r="D180" s="201" t="s">
        <v>763</v>
      </c>
      <c r="E180" s="196" t="s">
        <v>622</v>
      </c>
      <c r="F180" s="224">
        <v>478.5</v>
      </c>
      <c r="G180" s="196"/>
      <c r="H180" s="196">
        <v>442</v>
      </c>
      <c r="I180" s="197">
        <v>613</v>
      </c>
      <c r="J180" s="198" t="s">
        <v>764</v>
      </c>
      <c r="K180" s="199">
        <f t="shared" ref="K180:K183" si="48">H180-F180</f>
        <v>-36.5</v>
      </c>
      <c r="L180" s="200">
        <f t="shared" ref="L180:L183" si="49">K180/F180</f>
        <v>-7.6280041797283177E-2</v>
      </c>
      <c r="M180" s="196" t="s">
        <v>604</v>
      </c>
      <c r="N180" s="193">
        <v>43762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112</v>
      </c>
      <c r="B181" s="193">
        <v>43194</v>
      </c>
      <c r="C181" s="193"/>
      <c r="D181" s="194" t="s">
        <v>765</v>
      </c>
      <c r="E181" s="195" t="s">
        <v>622</v>
      </c>
      <c r="F181" s="196">
        <f>141.5-7.3</f>
        <v>134.19999999999999</v>
      </c>
      <c r="G181" s="196"/>
      <c r="H181" s="197">
        <v>77</v>
      </c>
      <c r="I181" s="197">
        <v>180</v>
      </c>
      <c r="J181" s="198" t="s">
        <v>766</v>
      </c>
      <c r="K181" s="199">
        <f t="shared" si="48"/>
        <v>-57.199999999999989</v>
      </c>
      <c r="L181" s="200">
        <f t="shared" si="49"/>
        <v>-0.42622950819672129</v>
      </c>
      <c r="M181" s="196" t="s">
        <v>604</v>
      </c>
      <c r="N181" s="193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113</v>
      </c>
      <c r="B182" s="193">
        <v>43209</v>
      </c>
      <c r="C182" s="193"/>
      <c r="D182" s="194" t="s">
        <v>767</v>
      </c>
      <c r="E182" s="195" t="s">
        <v>622</v>
      </c>
      <c r="F182" s="196">
        <v>430</v>
      </c>
      <c r="G182" s="196"/>
      <c r="H182" s="197">
        <v>220</v>
      </c>
      <c r="I182" s="197">
        <v>537</v>
      </c>
      <c r="J182" s="198" t="s">
        <v>768</v>
      </c>
      <c r="K182" s="199">
        <f t="shared" si="48"/>
        <v>-210</v>
      </c>
      <c r="L182" s="200">
        <f t="shared" si="49"/>
        <v>-0.48837209302325579</v>
      </c>
      <c r="M182" s="196" t="s">
        <v>604</v>
      </c>
      <c r="N182" s="193">
        <v>43252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3">
        <v>114</v>
      </c>
      <c r="B183" s="214">
        <v>43220</v>
      </c>
      <c r="C183" s="214"/>
      <c r="D183" s="215" t="s">
        <v>389</v>
      </c>
      <c r="E183" s="216" t="s">
        <v>622</v>
      </c>
      <c r="F183" s="216">
        <v>153.5</v>
      </c>
      <c r="G183" s="216"/>
      <c r="H183" s="216">
        <v>196</v>
      </c>
      <c r="I183" s="218">
        <v>196</v>
      </c>
      <c r="J183" s="188" t="s">
        <v>769</v>
      </c>
      <c r="K183" s="189">
        <f t="shared" si="48"/>
        <v>42.5</v>
      </c>
      <c r="L183" s="190">
        <f t="shared" si="49"/>
        <v>0.27687296416938112</v>
      </c>
      <c r="M183" s="185" t="s">
        <v>591</v>
      </c>
      <c r="N183" s="191">
        <v>43605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115</v>
      </c>
      <c r="B184" s="193">
        <v>43306</v>
      </c>
      <c r="C184" s="193"/>
      <c r="D184" s="194" t="s">
        <v>739</v>
      </c>
      <c r="E184" s="195" t="s">
        <v>622</v>
      </c>
      <c r="F184" s="196">
        <v>27.5</v>
      </c>
      <c r="G184" s="196"/>
      <c r="H184" s="197">
        <v>13.1</v>
      </c>
      <c r="I184" s="197">
        <v>60</v>
      </c>
      <c r="J184" s="198" t="s">
        <v>770</v>
      </c>
      <c r="K184" s="199">
        <v>-14.4</v>
      </c>
      <c r="L184" s="200">
        <v>-0.52363636363636401</v>
      </c>
      <c r="M184" s="196" t="s">
        <v>604</v>
      </c>
      <c r="N184" s="193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2">
        <v>116</v>
      </c>
      <c r="B185" s="223">
        <v>43318</v>
      </c>
      <c r="C185" s="223"/>
      <c r="D185" s="201" t="s">
        <v>771</v>
      </c>
      <c r="E185" s="196" t="s">
        <v>622</v>
      </c>
      <c r="F185" s="196">
        <v>148.5</v>
      </c>
      <c r="G185" s="196"/>
      <c r="H185" s="196">
        <v>102</v>
      </c>
      <c r="I185" s="197">
        <v>182</v>
      </c>
      <c r="J185" s="198" t="s">
        <v>772</v>
      </c>
      <c r="K185" s="199">
        <f>H185-F185</f>
        <v>-46.5</v>
      </c>
      <c r="L185" s="200">
        <f>K185/F185</f>
        <v>-0.31313131313131315</v>
      </c>
      <c r="M185" s="196" t="s">
        <v>604</v>
      </c>
      <c r="N185" s="193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2">
        <v>117</v>
      </c>
      <c r="B186" s="183">
        <v>43335</v>
      </c>
      <c r="C186" s="183"/>
      <c r="D186" s="184" t="s">
        <v>773</v>
      </c>
      <c r="E186" s="185" t="s">
        <v>622</v>
      </c>
      <c r="F186" s="216">
        <v>285</v>
      </c>
      <c r="G186" s="185"/>
      <c r="H186" s="185">
        <v>355</v>
      </c>
      <c r="I186" s="187">
        <v>364</v>
      </c>
      <c r="J186" s="188" t="s">
        <v>774</v>
      </c>
      <c r="K186" s="189">
        <v>70</v>
      </c>
      <c r="L186" s="190">
        <v>0.24561403508771901</v>
      </c>
      <c r="M186" s="185" t="s">
        <v>591</v>
      </c>
      <c r="N186" s="191">
        <v>43455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2">
        <v>118</v>
      </c>
      <c r="B187" s="183">
        <v>43341</v>
      </c>
      <c r="C187" s="183"/>
      <c r="D187" s="184" t="s">
        <v>377</v>
      </c>
      <c r="E187" s="185" t="s">
        <v>622</v>
      </c>
      <c r="F187" s="216">
        <v>525</v>
      </c>
      <c r="G187" s="185"/>
      <c r="H187" s="185">
        <v>585</v>
      </c>
      <c r="I187" s="187">
        <v>635</v>
      </c>
      <c r="J187" s="188" t="s">
        <v>775</v>
      </c>
      <c r="K187" s="189">
        <f t="shared" ref="K187:K204" si="50">H187-F187</f>
        <v>60</v>
      </c>
      <c r="L187" s="190">
        <f t="shared" ref="L187:L204" si="51">K187/F187</f>
        <v>0.11428571428571428</v>
      </c>
      <c r="M187" s="185" t="s">
        <v>591</v>
      </c>
      <c r="N187" s="191">
        <v>43662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2">
        <v>119</v>
      </c>
      <c r="B188" s="183">
        <v>43395</v>
      </c>
      <c r="C188" s="183"/>
      <c r="D188" s="184" t="s">
        <v>363</v>
      </c>
      <c r="E188" s="185" t="s">
        <v>622</v>
      </c>
      <c r="F188" s="216">
        <v>475</v>
      </c>
      <c r="G188" s="185"/>
      <c r="H188" s="185">
        <v>574</v>
      </c>
      <c r="I188" s="187">
        <v>570</v>
      </c>
      <c r="J188" s="188" t="s">
        <v>680</v>
      </c>
      <c r="K188" s="189">
        <f t="shared" si="50"/>
        <v>99</v>
      </c>
      <c r="L188" s="190">
        <f t="shared" si="51"/>
        <v>0.20842105263157895</v>
      </c>
      <c r="M188" s="185" t="s">
        <v>591</v>
      </c>
      <c r="N188" s="191">
        <v>43403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3">
        <v>120</v>
      </c>
      <c r="B189" s="214">
        <v>43397</v>
      </c>
      <c r="C189" s="214"/>
      <c r="D189" s="215" t="s">
        <v>384</v>
      </c>
      <c r="E189" s="216" t="s">
        <v>622</v>
      </c>
      <c r="F189" s="216">
        <v>707.5</v>
      </c>
      <c r="G189" s="216"/>
      <c r="H189" s="216">
        <v>872</v>
      </c>
      <c r="I189" s="218">
        <v>872</v>
      </c>
      <c r="J189" s="219" t="s">
        <v>680</v>
      </c>
      <c r="K189" s="189">
        <f t="shared" si="50"/>
        <v>164.5</v>
      </c>
      <c r="L189" s="220">
        <f t="shared" si="51"/>
        <v>0.23250883392226149</v>
      </c>
      <c r="M189" s="216" t="s">
        <v>591</v>
      </c>
      <c r="N189" s="221">
        <v>43482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3">
        <v>121</v>
      </c>
      <c r="B190" s="214">
        <v>43398</v>
      </c>
      <c r="C190" s="214"/>
      <c r="D190" s="215" t="s">
        <v>776</v>
      </c>
      <c r="E190" s="216" t="s">
        <v>622</v>
      </c>
      <c r="F190" s="216">
        <v>162</v>
      </c>
      <c r="G190" s="216"/>
      <c r="H190" s="216">
        <v>204</v>
      </c>
      <c r="I190" s="218">
        <v>209</v>
      </c>
      <c r="J190" s="219" t="s">
        <v>777</v>
      </c>
      <c r="K190" s="189">
        <f t="shared" si="50"/>
        <v>42</v>
      </c>
      <c r="L190" s="220">
        <f t="shared" si="51"/>
        <v>0.25925925925925924</v>
      </c>
      <c r="M190" s="216" t="s">
        <v>591</v>
      </c>
      <c r="N190" s="221">
        <v>43539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3">
        <v>122</v>
      </c>
      <c r="B191" s="214">
        <v>43399</v>
      </c>
      <c r="C191" s="214"/>
      <c r="D191" s="215" t="s">
        <v>482</v>
      </c>
      <c r="E191" s="216" t="s">
        <v>622</v>
      </c>
      <c r="F191" s="216">
        <v>240</v>
      </c>
      <c r="G191" s="216"/>
      <c r="H191" s="216">
        <v>297</v>
      </c>
      <c r="I191" s="218">
        <v>297</v>
      </c>
      <c r="J191" s="219" t="s">
        <v>680</v>
      </c>
      <c r="K191" s="225">
        <f t="shared" si="50"/>
        <v>57</v>
      </c>
      <c r="L191" s="220">
        <f t="shared" si="51"/>
        <v>0.23749999999999999</v>
      </c>
      <c r="M191" s="216" t="s">
        <v>591</v>
      </c>
      <c r="N191" s="221">
        <v>43417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2">
        <v>123</v>
      </c>
      <c r="B192" s="183">
        <v>43439</v>
      </c>
      <c r="C192" s="183"/>
      <c r="D192" s="184" t="s">
        <v>778</v>
      </c>
      <c r="E192" s="185" t="s">
        <v>622</v>
      </c>
      <c r="F192" s="185">
        <v>202.5</v>
      </c>
      <c r="G192" s="185"/>
      <c r="H192" s="185">
        <v>255</v>
      </c>
      <c r="I192" s="187">
        <v>252</v>
      </c>
      <c r="J192" s="188" t="s">
        <v>680</v>
      </c>
      <c r="K192" s="189">
        <f t="shared" si="50"/>
        <v>52.5</v>
      </c>
      <c r="L192" s="190">
        <f t="shared" si="51"/>
        <v>0.25925925925925924</v>
      </c>
      <c r="M192" s="185" t="s">
        <v>591</v>
      </c>
      <c r="N192" s="191">
        <v>43542</v>
      </c>
      <c r="O192" s="1"/>
      <c r="P192" s="1"/>
      <c r="Q192" s="1"/>
      <c r="R192" s="6" t="s">
        <v>779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3">
        <v>124</v>
      </c>
      <c r="B193" s="214">
        <v>43465</v>
      </c>
      <c r="C193" s="183"/>
      <c r="D193" s="215" t="s">
        <v>416</v>
      </c>
      <c r="E193" s="216" t="s">
        <v>622</v>
      </c>
      <c r="F193" s="216">
        <v>710</v>
      </c>
      <c r="G193" s="216"/>
      <c r="H193" s="216">
        <v>866</v>
      </c>
      <c r="I193" s="218">
        <v>866</v>
      </c>
      <c r="J193" s="219" t="s">
        <v>680</v>
      </c>
      <c r="K193" s="189">
        <f t="shared" si="50"/>
        <v>156</v>
      </c>
      <c r="L193" s="190">
        <f t="shared" si="51"/>
        <v>0.21971830985915494</v>
      </c>
      <c r="M193" s="185" t="s">
        <v>591</v>
      </c>
      <c r="N193" s="191">
        <v>43553</v>
      </c>
      <c r="O193" s="1"/>
      <c r="P193" s="1"/>
      <c r="Q193" s="1"/>
      <c r="R193" s="6" t="s">
        <v>779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3">
        <v>125</v>
      </c>
      <c r="B194" s="214">
        <v>43522</v>
      </c>
      <c r="C194" s="214"/>
      <c r="D194" s="215" t="s">
        <v>153</v>
      </c>
      <c r="E194" s="216" t="s">
        <v>622</v>
      </c>
      <c r="F194" s="216">
        <v>337.25</v>
      </c>
      <c r="G194" s="216"/>
      <c r="H194" s="216">
        <v>398.5</v>
      </c>
      <c r="I194" s="218">
        <v>411</v>
      </c>
      <c r="J194" s="188" t="s">
        <v>780</v>
      </c>
      <c r="K194" s="189">
        <f t="shared" si="50"/>
        <v>61.25</v>
      </c>
      <c r="L194" s="190">
        <f t="shared" si="51"/>
        <v>0.1816160118606375</v>
      </c>
      <c r="M194" s="185" t="s">
        <v>591</v>
      </c>
      <c r="N194" s="191">
        <v>43760</v>
      </c>
      <c r="O194" s="1"/>
      <c r="P194" s="1"/>
      <c r="Q194" s="1"/>
      <c r="R194" s="6" t="s">
        <v>779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6">
        <v>126</v>
      </c>
      <c r="B195" s="227">
        <v>43559</v>
      </c>
      <c r="C195" s="227"/>
      <c r="D195" s="228" t="s">
        <v>781</v>
      </c>
      <c r="E195" s="229" t="s">
        <v>622</v>
      </c>
      <c r="F195" s="229">
        <v>130</v>
      </c>
      <c r="G195" s="229"/>
      <c r="H195" s="229">
        <v>65</v>
      </c>
      <c r="I195" s="230">
        <v>158</v>
      </c>
      <c r="J195" s="198" t="s">
        <v>782</v>
      </c>
      <c r="K195" s="199">
        <f t="shared" si="50"/>
        <v>-65</v>
      </c>
      <c r="L195" s="200">
        <f t="shared" si="51"/>
        <v>-0.5</v>
      </c>
      <c r="M195" s="196" t="s">
        <v>604</v>
      </c>
      <c r="N195" s="193">
        <v>43726</v>
      </c>
      <c r="O195" s="1"/>
      <c r="P195" s="1"/>
      <c r="Q195" s="1"/>
      <c r="R195" s="6" t="s">
        <v>783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3">
        <v>127</v>
      </c>
      <c r="B196" s="214">
        <v>43017</v>
      </c>
      <c r="C196" s="214"/>
      <c r="D196" s="215" t="s">
        <v>186</v>
      </c>
      <c r="E196" s="216" t="s">
        <v>622</v>
      </c>
      <c r="F196" s="216">
        <v>141.5</v>
      </c>
      <c r="G196" s="216"/>
      <c r="H196" s="216">
        <v>183.5</v>
      </c>
      <c r="I196" s="218">
        <v>210</v>
      </c>
      <c r="J196" s="188" t="s">
        <v>777</v>
      </c>
      <c r="K196" s="189">
        <f t="shared" si="50"/>
        <v>42</v>
      </c>
      <c r="L196" s="190">
        <f t="shared" si="51"/>
        <v>0.29681978798586572</v>
      </c>
      <c r="M196" s="185" t="s">
        <v>591</v>
      </c>
      <c r="N196" s="191">
        <v>43042</v>
      </c>
      <c r="O196" s="1"/>
      <c r="P196" s="1"/>
      <c r="Q196" s="1"/>
      <c r="R196" s="6" t="s">
        <v>783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6">
        <v>128</v>
      </c>
      <c r="B197" s="227">
        <v>43074</v>
      </c>
      <c r="C197" s="227"/>
      <c r="D197" s="228" t="s">
        <v>784</v>
      </c>
      <c r="E197" s="229" t="s">
        <v>622</v>
      </c>
      <c r="F197" s="224">
        <v>172</v>
      </c>
      <c r="G197" s="229"/>
      <c r="H197" s="229">
        <v>155.25</v>
      </c>
      <c r="I197" s="230">
        <v>230</v>
      </c>
      <c r="J197" s="198" t="s">
        <v>785</v>
      </c>
      <c r="K197" s="199">
        <f t="shared" si="50"/>
        <v>-16.75</v>
      </c>
      <c r="L197" s="200">
        <f t="shared" si="51"/>
        <v>-9.7383720930232565E-2</v>
      </c>
      <c r="M197" s="196" t="s">
        <v>604</v>
      </c>
      <c r="N197" s="193">
        <v>43787</v>
      </c>
      <c r="O197" s="1"/>
      <c r="P197" s="1"/>
      <c r="Q197" s="1"/>
      <c r="R197" s="6" t="s">
        <v>783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3">
        <v>129</v>
      </c>
      <c r="B198" s="214">
        <v>43398</v>
      </c>
      <c r="C198" s="214"/>
      <c r="D198" s="215" t="s">
        <v>108</v>
      </c>
      <c r="E198" s="216" t="s">
        <v>622</v>
      </c>
      <c r="F198" s="216">
        <v>698.5</v>
      </c>
      <c r="G198" s="216"/>
      <c r="H198" s="216">
        <v>890</v>
      </c>
      <c r="I198" s="218">
        <v>890</v>
      </c>
      <c r="J198" s="188" t="s">
        <v>861</v>
      </c>
      <c r="K198" s="189">
        <f t="shared" si="50"/>
        <v>191.5</v>
      </c>
      <c r="L198" s="190">
        <f t="shared" si="51"/>
        <v>0.27415891195418757</v>
      </c>
      <c r="M198" s="185" t="s">
        <v>591</v>
      </c>
      <c r="N198" s="191">
        <v>44328</v>
      </c>
      <c r="O198" s="1"/>
      <c r="P198" s="1"/>
      <c r="Q198" s="1"/>
      <c r="R198" s="6" t="s">
        <v>779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3">
        <v>130</v>
      </c>
      <c r="B199" s="214">
        <v>42877</v>
      </c>
      <c r="C199" s="214"/>
      <c r="D199" s="215" t="s">
        <v>376</v>
      </c>
      <c r="E199" s="216" t="s">
        <v>622</v>
      </c>
      <c r="F199" s="216">
        <v>127.6</v>
      </c>
      <c r="G199" s="216"/>
      <c r="H199" s="216">
        <v>138</v>
      </c>
      <c r="I199" s="218">
        <v>190</v>
      </c>
      <c r="J199" s="188" t="s">
        <v>786</v>
      </c>
      <c r="K199" s="189">
        <f t="shared" si="50"/>
        <v>10.400000000000006</v>
      </c>
      <c r="L199" s="190">
        <f t="shared" si="51"/>
        <v>8.1504702194357417E-2</v>
      </c>
      <c r="M199" s="185" t="s">
        <v>591</v>
      </c>
      <c r="N199" s="191">
        <v>43774</v>
      </c>
      <c r="O199" s="1"/>
      <c r="P199" s="1"/>
      <c r="Q199" s="1"/>
      <c r="R199" s="6" t="s">
        <v>783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3">
        <v>131</v>
      </c>
      <c r="B200" s="214">
        <v>43158</v>
      </c>
      <c r="C200" s="214"/>
      <c r="D200" s="215" t="s">
        <v>787</v>
      </c>
      <c r="E200" s="216" t="s">
        <v>622</v>
      </c>
      <c r="F200" s="216">
        <v>317</v>
      </c>
      <c r="G200" s="216"/>
      <c r="H200" s="216">
        <v>382.5</v>
      </c>
      <c r="I200" s="218">
        <v>398</v>
      </c>
      <c r="J200" s="188" t="s">
        <v>788</v>
      </c>
      <c r="K200" s="189">
        <f t="shared" si="50"/>
        <v>65.5</v>
      </c>
      <c r="L200" s="190">
        <f t="shared" si="51"/>
        <v>0.20662460567823343</v>
      </c>
      <c r="M200" s="185" t="s">
        <v>591</v>
      </c>
      <c r="N200" s="191">
        <v>44238</v>
      </c>
      <c r="O200" s="1"/>
      <c r="P200" s="1"/>
      <c r="Q200" s="1"/>
      <c r="R200" s="6" t="s">
        <v>783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132</v>
      </c>
      <c r="B201" s="227">
        <v>43164</v>
      </c>
      <c r="C201" s="227"/>
      <c r="D201" s="228" t="s">
        <v>145</v>
      </c>
      <c r="E201" s="229" t="s">
        <v>622</v>
      </c>
      <c r="F201" s="224">
        <f>510-14.4</f>
        <v>495.6</v>
      </c>
      <c r="G201" s="229"/>
      <c r="H201" s="229">
        <v>350</v>
      </c>
      <c r="I201" s="230">
        <v>672</v>
      </c>
      <c r="J201" s="198" t="s">
        <v>789</v>
      </c>
      <c r="K201" s="199">
        <f t="shared" si="50"/>
        <v>-145.60000000000002</v>
      </c>
      <c r="L201" s="200">
        <f t="shared" si="51"/>
        <v>-0.29378531073446329</v>
      </c>
      <c r="M201" s="196" t="s">
        <v>604</v>
      </c>
      <c r="N201" s="193">
        <v>43887</v>
      </c>
      <c r="O201" s="1"/>
      <c r="P201" s="1"/>
      <c r="Q201" s="1"/>
      <c r="R201" s="6" t="s">
        <v>779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6">
        <v>133</v>
      </c>
      <c r="B202" s="227">
        <v>43237</v>
      </c>
      <c r="C202" s="227"/>
      <c r="D202" s="228" t="s">
        <v>474</v>
      </c>
      <c r="E202" s="229" t="s">
        <v>622</v>
      </c>
      <c r="F202" s="224">
        <v>230.3</v>
      </c>
      <c r="G202" s="229"/>
      <c r="H202" s="229">
        <v>102.5</v>
      </c>
      <c r="I202" s="230">
        <v>348</v>
      </c>
      <c r="J202" s="198" t="s">
        <v>790</v>
      </c>
      <c r="K202" s="199">
        <f t="shared" si="50"/>
        <v>-127.80000000000001</v>
      </c>
      <c r="L202" s="200">
        <f t="shared" si="51"/>
        <v>-0.55492835432045162</v>
      </c>
      <c r="M202" s="196" t="s">
        <v>604</v>
      </c>
      <c r="N202" s="193">
        <v>43896</v>
      </c>
      <c r="O202" s="1"/>
      <c r="P202" s="1"/>
      <c r="Q202" s="1"/>
      <c r="R202" s="6" t="s">
        <v>779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3">
        <v>134</v>
      </c>
      <c r="B203" s="214">
        <v>43258</v>
      </c>
      <c r="C203" s="214"/>
      <c r="D203" s="215" t="s">
        <v>439</v>
      </c>
      <c r="E203" s="216" t="s">
        <v>622</v>
      </c>
      <c r="F203" s="216">
        <f>342.5-5.1</f>
        <v>337.4</v>
      </c>
      <c r="G203" s="216"/>
      <c r="H203" s="216">
        <v>412.5</v>
      </c>
      <c r="I203" s="218">
        <v>439</v>
      </c>
      <c r="J203" s="188" t="s">
        <v>791</v>
      </c>
      <c r="K203" s="189">
        <f t="shared" si="50"/>
        <v>75.100000000000023</v>
      </c>
      <c r="L203" s="190">
        <f t="shared" si="51"/>
        <v>0.22258446947243635</v>
      </c>
      <c r="M203" s="185" t="s">
        <v>591</v>
      </c>
      <c r="N203" s="191">
        <v>44230</v>
      </c>
      <c r="O203" s="1"/>
      <c r="P203" s="1"/>
      <c r="Q203" s="1"/>
      <c r="R203" s="6" t="s">
        <v>783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7">
        <v>135</v>
      </c>
      <c r="B204" s="206">
        <v>43285</v>
      </c>
      <c r="C204" s="206"/>
      <c r="D204" s="207" t="s">
        <v>55</v>
      </c>
      <c r="E204" s="208" t="s">
        <v>622</v>
      </c>
      <c r="F204" s="208">
        <f>127.5-5.53</f>
        <v>121.97</v>
      </c>
      <c r="G204" s="209"/>
      <c r="H204" s="209">
        <v>122.5</v>
      </c>
      <c r="I204" s="209">
        <v>170</v>
      </c>
      <c r="J204" s="210" t="s">
        <v>823</v>
      </c>
      <c r="K204" s="211">
        <f t="shared" si="50"/>
        <v>0.53000000000000114</v>
      </c>
      <c r="L204" s="212">
        <f t="shared" si="51"/>
        <v>4.3453308190538747E-3</v>
      </c>
      <c r="M204" s="208" t="s">
        <v>713</v>
      </c>
      <c r="N204" s="206">
        <v>44431</v>
      </c>
      <c r="O204" s="1"/>
      <c r="P204" s="1"/>
      <c r="Q204" s="1"/>
      <c r="R204" s="6" t="s">
        <v>779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6">
        <v>136</v>
      </c>
      <c r="B205" s="227">
        <v>43294</v>
      </c>
      <c r="C205" s="227"/>
      <c r="D205" s="228" t="s">
        <v>365</v>
      </c>
      <c r="E205" s="229" t="s">
        <v>622</v>
      </c>
      <c r="F205" s="224">
        <v>46.5</v>
      </c>
      <c r="G205" s="229"/>
      <c r="H205" s="229">
        <v>17</v>
      </c>
      <c r="I205" s="230">
        <v>59</v>
      </c>
      <c r="J205" s="198" t="s">
        <v>792</v>
      </c>
      <c r="K205" s="199">
        <f t="shared" ref="K205:K213" si="52">H205-F205</f>
        <v>-29.5</v>
      </c>
      <c r="L205" s="200">
        <f t="shared" ref="L205:L213" si="53">K205/F205</f>
        <v>-0.63440860215053763</v>
      </c>
      <c r="M205" s="196" t="s">
        <v>604</v>
      </c>
      <c r="N205" s="193">
        <v>43887</v>
      </c>
      <c r="O205" s="1"/>
      <c r="P205" s="1"/>
      <c r="Q205" s="1"/>
      <c r="R205" s="6" t="s">
        <v>779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3">
        <v>137</v>
      </c>
      <c r="B206" s="214">
        <v>43396</v>
      </c>
      <c r="C206" s="214"/>
      <c r="D206" s="215" t="s">
        <v>418</v>
      </c>
      <c r="E206" s="216" t="s">
        <v>622</v>
      </c>
      <c r="F206" s="216">
        <v>156.5</v>
      </c>
      <c r="G206" s="216"/>
      <c r="H206" s="216">
        <v>207.5</v>
      </c>
      <c r="I206" s="218">
        <v>191</v>
      </c>
      <c r="J206" s="188" t="s">
        <v>680</v>
      </c>
      <c r="K206" s="189">
        <f t="shared" si="52"/>
        <v>51</v>
      </c>
      <c r="L206" s="190">
        <f t="shared" si="53"/>
        <v>0.32587859424920129</v>
      </c>
      <c r="M206" s="185" t="s">
        <v>591</v>
      </c>
      <c r="N206" s="191">
        <v>44369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3">
        <v>138</v>
      </c>
      <c r="B207" s="214">
        <v>43439</v>
      </c>
      <c r="C207" s="214"/>
      <c r="D207" s="215" t="s">
        <v>327</v>
      </c>
      <c r="E207" s="216" t="s">
        <v>622</v>
      </c>
      <c r="F207" s="216">
        <v>259.5</v>
      </c>
      <c r="G207" s="216"/>
      <c r="H207" s="216">
        <v>320</v>
      </c>
      <c r="I207" s="218">
        <v>320</v>
      </c>
      <c r="J207" s="188" t="s">
        <v>680</v>
      </c>
      <c r="K207" s="189">
        <f t="shared" si="52"/>
        <v>60.5</v>
      </c>
      <c r="L207" s="190">
        <f t="shared" si="53"/>
        <v>0.23314065510597304</v>
      </c>
      <c r="M207" s="185" t="s">
        <v>591</v>
      </c>
      <c r="N207" s="191">
        <v>44323</v>
      </c>
      <c r="O207" s="1"/>
      <c r="P207" s="1"/>
      <c r="Q207" s="1"/>
      <c r="R207" s="6" t="s">
        <v>779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6">
        <v>139</v>
      </c>
      <c r="B208" s="227">
        <v>43439</v>
      </c>
      <c r="C208" s="227"/>
      <c r="D208" s="228" t="s">
        <v>793</v>
      </c>
      <c r="E208" s="229" t="s">
        <v>622</v>
      </c>
      <c r="F208" s="229">
        <v>715</v>
      </c>
      <c r="G208" s="229"/>
      <c r="H208" s="229">
        <v>445</v>
      </c>
      <c r="I208" s="230">
        <v>840</v>
      </c>
      <c r="J208" s="198" t="s">
        <v>794</v>
      </c>
      <c r="K208" s="199">
        <f t="shared" si="52"/>
        <v>-270</v>
      </c>
      <c r="L208" s="200">
        <f t="shared" si="53"/>
        <v>-0.3776223776223776</v>
      </c>
      <c r="M208" s="196" t="s">
        <v>604</v>
      </c>
      <c r="N208" s="193">
        <v>43800</v>
      </c>
      <c r="O208" s="1"/>
      <c r="P208" s="1"/>
      <c r="Q208" s="1"/>
      <c r="R208" s="6" t="s">
        <v>779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3">
        <v>140</v>
      </c>
      <c r="B209" s="214">
        <v>43469</v>
      </c>
      <c r="C209" s="214"/>
      <c r="D209" s="215" t="s">
        <v>158</v>
      </c>
      <c r="E209" s="216" t="s">
        <v>622</v>
      </c>
      <c r="F209" s="216">
        <v>875</v>
      </c>
      <c r="G209" s="216"/>
      <c r="H209" s="216">
        <v>1165</v>
      </c>
      <c r="I209" s="218">
        <v>1185</v>
      </c>
      <c r="J209" s="188" t="s">
        <v>795</v>
      </c>
      <c r="K209" s="189">
        <f t="shared" si="52"/>
        <v>290</v>
      </c>
      <c r="L209" s="190">
        <f t="shared" si="53"/>
        <v>0.33142857142857141</v>
      </c>
      <c r="M209" s="185" t="s">
        <v>591</v>
      </c>
      <c r="N209" s="191">
        <v>43847</v>
      </c>
      <c r="O209" s="1"/>
      <c r="P209" s="1"/>
      <c r="Q209" s="1"/>
      <c r="R209" s="6" t="s">
        <v>779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3">
        <v>141</v>
      </c>
      <c r="B210" s="214">
        <v>43559</v>
      </c>
      <c r="C210" s="214"/>
      <c r="D210" s="215" t="s">
        <v>343</v>
      </c>
      <c r="E210" s="216" t="s">
        <v>622</v>
      </c>
      <c r="F210" s="216">
        <f>387-14.63</f>
        <v>372.37</v>
      </c>
      <c r="G210" s="216"/>
      <c r="H210" s="216">
        <v>490</v>
      </c>
      <c r="I210" s="218">
        <v>490</v>
      </c>
      <c r="J210" s="188" t="s">
        <v>680</v>
      </c>
      <c r="K210" s="189">
        <f t="shared" si="52"/>
        <v>117.63</v>
      </c>
      <c r="L210" s="190">
        <f t="shared" si="53"/>
        <v>0.31589548030185027</v>
      </c>
      <c r="M210" s="185" t="s">
        <v>591</v>
      </c>
      <c r="N210" s="191">
        <v>43850</v>
      </c>
      <c r="O210" s="1"/>
      <c r="P210" s="1"/>
      <c r="Q210" s="1"/>
      <c r="R210" s="6" t="s">
        <v>779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142</v>
      </c>
      <c r="B211" s="227">
        <v>43578</v>
      </c>
      <c r="C211" s="227"/>
      <c r="D211" s="228" t="s">
        <v>796</v>
      </c>
      <c r="E211" s="229" t="s">
        <v>593</v>
      </c>
      <c r="F211" s="229">
        <v>220</v>
      </c>
      <c r="G211" s="229"/>
      <c r="H211" s="229">
        <v>127.5</v>
      </c>
      <c r="I211" s="230">
        <v>284</v>
      </c>
      <c r="J211" s="198" t="s">
        <v>797</v>
      </c>
      <c r="K211" s="199">
        <f t="shared" si="52"/>
        <v>-92.5</v>
      </c>
      <c r="L211" s="200">
        <f t="shared" si="53"/>
        <v>-0.42045454545454547</v>
      </c>
      <c r="M211" s="196" t="s">
        <v>604</v>
      </c>
      <c r="N211" s="193">
        <v>43896</v>
      </c>
      <c r="O211" s="1"/>
      <c r="P211" s="1"/>
      <c r="Q211" s="1"/>
      <c r="R211" s="6" t="s">
        <v>779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3">
        <v>143</v>
      </c>
      <c r="B212" s="214">
        <v>43622</v>
      </c>
      <c r="C212" s="214"/>
      <c r="D212" s="215" t="s">
        <v>483</v>
      </c>
      <c r="E212" s="216" t="s">
        <v>593</v>
      </c>
      <c r="F212" s="216">
        <v>332.8</v>
      </c>
      <c r="G212" s="216"/>
      <c r="H212" s="216">
        <v>405</v>
      </c>
      <c r="I212" s="218">
        <v>419</v>
      </c>
      <c r="J212" s="188" t="s">
        <v>798</v>
      </c>
      <c r="K212" s="189">
        <f t="shared" si="52"/>
        <v>72.199999999999989</v>
      </c>
      <c r="L212" s="190">
        <f t="shared" si="53"/>
        <v>0.21694711538461534</v>
      </c>
      <c r="M212" s="185" t="s">
        <v>591</v>
      </c>
      <c r="N212" s="191">
        <v>43860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7">
        <v>144</v>
      </c>
      <c r="B213" s="206">
        <v>43641</v>
      </c>
      <c r="C213" s="206"/>
      <c r="D213" s="207" t="s">
        <v>151</v>
      </c>
      <c r="E213" s="208" t="s">
        <v>622</v>
      </c>
      <c r="F213" s="208">
        <v>386</v>
      </c>
      <c r="G213" s="209"/>
      <c r="H213" s="209">
        <v>395</v>
      </c>
      <c r="I213" s="209">
        <v>452</v>
      </c>
      <c r="J213" s="210" t="s">
        <v>799</v>
      </c>
      <c r="K213" s="211">
        <f t="shared" si="52"/>
        <v>9</v>
      </c>
      <c r="L213" s="212">
        <f t="shared" si="53"/>
        <v>2.3316062176165803E-2</v>
      </c>
      <c r="M213" s="208" t="s">
        <v>713</v>
      </c>
      <c r="N213" s="206">
        <v>43868</v>
      </c>
      <c r="O213" s="1"/>
      <c r="P213" s="1"/>
      <c r="Q213" s="1"/>
      <c r="R213" s="6" t="s">
        <v>783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7">
        <v>145</v>
      </c>
      <c r="B214" s="206">
        <v>43707</v>
      </c>
      <c r="C214" s="206"/>
      <c r="D214" s="207" t="s">
        <v>131</v>
      </c>
      <c r="E214" s="208" t="s">
        <v>622</v>
      </c>
      <c r="F214" s="208">
        <v>137.5</v>
      </c>
      <c r="G214" s="209"/>
      <c r="H214" s="209">
        <v>138.5</v>
      </c>
      <c r="I214" s="209">
        <v>190</v>
      </c>
      <c r="J214" s="210" t="s">
        <v>822</v>
      </c>
      <c r="K214" s="211">
        <f t="shared" ref="K214" si="54">H214-F214</f>
        <v>1</v>
      </c>
      <c r="L214" s="212">
        <f t="shared" ref="L214" si="55">K214/F214</f>
        <v>7.2727272727272727E-3</v>
      </c>
      <c r="M214" s="208" t="s">
        <v>713</v>
      </c>
      <c r="N214" s="206">
        <v>44432</v>
      </c>
      <c r="O214" s="1"/>
      <c r="P214" s="1"/>
      <c r="Q214" s="1"/>
      <c r="R214" s="6" t="s">
        <v>779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3">
        <v>146</v>
      </c>
      <c r="B215" s="214">
        <v>43731</v>
      </c>
      <c r="C215" s="214"/>
      <c r="D215" s="215" t="s">
        <v>430</v>
      </c>
      <c r="E215" s="216" t="s">
        <v>622</v>
      </c>
      <c r="F215" s="216">
        <v>235</v>
      </c>
      <c r="G215" s="216"/>
      <c r="H215" s="216">
        <v>295</v>
      </c>
      <c r="I215" s="218">
        <v>296</v>
      </c>
      <c r="J215" s="188" t="s">
        <v>800</v>
      </c>
      <c r="K215" s="189">
        <f t="shared" ref="K215:K220" si="56">H215-F215</f>
        <v>60</v>
      </c>
      <c r="L215" s="190">
        <f t="shared" ref="L215:L220" si="57">K215/F215</f>
        <v>0.25531914893617019</v>
      </c>
      <c r="M215" s="185" t="s">
        <v>591</v>
      </c>
      <c r="N215" s="191">
        <v>43844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3">
        <v>147</v>
      </c>
      <c r="B216" s="214">
        <v>43752</v>
      </c>
      <c r="C216" s="214"/>
      <c r="D216" s="215" t="s">
        <v>801</v>
      </c>
      <c r="E216" s="216" t="s">
        <v>622</v>
      </c>
      <c r="F216" s="216">
        <v>277.5</v>
      </c>
      <c r="G216" s="216"/>
      <c r="H216" s="216">
        <v>333</v>
      </c>
      <c r="I216" s="218">
        <v>333</v>
      </c>
      <c r="J216" s="188" t="s">
        <v>802</v>
      </c>
      <c r="K216" s="189">
        <f t="shared" si="56"/>
        <v>55.5</v>
      </c>
      <c r="L216" s="190">
        <f t="shared" si="57"/>
        <v>0.2</v>
      </c>
      <c r="M216" s="185" t="s">
        <v>591</v>
      </c>
      <c r="N216" s="191">
        <v>43846</v>
      </c>
      <c r="O216" s="1"/>
      <c r="P216" s="1"/>
      <c r="Q216" s="1"/>
      <c r="R216" s="6" t="s">
        <v>779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3">
        <v>148</v>
      </c>
      <c r="B217" s="214">
        <v>43752</v>
      </c>
      <c r="C217" s="214"/>
      <c r="D217" s="215" t="s">
        <v>803</v>
      </c>
      <c r="E217" s="216" t="s">
        <v>622</v>
      </c>
      <c r="F217" s="216">
        <v>930</v>
      </c>
      <c r="G217" s="216"/>
      <c r="H217" s="216">
        <v>1165</v>
      </c>
      <c r="I217" s="218">
        <v>1200</v>
      </c>
      <c r="J217" s="188" t="s">
        <v>804</v>
      </c>
      <c r="K217" s="189">
        <f t="shared" si="56"/>
        <v>235</v>
      </c>
      <c r="L217" s="190">
        <f t="shared" si="57"/>
        <v>0.25268817204301075</v>
      </c>
      <c r="M217" s="185" t="s">
        <v>591</v>
      </c>
      <c r="N217" s="191">
        <v>43847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3">
        <v>149</v>
      </c>
      <c r="B218" s="214">
        <v>43753</v>
      </c>
      <c r="C218" s="214"/>
      <c r="D218" s="215" t="s">
        <v>805</v>
      </c>
      <c r="E218" s="216" t="s">
        <v>622</v>
      </c>
      <c r="F218" s="186">
        <v>111</v>
      </c>
      <c r="G218" s="216"/>
      <c r="H218" s="216">
        <v>141</v>
      </c>
      <c r="I218" s="218">
        <v>141</v>
      </c>
      <c r="J218" s="188" t="s">
        <v>607</v>
      </c>
      <c r="K218" s="189">
        <f t="shared" si="56"/>
        <v>30</v>
      </c>
      <c r="L218" s="190">
        <f t="shared" si="57"/>
        <v>0.27027027027027029</v>
      </c>
      <c r="M218" s="185" t="s">
        <v>591</v>
      </c>
      <c r="N218" s="191">
        <v>44328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3">
        <v>150</v>
      </c>
      <c r="B219" s="214">
        <v>43753</v>
      </c>
      <c r="C219" s="214"/>
      <c r="D219" s="215" t="s">
        <v>806</v>
      </c>
      <c r="E219" s="216" t="s">
        <v>622</v>
      </c>
      <c r="F219" s="186">
        <v>296</v>
      </c>
      <c r="G219" s="216"/>
      <c r="H219" s="216">
        <v>370</v>
      </c>
      <c r="I219" s="218">
        <v>370</v>
      </c>
      <c r="J219" s="188" t="s">
        <v>680</v>
      </c>
      <c r="K219" s="189">
        <f t="shared" si="56"/>
        <v>74</v>
      </c>
      <c r="L219" s="190">
        <f t="shared" si="57"/>
        <v>0.25</v>
      </c>
      <c r="M219" s="185" t="s">
        <v>591</v>
      </c>
      <c r="N219" s="191">
        <v>43853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3">
        <v>151</v>
      </c>
      <c r="B220" s="214">
        <v>43754</v>
      </c>
      <c r="C220" s="214"/>
      <c r="D220" s="215" t="s">
        <v>807</v>
      </c>
      <c r="E220" s="216" t="s">
        <v>622</v>
      </c>
      <c r="F220" s="186">
        <v>300</v>
      </c>
      <c r="G220" s="216"/>
      <c r="H220" s="216">
        <v>382.5</v>
      </c>
      <c r="I220" s="218">
        <v>344</v>
      </c>
      <c r="J220" s="188" t="s">
        <v>808</v>
      </c>
      <c r="K220" s="189">
        <f t="shared" si="56"/>
        <v>82.5</v>
      </c>
      <c r="L220" s="190">
        <f t="shared" si="57"/>
        <v>0.27500000000000002</v>
      </c>
      <c r="M220" s="185" t="s">
        <v>591</v>
      </c>
      <c r="N220" s="191">
        <v>44238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2">
        <v>152</v>
      </c>
      <c r="B221" s="233">
        <v>43832</v>
      </c>
      <c r="C221" s="233"/>
      <c r="D221" s="234" t="s">
        <v>809</v>
      </c>
      <c r="E221" s="56" t="s">
        <v>622</v>
      </c>
      <c r="F221" s="235" t="s">
        <v>810</v>
      </c>
      <c r="G221" s="56"/>
      <c r="H221" s="56"/>
      <c r="I221" s="236">
        <v>590</v>
      </c>
      <c r="J221" s="231" t="s">
        <v>594</v>
      </c>
      <c r="K221" s="231"/>
      <c r="L221" s="237"/>
      <c r="M221" s="238" t="s">
        <v>594</v>
      </c>
      <c r="N221" s="239"/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3">
        <v>153</v>
      </c>
      <c r="B222" s="214">
        <v>43966</v>
      </c>
      <c r="C222" s="214"/>
      <c r="D222" s="215" t="s">
        <v>71</v>
      </c>
      <c r="E222" s="216" t="s">
        <v>622</v>
      </c>
      <c r="F222" s="186">
        <v>67.5</v>
      </c>
      <c r="G222" s="216"/>
      <c r="H222" s="216">
        <v>86</v>
      </c>
      <c r="I222" s="218">
        <v>86</v>
      </c>
      <c r="J222" s="188" t="s">
        <v>811</v>
      </c>
      <c r="K222" s="189">
        <f t="shared" ref="K222:K229" si="58">H222-F222</f>
        <v>18.5</v>
      </c>
      <c r="L222" s="190">
        <f t="shared" ref="L222:L229" si="59">K222/F222</f>
        <v>0.27407407407407408</v>
      </c>
      <c r="M222" s="185" t="s">
        <v>591</v>
      </c>
      <c r="N222" s="191">
        <v>44008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3">
        <v>154</v>
      </c>
      <c r="B223" s="214">
        <v>44035</v>
      </c>
      <c r="C223" s="214"/>
      <c r="D223" s="215" t="s">
        <v>482</v>
      </c>
      <c r="E223" s="216" t="s">
        <v>622</v>
      </c>
      <c r="F223" s="186">
        <v>231</v>
      </c>
      <c r="G223" s="216"/>
      <c r="H223" s="216">
        <v>281</v>
      </c>
      <c r="I223" s="218">
        <v>281</v>
      </c>
      <c r="J223" s="188" t="s">
        <v>680</v>
      </c>
      <c r="K223" s="189">
        <f t="shared" si="58"/>
        <v>50</v>
      </c>
      <c r="L223" s="190">
        <f t="shared" si="59"/>
        <v>0.21645021645021645</v>
      </c>
      <c r="M223" s="185" t="s">
        <v>591</v>
      </c>
      <c r="N223" s="191">
        <v>44358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3">
        <v>155</v>
      </c>
      <c r="B224" s="214">
        <v>44092</v>
      </c>
      <c r="C224" s="214"/>
      <c r="D224" s="215" t="s">
        <v>407</v>
      </c>
      <c r="E224" s="216" t="s">
        <v>622</v>
      </c>
      <c r="F224" s="216">
        <v>206</v>
      </c>
      <c r="G224" s="216"/>
      <c r="H224" s="216">
        <v>248</v>
      </c>
      <c r="I224" s="218">
        <v>248</v>
      </c>
      <c r="J224" s="188" t="s">
        <v>680</v>
      </c>
      <c r="K224" s="189">
        <f t="shared" si="58"/>
        <v>42</v>
      </c>
      <c r="L224" s="190">
        <f t="shared" si="59"/>
        <v>0.20388349514563106</v>
      </c>
      <c r="M224" s="185" t="s">
        <v>591</v>
      </c>
      <c r="N224" s="191">
        <v>44214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3">
        <v>156</v>
      </c>
      <c r="B225" s="214">
        <v>44140</v>
      </c>
      <c r="C225" s="214"/>
      <c r="D225" s="215" t="s">
        <v>407</v>
      </c>
      <c r="E225" s="216" t="s">
        <v>622</v>
      </c>
      <c r="F225" s="216">
        <v>182.5</v>
      </c>
      <c r="G225" s="216"/>
      <c r="H225" s="216">
        <v>248</v>
      </c>
      <c r="I225" s="218">
        <v>248</v>
      </c>
      <c r="J225" s="188" t="s">
        <v>680</v>
      </c>
      <c r="K225" s="189">
        <f t="shared" si="58"/>
        <v>65.5</v>
      </c>
      <c r="L225" s="190">
        <f t="shared" si="59"/>
        <v>0.35890410958904112</v>
      </c>
      <c r="M225" s="185" t="s">
        <v>591</v>
      </c>
      <c r="N225" s="191">
        <v>44214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3">
        <v>157</v>
      </c>
      <c r="B226" s="214">
        <v>44140</v>
      </c>
      <c r="C226" s="214"/>
      <c r="D226" s="215" t="s">
        <v>327</v>
      </c>
      <c r="E226" s="216" t="s">
        <v>622</v>
      </c>
      <c r="F226" s="216">
        <v>247.5</v>
      </c>
      <c r="G226" s="216"/>
      <c r="H226" s="216">
        <v>320</v>
      </c>
      <c r="I226" s="218">
        <v>320</v>
      </c>
      <c r="J226" s="188" t="s">
        <v>680</v>
      </c>
      <c r="K226" s="189">
        <f t="shared" si="58"/>
        <v>72.5</v>
      </c>
      <c r="L226" s="190">
        <f t="shared" si="59"/>
        <v>0.29292929292929293</v>
      </c>
      <c r="M226" s="185" t="s">
        <v>591</v>
      </c>
      <c r="N226" s="191">
        <v>44323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3">
        <v>158</v>
      </c>
      <c r="B227" s="214">
        <v>44140</v>
      </c>
      <c r="C227" s="214"/>
      <c r="D227" s="215" t="s">
        <v>272</v>
      </c>
      <c r="E227" s="216" t="s">
        <v>622</v>
      </c>
      <c r="F227" s="186">
        <v>925</v>
      </c>
      <c r="G227" s="216"/>
      <c r="H227" s="216">
        <v>1095</v>
      </c>
      <c r="I227" s="218">
        <v>1093</v>
      </c>
      <c r="J227" s="188" t="s">
        <v>812</v>
      </c>
      <c r="K227" s="189">
        <f t="shared" si="58"/>
        <v>170</v>
      </c>
      <c r="L227" s="190">
        <f t="shared" si="59"/>
        <v>0.18378378378378379</v>
      </c>
      <c r="M227" s="185" t="s">
        <v>591</v>
      </c>
      <c r="N227" s="191">
        <v>44201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3">
        <v>159</v>
      </c>
      <c r="B228" s="214">
        <v>44140</v>
      </c>
      <c r="C228" s="214"/>
      <c r="D228" s="215" t="s">
        <v>343</v>
      </c>
      <c r="E228" s="216" t="s">
        <v>622</v>
      </c>
      <c r="F228" s="186">
        <v>332.5</v>
      </c>
      <c r="G228" s="216"/>
      <c r="H228" s="216">
        <v>393</v>
      </c>
      <c r="I228" s="218">
        <v>406</v>
      </c>
      <c r="J228" s="188" t="s">
        <v>813</v>
      </c>
      <c r="K228" s="189">
        <f t="shared" si="58"/>
        <v>60.5</v>
      </c>
      <c r="L228" s="190">
        <f t="shared" si="59"/>
        <v>0.18195488721804512</v>
      </c>
      <c r="M228" s="185" t="s">
        <v>591</v>
      </c>
      <c r="N228" s="191">
        <v>44256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3">
        <v>160</v>
      </c>
      <c r="B229" s="214">
        <v>44141</v>
      </c>
      <c r="C229" s="214"/>
      <c r="D229" s="215" t="s">
        <v>482</v>
      </c>
      <c r="E229" s="216" t="s">
        <v>622</v>
      </c>
      <c r="F229" s="186">
        <v>231</v>
      </c>
      <c r="G229" s="216"/>
      <c r="H229" s="216">
        <v>281</v>
      </c>
      <c r="I229" s="218">
        <v>281</v>
      </c>
      <c r="J229" s="188" t="s">
        <v>680</v>
      </c>
      <c r="K229" s="189">
        <f t="shared" si="58"/>
        <v>50</v>
      </c>
      <c r="L229" s="190">
        <f t="shared" si="59"/>
        <v>0.21645021645021645</v>
      </c>
      <c r="M229" s="185" t="s">
        <v>591</v>
      </c>
      <c r="N229" s="191">
        <v>44358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161</v>
      </c>
      <c r="B230" s="233">
        <v>44187</v>
      </c>
      <c r="C230" s="233"/>
      <c r="D230" s="234" t="s">
        <v>455</v>
      </c>
      <c r="E230" s="56" t="s">
        <v>622</v>
      </c>
      <c r="F230" s="235" t="s">
        <v>814</v>
      </c>
      <c r="G230" s="56"/>
      <c r="H230" s="56"/>
      <c r="I230" s="236">
        <v>239</v>
      </c>
      <c r="J230" s="231" t="s">
        <v>594</v>
      </c>
      <c r="K230" s="231"/>
      <c r="L230" s="237"/>
      <c r="M230" s="238"/>
      <c r="N230" s="239"/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162</v>
      </c>
      <c r="B231" s="233">
        <v>44258</v>
      </c>
      <c r="C231" s="233"/>
      <c r="D231" s="234" t="s">
        <v>809</v>
      </c>
      <c r="E231" s="56" t="s">
        <v>622</v>
      </c>
      <c r="F231" s="235" t="s">
        <v>810</v>
      </c>
      <c r="G231" s="56"/>
      <c r="H231" s="56"/>
      <c r="I231" s="236">
        <v>590</v>
      </c>
      <c r="J231" s="231" t="s">
        <v>594</v>
      </c>
      <c r="K231" s="231"/>
      <c r="L231" s="237"/>
      <c r="M231" s="238"/>
      <c r="N231" s="239"/>
      <c r="O231" s="1"/>
      <c r="P231" s="1"/>
      <c r="R231" s="6" t="s">
        <v>783</v>
      </c>
    </row>
    <row r="232" spans="1:26" ht="12.75" customHeight="1">
      <c r="A232" s="213">
        <v>163</v>
      </c>
      <c r="B232" s="214">
        <v>44274</v>
      </c>
      <c r="C232" s="214"/>
      <c r="D232" s="215" t="s">
        <v>343</v>
      </c>
      <c r="E232" s="216" t="s">
        <v>622</v>
      </c>
      <c r="F232" s="186">
        <v>355</v>
      </c>
      <c r="G232" s="216"/>
      <c r="H232" s="216">
        <v>422.5</v>
      </c>
      <c r="I232" s="218">
        <v>420</v>
      </c>
      <c r="J232" s="188" t="s">
        <v>815</v>
      </c>
      <c r="K232" s="189">
        <f t="shared" ref="K232:K235" si="60">H232-F232</f>
        <v>67.5</v>
      </c>
      <c r="L232" s="190">
        <f t="shared" ref="L232:L235" si="61">K232/F232</f>
        <v>0.19014084507042253</v>
      </c>
      <c r="M232" s="185" t="s">
        <v>591</v>
      </c>
      <c r="N232" s="191">
        <v>44361</v>
      </c>
      <c r="O232" s="1"/>
      <c r="R232" s="241" t="s">
        <v>783</v>
      </c>
    </row>
    <row r="233" spans="1:26" ht="12.75" customHeight="1">
      <c r="A233" s="213">
        <v>164</v>
      </c>
      <c r="B233" s="214">
        <v>44295</v>
      </c>
      <c r="C233" s="214"/>
      <c r="D233" s="215" t="s">
        <v>816</v>
      </c>
      <c r="E233" s="216" t="s">
        <v>622</v>
      </c>
      <c r="F233" s="186">
        <v>555</v>
      </c>
      <c r="G233" s="216"/>
      <c r="H233" s="216">
        <v>663</v>
      </c>
      <c r="I233" s="218">
        <v>663</v>
      </c>
      <c r="J233" s="188" t="s">
        <v>817</v>
      </c>
      <c r="K233" s="189">
        <f t="shared" si="60"/>
        <v>108</v>
      </c>
      <c r="L233" s="190">
        <f t="shared" si="61"/>
        <v>0.19459459459459461</v>
      </c>
      <c r="M233" s="185" t="s">
        <v>591</v>
      </c>
      <c r="N233" s="191">
        <v>44321</v>
      </c>
      <c r="O233" s="1"/>
      <c r="P233" s="1"/>
      <c r="Q233" s="1"/>
      <c r="R233" s="241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3">
        <v>165</v>
      </c>
      <c r="B234" s="214">
        <v>44308</v>
      </c>
      <c r="C234" s="214"/>
      <c r="D234" s="215" t="s">
        <v>376</v>
      </c>
      <c r="E234" s="216" t="s">
        <v>622</v>
      </c>
      <c r="F234" s="186">
        <v>126.5</v>
      </c>
      <c r="G234" s="216"/>
      <c r="H234" s="216">
        <v>155</v>
      </c>
      <c r="I234" s="218">
        <v>155</v>
      </c>
      <c r="J234" s="188" t="s">
        <v>680</v>
      </c>
      <c r="K234" s="189">
        <f t="shared" si="60"/>
        <v>28.5</v>
      </c>
      <c r="L234" s="190">
        <f t="shared" si="61"/>
        <v>0.22529644268774704</v>
      </c>
      <c r="M234" s="185" t="s">
        <v>591</v>
      </c>
      <c r="N234" s="191">
        <v>44362</v>
      </c>
      <c r="O234" s="1"/>
      <c r="R234" s="241" t="s">
        <v>783</v>
      </c>
    </row>
    <row r="235" spans="1:26" ht="12.75" customHeight="1">
      <c r="A235" s="292">
        <v>166</v>
      </c>
      <c r="B235" s="293">
        <v>44368</v>
      </c>
      <c r="C235" s="293"/>
      <c r="D235" s="294" t="s">
        <v>394</v>
      </c>
      <c r="E235" s="295" t="s">
        <v>622</v>
      </c>
      <c r="F235" s="296">
        <v>287.5</v>
      </c>
      <c r="G235" s="295"/>
      <c r="H235" s="295">
        <v>245</v>
      </c>
      <c r="I235" s="297">
        <v>344</v>
      </c>
      <c r="J235" s="198" t="s">
        <v>858</v>
      </c>
      <c r="K235" s="199">
        <f t="shared" si="60"/>
        <v>-42.5</v>
      </c>
      <c r="L235" s="200">
        <f t="shared" si="61"/>
        <v>-0.14782608695652175</v>
      </c>
      <c r="M235" s="196" t="s">
        <v>604</v>
      </c>
      <c r="N235" s="193">
        <v>44508</v>
      </c>
      <c r="O235" s="1"/>
      <c r="R235" s="241" t="s">
        <v>783</v>
      </c>
    </row>
    <row r="236" spans="1:26" ht="12.75" customHeight="1">
      <c r="A236" s="240">
        <v>167</v>
      </c>
      <c r="B236" s="233">
        <v>44368</v>
      </c>
      <c r="C236" s="233"/>
      <c r="D236" s="234" t="s">
        <v>482</v>
      </c>
      <c r="E236" s="56" t="s">
        <v>622</v>
      </c>
      <c r="F236" s="235" t="s">
        <v>818</v>
      </c>
      <c r="G236" s="56"/>
      <c r="H236" s="56"/>
      <c r="I236" s="236">
        <v>320</v>
      </c>
      <c r="J236" s="231" t="s">
        <v>594</v>
      </c>
      <c r="K236" s="240"/>
      <c r="L236" s="233"/>
      <c r="M236" s="233"/>
      <c r="N236" s="234"/>
      <c r="O236" s="44"/>
      <c r="R236" s="241" t="s">
        <v>783</v>
      </c>
    </row>
    <row r="237" spans="1:26" ht="12.75" customHeight="1">
      <c r="A237" s="240">
        <v>168</v>
      </c>
      <c r="B237" s="233">
        <v>44406</v>
      </c>
      <c r="C237" s="233"/>
      <c r="D237" s="234" t="s">
        <v>376</v>
      </c>
      <c r="E237" s="56" t="s">
        <v>622</v>
      </c>
      <c r="F237" s="235" t="s">
        <v>821</v>
      </c>
      <c r="G237" s="56"/>
      <c r="H237" s="56"/>
      <c r="I237" s="56">
        <v>200</v>
      </c>
      <c r="J237" s="231" t="s">
        <v>594</v>
      </c>
      <c r="K237" s="240"/>
      <c r="L237" s="233"/>
      <c r="M237" s="233"/>
      <c r="N237" s="234"/>
      <c r="O237" s="44"/>
      <c r="R237" s="241" t="s">
        <v>783</v>
      </c>
    </row>
    <row r="238" spans="1:26" ht="12.75" customHeight="1">
      <c r="A238" s="213">
        <v>169</v>
      </c>
      <c r="B238" s="214">
        <v>44462</v>
      </c>
      <c r="C238" s="214"/>
      <c r="D238" s="215" t="s">
        <v>825</v>
      </c>
      <c r="E238" s="216" t="s">
        <v>622</v>
      </c>
      <c r="F238" s="186">
        <v>1235</v>
      </c>
      <c r="G238" s="216"/>
      <c r="H238" s="216">
        <v>1505</v>
      </c>
      <c r="I238" s="218">
        <v>1500</v>
      </c>
      <c r="J238" s="188" t="s">
        <v>680</v>
      </c>
      <c r="K238" s="189">
        <f t="shared" ref="K238" si="62">H238-F238</f>
        <v>270</v>
      </c>
      <c r="L238" s="190">
        <f t="shared" ref="L238" si="63">K238/F238</f>
        <v>0.21862348178137653</v>
      </c>
      <c r="M238" s="185" t="s">
        <v>591</v>
      </c>
      <c r="N238" s="191">
        <v>44564</v>
      </c>
      <c r="O238" s="1"/>
      <c r="R238" s="241" t="s">
        <v>783</v>
      </c>
    </row>
    <row r="239" spans="1:26" ht="12.75" customHeight="1">
      <c r="A239" s="263">
        <v>170</v>
      </c>
      <c r="B239" s="264">
        <v>44480</v>
      </c>
      <c r="C239" s="264"/>
      <c r="D239" s="265" t="s">
        <v>827</v>
      </c>
      <c r="E239" s="266" t="s">
        <v>622</v>
      </c>
      <c r="F239" s="267" t="s">
        <v>832</v>
      </c>
      <c r="G239" s="266"/>
      <c r="H239" s="266"/>
      <c r="I239" s="266">
        <v>145</v>
      </c>
      <c r="J239" s="268" t="s">
        <v>594</v>
      </c>
      <c r="K239" s="263"/>
      <c r="L239" s="264"/>
      <c r="M239" s="264"/>
      <c r="N239" s="265"/>
      <c r="O239" s="44"/>
      <c r="R239" s="241" t="s">
        <v>783</v>
      </c>
    </row>
    <row r="240" spans="1:26" ht="12.75" customHeight="1">
      <c r="A240" s="269">
        <v>171</v>
      </c>
      <c r="B240" s="270">
        <v>44481</v>
      </c>
      <c r="C240" s="270"/>
      <c r="D240" s="271" t="s">
        <v>261</v>
      </c>
      <c r="E240" s="272" t="s">
        <v>622</v>
      </c>
      <c r="F240" s="273" t="s">
        <v>829</v>
      </c>
      <c r="G240" s="272"/>
      <c r="H240" s="272"/>
      <c r="I240" s="272">
        <v>380</v>
      </c>
      <c r="J240" s="274" t="s">
        <v>594</v>
      </c>
      <c r="K240" s="269"/>
      <c r="L240" s="270"/>
      <c r="M240" s="270"/>
      <c r="N240" s="271"/>
      <c r="O240" s="44"/>
      <c r="R240" s="241" t="s">
        <v>783</v>
      </c>
    </row>
    <row r="241" spans="1:18" ht="12.75" customHeight="1">
      <c r="A241" s="269">
        <v>172</v>
      </c>
      <c r="B241" s="270">
        <v>44481</v>
      </c>
      <c r="C241" s="270"/>
      <c r="D241" s="271" t="s">
        <v>402</v>
      </c>
      <c r="E241" s="272" t="s">
        <v>622</v>
      </c>
      <c r="F241" s="273" t="s">
        <v>830</v>
      </c>
      <c r="G241" s="272"/>
      <c r="H241" s="272"/>
      <c r="I241" s="272">
        <v>56</v>
      </c>
      <c r="J241" s="274" t="s">
        <v>594</v>
      </c>
      <c r="K241" s="269"/>
      <c r="L241" s="270"/>
      <c r="M241" s="270"/>
      <c r="N241" s="271"/>
      <c r="O241" s="44"/>
      <c r="R241" s="241"/>
    </row>
    <row r="242" spans="1:18" ht="12.75" customHeight="1">
      <c r="A242" s="275">
        <v>173</v>
      </c>
      <c r="B242" s="270">
        <v>44551</v>
      </c>
      <c r="C242" s="275"/>
      <c r="D242" s="275" t="s">
        <v>119</v>
      </c>
      <c r="E242" s="272" t="s">
        <v>622</v>
      </c>
      <c r="F242" s="272" t="s">
        <v>874</v>
      </c>
      <c r="G242" s="272"/>
      <c r="H242" s="272"/>
      <c r="I242" s="272">
        <v>3000</v>
      </c>
      <c r="J242" s="272" t="s">
        <v>594</v>
      </c>
      <c r="K242" s="272"/>
      <c r="L242" s="272"/>
      <c r="M242" s="272"/>
      <c r="N242" s="275"/>
      <c r="O242" s="44"/>
      <c r="R242" s="241"/>
    </row>
    <row r="243" spans="1:18" ht="12.75" customHeight="1">
      <c r="F243" s="59"/>
      <c r="G243" s="59"/>
      <c r="H243" s="59"/>
      <c r="I243" s="59"/>
      <c r="J243" s="44"/>
      <c r="K243" s="59"/>
      <c r="L243" s="59"/>
      <c r="M243" s="59"/>
      <c r="O243" s="44"/>
      <c r="R243" s="241"/>
    </row>
    <row r="244" spans="1:18" ht="12.75" customHeight="1">
      <c r="A244" s="240"/>
      <c r="B244" s="242" t="s">
        <v>819</v>
      </c>
      <c r="F244" s="59"/>
      <c r="G244" s="59"/>
      <c r="H244" s="59"/>
      <c r="I244" s="59"/>
      <c r="J244" s="44"/>
      <c r="K244" s="59"/>
      <c r="L244" s="59"/>
      <c r="M244" s="59"/>
      <c r="O244" s="44"/>
      <c r="R244" s="241"/>
    </row>
    <row r="245" spans="1:18" ht="12.75" customHeight="1">
      <c r="F245" s="59"/>
      <c r="G245" s="59"/>
      <c r="H245" s="59"/>
      <c r="I245" s="59"/>
      <c r="J245" s="44"/>
      <c r="K245" s="59"/>
      <c r="L245" s="59"/>
      <c r="M245" s="59"/>
      <c r="O245" s="44"/>
      <c r="R245" s="59"/>
    </row>
    <row r="246" spans="1:18" ht="12.75" customHeight="1">
      <c r="F246" s="59"/>
      <c r="G246" s="59"/>
      <c r="H246" s="59"/>
      <c r="I246" s="59"/>
      <c r="J246" s="44"/>
      <c r="K246" s="59"/>
      <c r="L246" s="59"/>
      <c r="M246" s="59"/>
      <c r="O246" s="44"/>
      <c r="R246" s="59"/>
    </row>
    <row r="247" spans="1:18" ht="12.75" customHeight="1">
      <c r="F247" s="59"/>
      <c r="G247" s="59"/>
      <c r="H247" s="59"/>
      <c r="I247" s="59"/>
      <c r="J247" s="44"/>
      <c r="K247" s="59"/>
      <c r="L247" s="59"/>
      <c r="M247" s="59"/>
      <c r="O247" s="44"/>
      <c r="R247" s="59"/>
    </row>
    <row r="248" spans="1:18" ht="12.75" customHeight="1">
      <c r="F248" s="59"/>
      <c r="G248" s="59"/>
      <c r="H248" s="59"/>
      <c r="I248" s="59"/>
      <c r="J248" s="44"/>
      <c r="K248" s="59"/>
      <c r="L248" s="59"/>
      <c r="M248" s="59"/>
      <c r="O248" s="44"/>
      <c r="R248" s="59"/>
    </row>
    <row r="249" spans="1:18" ht="12.75" customHeight="1">
      <c r="F249" s="59"/>
      <c r="G249" s="59"/>
      <c r="H249" s="59"/>
      <c r="I249" s="59"/>
      <c r="J249" s="44"/>
      <c r="K249" s="59"/>
      <c r="L249" s="59"/>
      <c r="M249" s="59"/>
      <c r="O249" s="44"/>
      <c r="R249" s="59"/>
    </row>
    <row r="250" spans="1:18" ht="12.75" customHeight="1">
      <c r="F250" s="59"/>
      <c r="G250" s="59"/>
      <c r="H250" s="59"/>
      <c r="I250" s="59"/>
      <c r="J250" s="44"/>
      <c r="K250" s="59"/>
      <c r="L250" s="59"/>
      <c r="M250" s="59"/>
      <c r="O250" s="44"/>
      <c r="R250" s="59"/>
    </row>
    <row r="251" spans="1:18" ht="12.75" customHeight="1">
      <c r="F251" s="59"/>
      <c r="G251" s="59"/>
      <c r="H251" s="59"/>
      <c r="I251" s="59"/>
      <c r="J251" s="44"/>
      <c r="K251" s="59"/>
      <c r="L251" s="59"/>
      <c r="M251" s="59"/>
      <c r="O251" s="44"/>
      <c r="R251" s="59"/>
    </row>
    <row r="252" spans="1:18" ht="12.75" customHeight="1">
      <c r="F252" s="59"/>
      <c r="G252" s="59"/>
      <c r="H252" s="59"/>
      <c r="I252" s="59"/>
      <c r="J252" s="44"/>
      <c r="K252" s="59"/>
      <c r="L252" s="59"/>
      <c r="M252" s="59"/>
      <c r="O252" s="44"/>
      <c r="R252" s="59"/>
    </row>
    <row r="253" spans="1:18" ht="12.75" customHeight="1">
      <c r="F253" s="59"/>
      <c r="G253" s="59"/>
      <c r="H253" s="59"/>
      <c r="I253" s="59"/>
      <c r="J253" s="44"/>
      <c r="K253" s="59"/>
      <c r="L253" s="59"/>
      <c r="M253" s="59"/>
      <c r="O253" s="44"/>
      <c r="R253" s="59"/>
    </row>
    <row r="254" spans="1:18" ht="12.75" customHeight="1">
      <c r="A254" s="243"/>
      <c r="F254" s="59"/>
      <c r="G254" s="59"/>
      <c r="H254" s="59"/>
      <c r="I254" s="59"/>
      <c r="J254" s="44"/>
      <c r="K254" s="59"/>
      <c r="L254" s="59"/>
      <c r="M254" s="59"/>
      <c r="O254" s="44"/>
      <c r="R254" s="59"/>
    </row>
    <row r="255" spans="1:18" ht="12.75" customHeight="1">
      <c r="A255" s="243"/>
      <c r="F255" s="59"/>
      <c r="G255" s="59"/>
      <c r="H255" s="59"/>
      <c r="I255" s="59"/>
      <c r="J255" s="44"/>
      <c r="K255" s="59"/>
      <c r="L255" s="59"/>
      <c r="M255" s="59"/>
      <c r="O255" s="44"/>
      <c r="R255" s="59"/>
    </row>
    <row r="256" spans="1:18" ht="12.75" customHeight="1">
      <c r="A256" s="56"/>
      <c r="F256" s="59"/>
      <c r="G256" s="59"/>
      <c r="H256" s="59"/>
      <c r="I256" s="59"/>
      <c r="J256" s="44"/>
      <c r="K256" s="59"/>
      <c r="L256" s="59"/>
      <c r="M256" s="59"/>
      <c r="O256" s="44"/>
      <c r="R256" s="59"/>
    </row>
    <row r="257" spans="6:18" ht="12.75" customHeight="1">
      <c r="F257" s="59"/>
      <c r="G257" s="59"/>
      <c r="H257" s="59"/>
      <c r="I257" s="59"/>
      <c r="J257" s="44"/>
      <c r="K257" s="59"/>
      <c r="L257" s="59"/>
      <c r="M257" s="59"/>
      <c r="O257" s="44"/>
      <c r="R257" s="59"/>
    </row>
    <row r="258" spans="6:18" ht="12.75" customHeight="1">
      <c r="F258" s="59"/>
      <c r="G258" s="59"/>
      <c r="H258" s="59"/>
      <c r="I258" s="59"/>
      <c r="J258" s="44"/>
      <c r="K258" s="59"/>
      <c r="L258" s="59"/>
      <c r="M258" s="59"/>
      <c r="O258" s="44"/>
      <c r="R258" s="59"/>
    </row>
    <row r="259" spans="6:18" ht="12.75" customHeight="1">
      <c r="F259" s="59"/>
      <c r="G259" s="59"/>
      <c r="H259" s="59"/>
      <c r="I259" s="59"/>
      <c r="J259" s="44"/>
      <c r="K259" s="59"/>
      <c r="L259" s="59"/>
      <c r="M259" s="59"/>
      <c r="O259" s="44"/>
      <c r="R259" s="59"/>
    </row>
    <row r="260" spans="6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59"/>
    </row>
    <row r="261" spans="6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59"/>
    </row>
    <row r="262" spans="6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59"/>
    </row>
    <row r="263" spans="6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59"/>
    </row>
    <row r="264" spans="6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6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6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6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6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6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6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6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6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6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6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6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6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6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6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6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6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6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6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6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6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6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6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6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6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</sheetData>
  <autoFilter ref="R1:R25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2022-01-05T02:57:43Z</dcterms:modified>
</cp:coreProperties>
</file>