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F&amp;O)'!$R$1:$R$253</definedName>
    <definedName name="_xlnm._FilterDatabase" localSheetId="1" hidden="1">'Future Intra'!$B$14:$P$14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2" i="6"/>
  <c r="M42" s="1"/>
  <c r="K42"/>
  <c r="K53"/>
  <c r="M53" s="1"/>
  <c r="M52"/>
  <c r="K52"/>
  <c r="M51"/>
  <c r="K51"/>
  <c r="L40"/>
  <c r="K40"/>
  <c r="L39"/>
  <c r="M39" s="1"/>
  <c r="K39"/>
  <c r="K235"/>
  <c r="L235" s="1"/>
  <c r="L12"/>
  <c r="K12"/>
  <c r="L14"/>
  <c r="K14"/>
  <c r="M40" l="1"/>
  <c r="M12"/>
  <c r="M14"/>
  <c r="K245" l="1"/>
  <c r="L245" s="1"/>
  <c r="L10"/>
  <c r="K10"/>
  <c r="M10" l="1"/>
  <c r="H241" l="1"/>
  <c r="K241" l="1"/>
  <c r="L241" s="1"/>
  <c r="K230"/>
  <c r="L230" s="1"/>
  <c r="K220"/>
  <c r="L220" s="1"/>
  <c r="K236" l="1"/>
  <c r="L236" s="1"/>
  <c r="K237" l="1"/>
  <c r="L237" s="1"/>
  <c r="K234" l="1"/>
  <c r="L234" s="1"/>
  <c r="K213"/>
  <c r="L213" s="1"/>
  <c r="K233"/>
  <c r="L233" s="1"/>
  <c r="K232"/>
  <c r="L232" s="1"/>
  <c r="K231"/>
  <c r="L231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19"/>
  <c r="L219" s="1"/>
  <c r="K218"/>
  <c r="L218" s="1"/>
  <c r="K217"/>
  <c r="L217" s="1"/>
  <c r="K216"/>
  <c r="L216" s="1"/>
  <c r="K215"/>
  <c r="L215" s="1"/>
  <c r="K214"/>
  <c r="L214" s="1"/>
  <c r="K212"/>
  <c r="L212" s="1"/>
  <c r="K211"/>
  <c r="L211" s="1"/>
  <c r="K210"/>
  <c r="L210" s="1"/>
  <c r="F209"/>
  <c r="K209" s="1"/>
  <c r="L209" s="1"/>
  <c r="K208"/>
  <c r="L208" s="1"/>
  <c r="K207"/>
  <c r="L207" s="1"/>
  <c r="K206"/>
  <c r="L206" s="1"/>
  <c r="K205"/>
  <c r="L205" s="1"/>
  <c r="K204"/>
  <c r="L204" s="1"/>
  <c r="F203"/>
  <c r="K203" s="1"/>
  <c r="L203" s="1"/>
  <c r="F202"/>
  <c r="K202" s="1"/>
  <c r="L202" s="1"/>
  <c r="K201"/>
  <c r="L201" s="1"/>
  <c r="F200"/>
  <c r="K200" s="1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4"/>
  <c r="L184" s="1"/>
  <c r="K182"/>
  <c r="L182" s="1"/>
  <c r="K181"/>
  <c r="L181" s="1"/>
  <c r="F180"/>
  <c r="K180" s="1"/>
  <c r="L180" s="1"/>
  <c r="K179"/>
  <c r="L179" s="1"/>
  <c r="K176"/>
  <c r="L176" s="1"/>
  <c r="K175"/>
  <c r="L175" s="1"/>
  <c r="K174"/>
  <c r="L174" s="1"/>
  <c r="K171"/>
  <c r="L171" s="1"/>
  <c r="K170"/>
  <c r="L170" s="1"/>
  <c r="K169"/>
  <c r="L169" s="1"/>
  <c r="K168"/>
  <c r="L168" s="1"/>
  <c r="K167"/>
  <c r="L167" s="1"/>
  <c r="K166"/>
  <c r="L166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4"/>
  <c r="L154" s="1"/>
  <c r="K152"/>
  <c r="L152" s="1"/>
  <c r="K150"/>
  <c r="L150" s="1"/>
  <c r="K148"/>
  <c r="L148" s="1"/>
  <c r="K147"/>
  <c r="L147" s="1"/>
  <c r="K146"/>
  <c r="L146" s="1"/>
  <c r="K144"/>
  <c r="L144" s="1"/>
  <c r="K143"/>
  <c r="L143" s="1"/>
  <c r="K142"/>
  <c r="L142" s="1"/>
  <c r="K141"/>
  <c r="K140"/>
  <c r="L140" s="1"/>
  <c r="K139"/>
  <c r="L139" s="1"/>
  <c r="K137"/>
  <c r="L137" s="1"/>
  <c r="K136"/>
  <c r="L136" s="1"/>
  <c r="K135"/>
  <c r="L135" s="1"/>
  <c r="K134"/>
  <c r="L134" s="1"/>
  <c r="K133"/>
  <c r="L133" s="1"/>
  <c r="F132"/>
  <c r="K132" s="1"/>
  <c r="L132" s="1"/>
  <c r="H131"/>
  <c r="K131" s="1"/>
  <c r="L131" s="1"/>
  <c r="K128"/>
  <c r="L128" s="1"/>
  <c r="K127"/>
  <c r="L127" s="1"/>
  <c r="K126"/>
  <c r="L126" s="1"/>
  <c r="K125"/>
  <c r="L125" s="1"/>
  <c r="K124"/>
  <c r="L124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H97"/>
  <c r="K97" s="1"/>
  <c r="L97" s="1"/>
  <c r="F96"/>
  <c r="K96" s="1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K77"/>
  <c r="L77" s="1"/>
  <c r="K76"/>
  <c r="L76" s="1"/>
  <c r="K75"/>
  <c r="L75" s="1"/>
  <c r="K74"/>
  <c r="L74" s="1"/>
  <c r="K73"/>
  <c r="L73" s="1"/>
  <c r="K72"/>
  <c r="L72" s="1"/>
  <c r="K71"/>
  <c r="L71" s="1"/>
  <c r="K70"/>
  <c r="L70" s="1"/>
  <c r="K69"/>
  <c r="L69" s="1"/>
  <c r="M7"/>
  <c r="D7" i="5"/>
  <c r="K6" i="4"/>
  <c r="K6" i="3"/>
  <c r="L6" i="2"/>
</calcChain>
</file>

<file path=xl/sharedStrings.xml><?xml version="1.0" encoding="utf-8"?>
<sst xmlns="http://schemas.openxmlformats.org/spreadsheetml/2006/main" count="2744" uniqueCount="1056">
  <si>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</si>
  <si>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</si>
  <si>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</si>
  <si>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</si>
  <si>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</si>
  <si>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</si>
  <si>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</si>
  <si>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</si>
  <si>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</si>
  <si>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</si>
  <si>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</si>
  <si>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</si>
  <si>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</si>
  <si>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</si>
  <si>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</si>
  <si>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</si>
  <si>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</si>
  <si>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</si>
  <si>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</si>
  <si>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</si>
  <si>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</si>
  <si>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</si>
  <si>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</si>
  <si>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</si>
  <si>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</si>
  <si>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</si>
  <si>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</si>
  <si>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</si>
  <si>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</si>
  <si>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</si>
  <si>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</si>
  <si>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</si>
  <si>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</si>
  <si>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</si>
  <si>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</si>
  <si>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</si>
  <si>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</si>
  <si>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</si>
  <si>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</si>
  <si>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</si>
  <si>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</si>
  <si>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</si>
  <si>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</si>
  <si>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</si>
  <si>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</si>
  <si>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</si>
  <si>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</si>
  <si>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</si>
  <si>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</si>
  <si>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</si>
  <si>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</si>
  <si>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</si>
  <si>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</si>
  <si>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</si>
  <si>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</si>
  <si>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</si>
  <si>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</si>
  <si>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</si>
  <si>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</si>
  <si>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</si>
  <si>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</si>
  <si>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</si>
  <si>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</si>
  <si>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</si>
  <si>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</si>
  <si>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</si>
  <si>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</si>
  <si>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</si>
  <si>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</si>
  <si>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</si>
  <si>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</si>
  <si>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</si>
  <si>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</si>
  <si>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</si>
  <si>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</si>
  <si>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</si>
  <si>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</si>
  <si>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</si>
  <si>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</si>
  <si>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</si>
  <si>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</si>
  <si>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</si>
  <si>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</si>
  <si>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</si>
  <si>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</si>
  <si>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</si>
  <si>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</si>
  <si>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</si>
  <si>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</si>
  <si>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</si>
  <si>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</si>
  <si>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</si>
  <si>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</si>
  <si>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</si>
  <si>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</si>
  <si>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</si>
  <si>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</si>
  <si>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</si>
  <si>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</si>
  <si>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</si>
  <si>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</si>
  <si>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</si>
  <si>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</si>
  <si>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</si>
  <si>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</si>
  <si>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</si>
  <si>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</si>
  <si>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</si>
  <si>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</si>
  <si>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</si>
  <si>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</si>
  <si>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</si>
  <si>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</si>
  <si>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</si>
  <si>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</si>
  <si>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</si>
  <si>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</si>
  <si>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</si>
  <si>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</si>
  <si>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</si>
  <si>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</si>
  <si>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</si>
  <si>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</si>
  <si>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</si>
  <si>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</si>
  <si>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</si>
  <si>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</si>
  <si>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</si>
  <si>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</si>
  <si>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</si>
  <si>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</si>
  <si>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</si>
  <si>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</si>
  <si>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</si>
  <si>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</si>
  <si>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</si>
  <si>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</si>
  <si>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</si>
  <si>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</si>
  <si>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</si>
  <si>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</si>
  <si>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</si>
  <si>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</si>
  <si>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</si>
  <si>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</si>
  <si>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</si>
  <si>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</si>
  <si>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</si>
  <si>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</si>
  <si>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</si>
  <si>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</si>
  <si>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</si>
  <si>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</si>
  <si>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</si>
  <si>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</si>
  <si>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</si>
  <si>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</si>
  <si>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</si>
  <si>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</si>
  <si>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</si>
  <si>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</si>
  <si>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</si>
  <si>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</si>
  <si>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</si>
  <si>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</si>
  <si>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</si>
  <si>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</si>
  <si>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</si>
  <si>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</si>
  <si>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</si>
  <si>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</si>
  <si>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</si>
  <si>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</si>
  <si>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</si>
  <si>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</si>
  <si>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</si>
  <si>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</si>
  <si>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</si>
  <si>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</si>
  <si>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</si>
  <si>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</si>
  <si>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</si>
  <si>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</si>
  <si>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</si>
  <si>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</si>
  <si>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</si>
  <si>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</si>
  <si>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</si>
  <si>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</si>
  <si>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</si>
  <si>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</si>
  <si>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</si>
  <si>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</si>
  <si>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</si>
  <si>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</si>
  <si>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</si>
  <si>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</si>
  <si>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</si>
  <si>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</si>
  <si>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</si>
  <si>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</si>
  <si>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</si>
  <si>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</si>
  <si>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</si>
  <si>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</si>
  <si>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</si>
  <si>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</si>
  <si>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</si>
  <si>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</si>
  <si>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</si>
  <si>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</si>
  <si>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</si>
  <si>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</si>
  <si>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</si>
  <si>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</si>
  <si>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</si>
  <si>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</si>
  <si>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</si>
  <si>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</si>
  <si>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</si>
  <si>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</si>
  <si>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</si>
  <si>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</si>
  <si>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</si>
  <si>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</si>
  <si>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</si>
  <si>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</si>
  <si>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</si>
  <si>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</si>
  <si>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</si>
  <si>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</si>
  <si>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</si>
  <si>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</si>
  <si>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</si>
  <si>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</si>
  <si>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</si>
  <si>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</si>
  <si>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</si>
  <si>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</si>
  <si>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</si>
  <si>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</si>
  <si>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</si>
  <si>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</si>
  <si>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</si>
  <si>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</si>
  <si>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</si>
  <si>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</si>
  <si>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</si>
  <si>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</si>
  <si>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</si>
  <si>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</si>
  <si>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</si>
  <si>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</si>
  <si>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</si>
  <si>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</si>
  <si>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</si>
  <si>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</si>
  <si>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</si>
  <si>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</si>
  <si>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</si>
  <si>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</si>
  <si>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</si>
  <si>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</si>
  <si>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</si>
  <si>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</si>
  <si>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</si>
  <si>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</si>
  <si>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</si>
  <si>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</si>
  <si>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</si>
  <si>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</si>
  <si>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</si>
  <si>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</si>
  <si>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</si>
  <si>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</si>
  <si>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</si>
  <si>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</si>
  <si>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</si>
  <si>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</si>
  <si>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</si>
  <si>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</si>
  <si>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</si>
  <si>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</si>
  <si>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</si>
  <si>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</si>
  <si>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</si>
  <si>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</si>
  <si>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</si>
  <si>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</si>
  <si>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</si>
  <si>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</si>
  <si>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</si>
  <si>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</si>
  <si>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</si>
  <si>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</si>
  <si>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</si>
  <si>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</si>
  <si>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</si>
  <si>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</si>
  <si>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</si>
  <si>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</si>
  <si>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</si>
  <si>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</si>
  <si>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</si>
  <si>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</si>
  <si>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</si>
  <si>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</si>
  <si>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</si>
  <si>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</si>
  <si>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</si>
  <si>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</si>
  <si>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</si>
  <si>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</si>
  <si>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</si>
  <si>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</si>
  <si>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</si>
  <si>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</si>
  <si>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</si>
  <si>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</si>
  <si>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</si>
  <si>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</si>
  <si>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</si>
  <si>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</si>
  <si>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</si>
  <si>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</si>
  <si>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</si>
  <si>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</si>
  <si>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</si>
  <si>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</si>
  <si>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</si>
  <si>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</si>
  <si>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</si>
  <si>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</si>
  <si>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</si>
  <si>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</si>
  <si>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</si>
  <si>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</si>
  <si>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</si>
  <si>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</si>
  <si>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</si>
  <si>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</si>
  <si>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</si>
  <si>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</si>
  <si>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</si>
  <si>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</si>
  <si>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</si>
  <si>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</si>
  <si>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</si>
  <si>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</si>
  <si>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</si>
  <si>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</si>
  <si>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</si>
  <si>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</si>
  <si>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</si>
  <si>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</si>
  <si>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</si>
  <si>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</si>
  <si>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</si>
  <si>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</si>
  <si>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</si>
  <si>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</si>
  <si>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</si>
  <si>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</si>
  <si>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</si>
  <si>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</si>
  <si>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</si>
  <si>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</si>
  <si>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</si>
  <si>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</si>
  <si>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</si>
  <si>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</si>
  <si>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</si>
  <si>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</si>
  <si>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</si>
  <si>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</si>
  <si>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</si>
  <si>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</si>
  <si>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</si>
  <si>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</si>
  <si>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</si>
  <si>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</si>
  <si>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</si>
  <si>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</si>
  <si>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</si>
  <si>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</si>
  <si>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</si>
  <si>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</si>
  <si>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</si>
  <si>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</si>
  <si>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</si>
  <si>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</si>
  <si>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</si>
  <si>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</si>
  <si>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</si>
  <si>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</si>
  <si>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</si>
  <si>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</si>
  <si>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</si>
  <si>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</si>
  <si>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</si>
  <si>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</si>
  <si>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</si>
  <si>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</si>
  <si>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</si>
  <si>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</si>
  <si>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</si>
  <si>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</si>
  <si>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</si>
  <si>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</si>
  <si>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</si>
  <si>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</si>
  <si>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</si>
  <si>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</si>
  <si>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</si>
  <si>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</si>
  <si>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</si>
  <si>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</si>
  <si>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</si>
  <si>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</si>
  <si>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</si>
  <si>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</si>
  <si>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</si>
  <si>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</si>
  <si>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</si>
  <si>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</si>
  <si>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</si>
  <si>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</si>
  <si>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</si>
  <si>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</si>
  <si>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</si>
  <si>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</si>
  <si>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</si>
  <si>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</si>
  <si>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</si>
  <si>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</si>
  <si>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</si>
  <si>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</si>
  <si>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</si>
  <si>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</si>
  <si>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</si>
  <si>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</si>
  <si>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</si>
  <si>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</si>
  <si>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</si>
  <si>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</si>
  <si>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</si>
  <si>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</si>
  <si>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</si>
  <si>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</si>
  <si>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</si>
  <si>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</si>
  <si>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</si>
  <si>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</si>
  <si>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</si>
  <si>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</si>
  <si>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</si>
  <si>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</si>
  <si>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</si>
  <si>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</si>
  <si>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</si>
  <si>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</si>
  <si>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</si>
  <si>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</si>
  <si>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</si>
  <si>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</si>
  <si>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</si>
  <si>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</si>
  <si>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</si>
  <si>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</si>
  <si>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</si>
  <si>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</si>
  <si>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</si>
  <si>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</si>
  <si>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</si>
  <si>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</si>
  <si>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</si>
  <si>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</si>
  <si>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</si>
  <si>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</si>
  <si>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</si>
  <si>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</si>
  <si>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</si>
  <si>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</si>
  <si>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</si>
  <si>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</si>
  <si>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</si>
  <si>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</si>
  <si>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</si>
  <si>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</si>
  <si>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</si>
  <si>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</si>
  <si>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</si>
  <si>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</si>
  <si>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</si>
  <si>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</si>
  <si>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</si>
  <si>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</si>
  <si>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</si>
  <si>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</si>
  <si>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</si>
  <si>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</si>
  <si>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</si>
  <si>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</si>
  <si>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</si>
  <si>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</si>
  <si>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</si>
  <si>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</si>
  <si>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</si>
  <si>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</si>
  <si>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</si>
  <si>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</si>
  <si>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</si>
  <si>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</si>
  <si>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</si>
  <si>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</si>
  <si>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</si>
  <si>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</si>
  <si>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</si>
  <si>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</si>
  <si>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</si>
  <si>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</si>
  <si>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</si>
  <si>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</si>
  <si>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</si>
  <si>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</si>
  <si>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</si>
  <si>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</si>
  <si>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</si>
  <si>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</si>
  <si>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</si>
  <si>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</si>
  <si>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</si>
  <si>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</si>
  <si>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</si>
  <si>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</si>
  <si>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</si>
  <si>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</si>
  <si>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</si>
  <si>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</si>
  <si>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</si>
  <si>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</si>
  <si>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</si>
  <si>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</si>
  <si>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</si>
  <si>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</si>
  <si>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</si>
  <si>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</si>
  <si>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</si>
  <si>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</si>
  <si>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</si>
  <si>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</si>
  <si>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</si>
  <si>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</si>
  <si>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</si>
  <si>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</si>
  <si>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</si>
  <si>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</si>
  <si>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</si>
  <si>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</si>
  <si>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</si>
  <si>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</si>
  <si>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</si>
  <si>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</si>
  <si>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</si>
  <si>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</si>
  <si>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</si>
  <si>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</si>
  <si>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</si>
  <si>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</si>
  <si>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</si>
  <si>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</si>
  <si>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</si>
  <si>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</si>
  <si>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</si>
  <si>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</si>
  <si>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</si>
  <si>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</si>
  <si>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</si>
  <si>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</si>
  <si>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</si>
  <si>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</si>
  <si>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</si>
  <si>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</si>
  <si>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</si>
  <si>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</si>
  <si>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</si>
  <si>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</si>
  <si>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</si>
  <si>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</si>
  <si>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</si>
  <si>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</si>
  <si>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</si>
  <si>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</si>
  <si>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</si>
  <si>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</si>
  <si>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</si>
  <si>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</si>
  <si>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</si>
  <si>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</si>
  <si>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</si>
  <si>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</si>
  <si>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</si>
  <si>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</si>
  <si>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</si>
  <si>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</si>
  <si>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</si>
  <si>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</si>
  <si>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</si>
  <si>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</si>
  <si>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</si>
  <si>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</si>
  <si>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</si>
  <si>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</si>
  <si>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</si>
  <si>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</si>
  <si>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</si>
  <si>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</si>
  <si>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</si>
  <si>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</si>
  <si>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</si>
  <si>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</si>
  <si>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</si>
  <si>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</si>
  <si>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</si>
  <si>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</si>
  <si>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</si>
  <si>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</si>
  <si>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</si>
  <si>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</si>
  <si>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</si>
  <si>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</si>
  <si>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</si>
  <si>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</si>
  <si>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</si>
  <si>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</si>
  <si>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</si>
  <si>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</si>
  <si>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</si>
  <si>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</si>
  <si>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</si>
  <si>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</si>
  <si>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</si>
  <si>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</si>
  <si>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</si>
  <si>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</si>
  <si>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</si>
  <si>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</si>
  <si>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</si>
  <si>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</si>
  <si>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</si>
  <si>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</si>
  <si>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</si>
  <si>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</si>
  <si>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</si>
  <si>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</si>
  <si>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</si>
  <si>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</si>
  <si>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</si>
  <si>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</si>
  <si>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</si>
  <si>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</si>
  <si>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</si>
  <si>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</si>
  <si>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</si>
  <si>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</si>
  <si>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</si>
  <si>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</si>
  <si>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</si>
  <si>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</si>
  <si>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</si>
  <si>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</si>
  <si>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</si>
  <si>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</si>
  <si>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</si>
  <si>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</si>
  <si>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</si>
  <si>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</si>
  <si>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</si>
  <si>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</si>
  <si>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</si>
  <si>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</si>
  <si>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</si>
  <si>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</si>
  <si>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</si>
  <si>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</si>
  <si>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</si>
  <si>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</si>
  <si>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</si>
  <si>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</si>
  <si>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</si>
  <si>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</si>
  <si>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</si>
  <si>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</si>
  <si>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</si>
  <si>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</si>
  <si>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</si>
  <si>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</si>
  <si>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</si>
  <si>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</si>
  <si>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</si>
  <si>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</si>
  <si>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</si>
  <si>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</si>
  <si>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</si>
  <si>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</si>
  <si>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</si>
  <si>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</si>
  <si>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</si>
  <si>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</si>
  <si>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</si>
  <si>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</si>
  <si>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</si>
  <si>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</si>
  <si>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</si>
  <si>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</si>
  <si>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</si>
  <si>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</si>
  <si>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</si>
  <si>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</si>
  <si>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</si>
  <si>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</si>
  <si>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</si>
  <si>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</si>
  <si>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</si>
  <si>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</si>
  <si>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</si>
  <si>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</si>
  <si>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</si>
  <si>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</si>
  <si>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</si>
  <si>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</si>
  <si>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</si>
  <si>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</si>
  <si>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</si>
  <si>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</si>
  <si>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</si>
  <si>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</si>
  <si>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</si>
  <si>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</si>
  <si>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</si>
  <si>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</si>
  <si>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</si>
  <si>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</si>
  <si>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</si>
  <si>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</si>
  <si>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</si>
  <si>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</si>
  <si>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</si>
  <si>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</si>
  <si>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</si>
  <si>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</si>
  <si>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</si>
  <si>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</si>
  <si>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</si>
  <si>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</si>
  <si>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</si>
  <si>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</si>
  <si>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</si>
  <si>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</si>
  <si>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</si>
  <si>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</si>
  <si>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</si>
  <si>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</si>
  <si>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</si>
  <si>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</si>
  <si>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</si>
  <si>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</si>
  <si>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</si>
  <si>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</si>
  <si>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</si>
  <si>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</si>
  <si>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</si>
  <si>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</si>
  <si>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</si>
  <si>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</si>
  <si>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</si>
  <si>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</si>
  <si>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</si>
  <si>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</si>
  <si>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</si>
  <si>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</si>
  <si>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</si>
  <si>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</si>
  <si>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</si>
  <si>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</si>
  <si>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</si>
  <si>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</si>
  <si>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</si>
  <si>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</si>
  <si>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</si>
  <si>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</si>
  <si>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</si>
  <si>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</si>
  <si>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</si>
  <si>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</si>
  <si>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</si>
  <si>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</si>
  <si>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</si>
  <si>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</si>
  <si>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</si>
  <si>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</si>
  <si>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</si>
  <si>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</si>
  <si>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</si>
  <si>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</si>
  <si>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</si>
  <si>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</si>
  <si>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</si>
  <si>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</si>
  <si>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</si>
  <si>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</si>
  <si>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</si>
  <si>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</si>
  <si>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</si>
  <si>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</si>
  <si>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</si>
  <si>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</si>
  <si>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</si>
  <si>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</si>
  <si>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</si>
  <si>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</si>
  <si>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</si>
  <si>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</si>
  <si>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</si>
  <si>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</si>
  <si>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</si>
  <si>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</si>
  <si>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</si>
  <si>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</si>
  <si>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</si>
  <si>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</si>
  <si>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</si>
  <si>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</si>
  <si>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</si>
  <si>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</si>
  <si>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</si>
  <si>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</si>
  <si>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</si>
  <si>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</si>
  <si>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</si>
  <si>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</si>
  <si>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</si>
  <si>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</si>
  <si>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</si>
  <si>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</si>
  <si>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</si>
  <si>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</si>
  <si>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</si>
  <si>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</si>
  <si>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</si>
  <si>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</si>
  <si>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</si>
  <si>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</si>
  <si>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</si>
  <si>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</si>
  <si>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</si>
  <si>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</si>
  <si>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</si>
  <si>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</si>
  <si>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</si>
  <si>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</si>
  <si>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</si>
  <si>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</si>
  <si>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</si>
  <si>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31-31.5</t>
  </si>
  <si>
    <t>ALOKINDS</t>
  </si>
  <si>
    <t>MULTIPLIER SHARE &amp; STOCK ADVISORS PRIVATE LIMITED</t>
  </si>
  <si>
    <t>2100-2200</t>
  </si>
  <si>
    <t>Part profit of Rs.77.5/-</t>
  </si>
  <si>
    <t>GRAVITON RESEARCH CAPITAL LLP</t>
  </si>
  <si>
    <t>245-248</t>
  </si>
  <si>
    <t>270-280</t>
  </si>
  <si>
    <t>360-390</t>
  </si>
  <si>
    <t xml:space="preserve">RELIANCE </t>
  </si>
  <si>
    <t>2580-2610</t>
  </si>
  <si>
    <t>2750-2800</t>
  </si>
  <si>
    <t>2000-2010</t>
  </si>
  <si>
    <t>2080-2120</t>
  </si>
  <si>
    <t>440-460</t>
  </si>
  <si>
    <t>GSPL SEPT FUT</t>
  </si>
  <si>
    <t>246-250</t>
  </si>
  <si>
    <t>IFL</t>
  </si>
  <si>
    <t>Part profit of Rs.19/-</t>
  </si>
  <si>
    <t>740-750</t>
  </si>
  <si>
    <t>Profit of Rs 11.5/-</t>
  </si>
  <si>
    <t>200-250</t>
  </si>
  <si>
    <t>Part profit of Rs.17/-</t>
  </si>
  <si>
    <t>808-812</t>
  </si>
  <si>
    <t>840-850</t>
  </si>
  <si>
    <t>1640-1660</t>
  </si>
  <si>
    <t>1770-1850</t>
  </si>
  <si>
    <t>156-158</t>
  </si>
  <si>
    <t>165-170</t>
  </si>
  <si>
    <t>BHARTIARTL SEP FUT</t>
  </si>
  <si>
    <t>ZENAB AIYUB YACOOBALI</t>
  </si>
  <si>
    <t>SOUTH GUJARAT SHARES AND SHAREBROKERS LIMITED</t>
  </si>
  <si>
    <t>OLATECH</t>
  </si>
  <si>
    <t>SCANDENT</t>
  </si>
  <si>
    <t>GAUTAM MOHAN DESHPANDE</t>
  </si>
  <si>
    <t>SMGOLD</t>
  </si>
  <si>
    <t>TTIL</t>
  </si>
  <si>
    <t>AGNI</t>
  </si>
  <si>
    <t>Agni Green Power Ltd</t>
  </si>
  <si>
    <t>ICICIBANK SEP FUT</t>
  </si>
  <si>
    <t>3545-3565</t>
  </si>
  <si>
    <t>3700-3800</t>
  </si>
  <si>
    <t>BANKNIFTY 39700 CE 8 SEP</t>
  </si>
  <si>
    <t>600-700</t>
  </si>
  <si>
    <t>MINDAIND</t>
  </si>
  <si>
    <t>ANUROOP</t>
  </si>
  <si>
    <t>SAURABHTRIPATHI</t>
  </si>
  <si>
    <t>MANOJ RAMESHBHAI SOLANKI</t>
  </si>
  <si>
    <t>KPL</t>
  </si>
  <si>
    <t>DAR S BUSINESS FINANCE PVT LTD</t>
  </si>
  <si>
    <t>SAMALKHA SHARES CONSULTANTS LLP</t>
  </si>
  <si>
    <t>STURDY</t>
  </si>
  <si>
    <t>TOPGAIN FINANCE PRIVATE LIMITED</t>
  </si>
  <si>
    <t>SWISSMLTRY</t>
  </si>
  <si>
    <t>UNINET STRATEGIC ADVISORY LTD</t>
  </si>
  <si>
    <t>WELCURE</t>
  </si>
  <si>
    <t>MADHUDEVI SANJAY BUCHA .</t>
  </si>
  <si>
    <t>PAWAN KUMAR KHURANA</t>
  </si>
  <si>
    <t>AKG</t>
  </si>
  <si>
    <t>AKG Exim Limited</t>
  </si>
  <si>
    <t>890-895</t>
  </si>
  <si>
    <t>CONCOR SEP FUT</t>
  </si>
  <si>
    <t>695-698</t>
  </si>
  <si>
    <t>715-720</t>
  </si>
  <si>
    <t>HDFCAMC SEPT FUT</t>
  </si>
  <si>
    <t>2065-2075</t>
  </si>
  <si>
    <t>2140-2180</t>
  </si>
  <si>
    <t>377-379</t>
  </si>
  <si>
    <t>400-410</t>
  </si>
  <si>
    <t>Profit of Rs 10.5/-</t>
  </si>
  <si>
    <t>Loss of Rs.110/-</t>
  </si>
  <si>
    <t>BANKNIFTY 39500 CE 1-SEP</t>
  </si>
  <si>
    <t>250-300</t>
  </si>
  <si>
    <t>Profit of Rs 6/-</t>
  </si>
  <si>
    <t>Retail Research Technical Calls &amp; Fundamental Performance Report for the month of Sep-2022</t>
  </si>
  <si>
    <t>AGOL</t>
  </si>
  <si>
    <t>JYOTIKA DEEPAK SHENOY</t>
  </si>
  <si>
    <t>AMITINT</t>
  </si>
  <si>
    <t>CHETNA SHAH</t>
  </si>
  <si>
    <t>RUSHABH MAYANK VARIA</t>
  </si>
  <si>
    <t>ANERI</t>
  </si>
  <si>
    <t>ARTLINK VINTRADE LIMITED</t>
  </si>
  <si>
    <t>CHANDRAP</t>
  </si>
  <si>
    <t>BP EQUITIES PVT. LTD.</t>
  </si>
  <si>
    <t>VIKAS JAIN</t>
  </si>
  <si>
    <t>MINMET COMTRADE PRIVATE LIMITED</t>
  </si>
  <si>
    <t>PIYUSH JAIN</t>
  </si>
  <si>
    <t>HEMLATA JAIN</t>
  </si>
  <si>
    <t>COLORCHIPS</t>
  </si>
  <si>
    <t>VINIATO ADVISORS PRIVATE LIMITED</t>
  </si>
  <si>
    <t>DODLA</t>
  </si>
  <si>
    <t>PLUTUS WEALTH MANAGEMENT LLP</t>
  </si>
  <si>
    <t>STEINBERG INDIA EMERGING OPPORTUNITIES FUND LIMITED</t>
  </si>
  <si>
    <t>TPG DODLA DAIRY HOLDINGS PTE. LTD.</t>
  </si>
  <si>
    <t>EARUM</t>
  </si>
  <si>
    <t>BHUMISHTH NARENDRABHAI PATEL</t>
  </si>
  <si>
    <t>PAYAL BHUMISHTH PATEL</t>
  </si>
  <si>
    <t>GGENG</t>
  </si>
  <si>
    <t>GOBLIN</t>
  </si>
  <si>
    <t>VISHAL BIPINCHANDRA DOSHI</t>
  </si>
  <si>
    <t>GOEL</t>
  </si>
  <si>
    <t>ZYANA STOCKS AND COMMODITIES</t>
  </si>
  <si>
    <t>GULFPETRO</t>
  </si>
  <si>
    <t>ANUPAM NARAIN GUPTA</t>
  </si>
  <si>
    <t>ABHAY NARAIN GUPTA</t>
  </si>
  <si>
    <t>HAZOOR</t>
  </si>
  <si>
    <t>PARAM TREASURY (INDIA) PRIVATE LIMITED</t>
  </si>
  <si>
    <t>PRIYA ROHAN AGARWAL</t>
  </si>
  <si>
    <t>VIVEKKAUL</t>
  </si>
  <si>
    <t>SANJAY SAVJIBHAI PARMAR</t>
  </si>
  <si>
    <t>JETMALL</t>
  </si>
  <si>
    <t>KANDY KHERA</t>
  </si>
  <si>
    <t>TARUNA PANKAJ TATED</t>
  </si>
  <si>
    <t>LESHAIND</t>
  </si>
  <si>
    <t>INFINITI INFRASTEEL LLP .</t>
  </si>
  <si>
    <t>MAYUKH</t>
  </si>
  <si>
    <t>DARWIN PARSHOTTAM PATEL</t>
  </si>
  <si>
    <t>MEHAI</t>
  </si>
  <si>
    <t>DYNAMIC SERVICES &amp; SECURITY LIMITED</t>
  </si>
  <si>
    <t>PRIJAL INVESTMENTS</t>
  </si>
  <si>
    <t>QUASAR</t>
  </si>
  <si>
    <t>BABUBHAI SOMABHAI RATHOD</t>
  </si>
  <si>
    <t>ANKIT AJITBHAI PANCHAL</t>
  </si>
  <si>
    <t>SARIKA RAJDIPKUMAR GUPTA</t>
  </si>
  <si>
    <t>VIVEK KUMAR BHAUKA</t>
  </si>
  <si>
    <t>MILIND SHRIKANT GURAO</t>
  </si>
  <si>
    <t>SRGHFL</t>
  </si>
  <si>
    <t>ABHYANT CONSTRUCTION PRIVATE LIMITED</t>
  </si>
  <si>
    <t>NEIGHBOURHOOD INVESTMENT PRIVATE LIMITED</t>
  </si>
  <si>
    <t>SYLPH</t>
  </si>
  <si>
    <t>POONAM GUPTA</t>
  </si>
  <si>
    <t>ABHINAV COMMOSALES</t>
  </si>
  <si>
    <t>UDAYJEW</t>
  </si>
  <si>
    <t>ANISHA GUPTA</t>
  </si>
  <si>
    <t>VCU</t>
  </si>
  <si>
    <t>DHARAM CHAND JAIN</t>
  </si>
  <si>
    <t>KEYUR VINODCHANDRA PARMAR</t>
  </si>
  <si>
    <t>DINESH KUMAR JAIN</t>
  </si>
  <si>
    <t>DHAVAL HARSHVADAN MEHTA</t>
  </si>
  <si>
    <t>NAVIN H PAMNANI HUF</t>
  </si>
  <si>
    <t>DEEPA NAVIN PAMNANI</t>
  </si>
  <si>
    <t>SANGITABEN DUSHYANTBHAI SOLANKI</t>
  </si>
  <si>
    <t>DHAVAL VINODBHAI GADANI</t>
  </si>
  <si>
    <t>RANI</t>
  </si>
  <si>
    <t>YUG</t>
  </si>
  <si>
    <t>VINEETA SINGH</t>
  </si>
  <si>
    <t>PROGNOSIS SECURITIES PVT. LTD</t>
  </si>
  <si>
    <t>LITTLESTAR VANIJYA PRIVATE LIMITED</t>
  </si>
  <si>
    <t>ASLIND</t>
  </si>
  <si>
    <t>ASL Industries Limited</t>
  </si>
  <si>
    <t>SARVAGAY TEXTILE LLP</t>
  </si>
  <si>
    <t>HANSRAJ COMMOSALES LLP</t>
  </si>
  <si>
    <t>BHARATGEAR</t>
  </si>
  <si>
    <t>Bharat Gears Ltd</t>
  </si>
  <si>
    <t>Dodla Dairy Limited</t>
  </si>
  <si>
    <t>ASHOKA INDIA EQUITY INVESTMENT TRUST PLC</t>
  </si>
  <si>
    <t>INDIA ACORN FUND LTD</t>
  </si>
  <si>
    <t>GP Petroleums Limited</t>
  </si>
  <si>
    <t>Krishna Inst of Med Sci L</t>
  </si>
  <si>
    <t>EMERALD INVESTMENTS LIMITED</t>
  </si>
  <si>
    <t>KRISHNADEF</t>
  </si>
  <si>
    <t>Krishna Def and Ald Ind L</t>
  </si>
  <si>
    <t>MANSI SHARES &amp; STOCK ADVISORS PVT LTD</t>
  </si>
  <si>
    <t>MANGCHEFER</t>
  </si>
  <si>
    <t>Mangalore Chemicals &amp; Fer</t>
  </si>
  <si>
    <t>GEE BEE SECURITIES PRIVATE LIMITED</t>
  </si>
  <si>
    <t>MARSHALL</t>
  </si>
  <si>
    <t>Marshall Machines Ltd</t>
  </si>
  <si>
    <t>KALPANA BIJAL MADHANI</t>
  </si>
  <si>
    <t>RELINFRA</t>
  </si>
  <si>
    <t>Reliance Infrastructu Ltd</t>
  </si>
  <si>
    <t>RIIL</t>
  </si>
  <si>
    <t>Reliance Indl Infra Ltd</t>
  </si>
  <si>
    <t>XTX MARKETS LLP</t>
  </si>
  <si>
    <t>SOMICONVEY</t>
  </si>
  <si>
    <t>Somi Conveyor Belt. Ltd.</t>
  </si>
  <si>
    <t>PRAKASHBHAI SHANKARLAL PATEL</t>
  </si>
  <si>
    <t>Vijaya Diagnostic Cen Ltd</t>
  </si>
  <si>
    <t>NIPPON INDIA MUTUAL FUND</t>
  </si>
  <si>
    <t>TANGO COMMOSALES LLP</t>
  </si>
  <si>
    <t>YUVIKA TRADEWING LLP</t>
  </si>
  <si>
    <t>ZUBER TRADING LLP</t>
  </si>
  <si>
    <t>JETFREIGHT</t>
  </si>
  <si>
    <t>Jet Freight Logistics Ltd</t>
  </si>
  <si>
    <t>VIJAY SINGLA</t>
  </si>
  <si>
    <t>GENERAL ATLANTIC SINGAPORE KH PTE LTD</t>
  </si>
  <si>
    <t>Mahindra Logistic Limited</t>
  </si>
  <si>
    <t>FIRST ST INVTS ICVC STEWART INV ASIA PACIFIC SUSTAINABILITY FD</t>
  </si>
  <si>
    <t>ASHIKA CREDIT CAPITAL LIMITED</t>
  </si>
  <si>
    <t>ROUTE MOBILE LIMITED</t>
  </si>
  <si>
    <t>SUNITA SANDIP GUPTA</t>
  </si>
  <si>
    <t>FIDELITY INVESTMENT TRUST FIDELITY INTERNATIONAL DISCOVERY FUND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</si>
</sst>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02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9" fillId="13" borderId="20" xfId="0" applyFont="1" applyFill="1" applyBorder="1" applyAlignment="1"/>
    <xf numFmtId="0" fontId="31" fillId="13" borderId="20" xfId="0" applyFont="1" applyFill="1" applyBorder="1" applyAlignment="1">
      <alignment horizontal="left" vertical="center"/>
    </xf>
    <xf numFmtId="0" fontId="32" fillId="13" borderId="20" xfId="0" applyFont="1" applyFill="1" applyBorder="1" applyAlignment="1">
      <alignment horizontal="center" vertical="center"/>
    </xf>
    <xf numFmtId="17" fontId="32" fillId="13" borderId="20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0" fontId="0" fillId="0" borderId="21" xfId="0" applyFont="1" applyBorder="1" applyAlignment="1"/>
    <xf numFmtId="0" fontId="1" fillId="0" borderId="22" xfId="0" applyFont="1" applyBorder="1"/>
    <xf numFmtId="165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0" fontId="31" fillId="11" borderId="20" xfId="0" applyFont="1" applyFill="1" applyBorder="1"/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3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16" fontId="31" fillId="12" borderId="23" xfId="0" applyNumberFormat="1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left"/>
    </xf>
    <xf numFmtId="0" fontId="31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2" fontId="32" fillId="14" borderId="23" xfId="0" applyNumberFormat="1" applyFont="1" applyFill="1" applyBorder="1" applyAlignment="1">
      <alignment horizontal="center" vertical="center"/>
    </xf>
    <xf numFmtId="10" fontId="32" fillId="14" borderId="23" xfId="0" applyNumberFormat="1" applyFont="1" applyFill="1" applyBorder="1" applyAlignment="1">
      <alignment horizontal="center" vertical="center" wrapText="1"/>
    </xf>
    <xf numFmtId="16" fontId="32" fillId="14" borderId="23" xfId="0" applyNumberFormat="1" applyFont="1" applyFill="1" applyBorder="1" applyAlignment="1">
      <alignment horizontal="center" vertical="center"/>
    </xf>
    <xf numFmtId="0" fontId="1" fillId="12" borderId="24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5" fontId="31" fillId="12" borderId="23" xfId="0" applyNumberFormat="1" applyFont="1" applyFill="1" applyBorder="1" applyAlignment="1">
      <alignment horizontal="center" vertical="center"/>
    </xf>
    <xf numFmtId="0" fontId="32" fillId="12" borderId="23" xfId="0" applyFont="1" applyFill="1" applyBorder="1"/>
    <xf numFmtId="43" fontId="31" fillId="12" borderId="23" xfId="0" applyNumberFormat="1" applyFont="1" applyFill="1" applyBorder="1" applyAlignment="1">
      <alignment horizontal="center" vertical="top"/>
    </xf>
    <xf numFmtId="0" fontId="31" fillId="12" borderId="23" xfId="0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center"/>
    </xf>
    <xf numFmtId="165" fontId="40" fillId="12" borderId="23" xfId="0" applyNumberFormat="1" applyFont="1" applyFill="1" applyBorder="1" applyAlignment="1">
      <alignment horizontal="center" vertical="center"/>
    </xf>
    <xf numFmtId="0" fontId="1" fillId="18" borderId="23" xfId="0" applyFont="1" applyFill="1" applyBorder="1"/>
    <xf numFmtId="0" fontId="0" fillId="19" borderId="23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0" fontId="32" fillId="21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0" fillId="13" borderId="20" xfId="0" applyFont="1" applyFill="1" applyBorder="1" applyAlignment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0" fillId="19" borderId="0" xfId="0" applyFont="1" applyFill="1" applyAlignment="1"/>
    <xf numFmtId="15" fontId="31" fillId="12" borderId="20" xfId="0" applyNumberFormat="1" applyFont="1" applyFill="1" applyBorder="1" applyAlignment="1">
      <alignment horizontal="center" vertical="center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0" fontId="31" fillId="22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15" fontId="31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/>
    <xf numFmtId="43" fontId="31" fillId="22" borderId="20" xfId="0" applyNumberFormat="1" applyFont="1" applyFill="1" applyBorder="1" applyAlignment="1">
      <alignment horizontal="center" vertical="top"/>
    </xf>
    <xf numFmtId="0" fontId="31" fillId="22" borderId="20" xfId="0" applyFont="1" applyFill="1" applyBorder="1" applyAlignment="1">
      <alignment horizontal="center" vertical="top"/>
    </xf>
    <xf numFmtId="0" fontId="32" fillId="23" borderId="2" xfId="0" applyFont="1" applyFill="1" applyBorder="1" applyAlignment="1">
      <alignment horizontal="center" vertical="center"/>
    </xf>
    <xf numFmtId="2" fontId="32" fillId="23" borderId="2" xfId="0" applyNumberFormat="1" applyFont="1" applyFill="1" applyBorder="1" applyAlignment="1">
      <alignment horizontal="center" vertical="center"/>
    </xf>
    <xf numFmtId="10" fontId="32" fillId="23" borderId="5" xfId="0" applyNumberFormat="1" applyFont="1" applyFill="1" applyBorder="1" applyAlignment="1">
      <alignment horizontal="center" vertical="center" wrapText="1"/>
    </xf>
    <xf numFmtId="0" fontId="32" fillId="23" borderId="21" xfId="0" applyFont="1" applyFill="1" applyBorder="1" applyAlignment="1">
      <alignment horizontal="center" vertical="center"/>
    </xf>
    <xf numFmtId="16" fontId="32" fillId="23" borderId="21" xfId="0" applyNumberFormat="1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9" fillId="17" borderId="20" xfId="0" applyFont="1" applyFill="1" applyBorder="1" applyAlignment="1"/>
    <xf numFmtId="0" fontId="31" fillId="17" borderId="20" xfId="0" applyFont="1" applyFill="1" applyBorder="1" applyAlignment="1">
      <alignment horizontal="left" vertical="center"/>
    </xf>
    <xf numFmtId="0" fontId="32" fillId="17" borderId="20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9" fillId="24" borderId="20" xfId="0" applyFont="1" applyFill="1" applyBorder="1" applyAlignment="1"/>
    <xf numFmtId="0" fontId="31" fillId="24" borderId="20" xfId="0" applyFont="1" applyFill="1" applyBorder="1" applyAlignment="1">
      <alignment horizontal="left" vertical="center"/>
    </xf>
    <xf numFmtId="0" fontId="32" fillId="24" borderId="20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0" fontId="32" fillId="17" borderId="20" xfId="0" applyNumberFormat="1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0" fontId="31" fillId="22" borderId="23" xfId="0" applyFont="1" applyFill="1" applyBorder="1" applyAlignment="1">
      <alignment horizontal="center" vertical="center"/>
    </xf>
    <xf numFmtId="165" fontId="31" fillId="22" borderId="23" xfId="0" applyNumberFormat="1" applyFont="1" applyFill="1" applyBorder="1" applyAlignment="1">
      <alignment horizontal="center" vertical="center"/>
    </xf>
    <xf numFmtId="15" fontId="31" fillId="22" borderId="23" xfId="0" applyNumberFormat="1" applyFont="1" applyFill="1" applyBorder="1" applyAlignment="1">
      <alignment horizontal="center" vertical="center"/>
    </xf>
    <xf numFmtId="0" fontId="32" fillId="22" borderId="23" xfId="0" applyFont="1" applyFill="1" applyBorder="1"/>
    <xf numFmtId="43" fontId="31" fillId="22" borderId="23" xfId="0" applyNumberFormat="1" applyFont="1" applyFill="1" applyBorder="1" applyAlignment="1">
      <alignment horizontal="center" vertical="top"/>
    </xf>
    <xf numFmtId="0" fontId="31" fillId="22" borderId="23" xfId="0" applyFont="1" applyFill="1" applyBorder="1" applyAlignment="1">
      <alignment horizontal="center" vertical="top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0" fontId="39" fillId="0" borderId="20" xfId="0" applyFont="1" applyFill="1" applyBorder="1" applyAlignment="1"/>
    <xf numFmtId="0" fontId="31" fillId="0" borderId="20" xfId="0" applyFont="1" applyFill="1" applyBorder="1" applyAlignment="1">
      <alignment horizontal="left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0" xfId="0" applyNumberFormat="1" applyFont="1" applyFill="1" applyBorder="1" applyAlignment="1">
      <alignment horizontal="center" vertical="center"/>
    </xf>
    <xf numFmtId="2" fontId="32" fillId="0" borderId="20" xfId="0" applyNumberFormat="1" applyFont="1" applyFill="1" applyBorder="1" applyAlignment="1">
      <alignment horizontal="center" vertical="center"/>
    </xf>
    <xf numFmtId="166" fontId="32" fillId="0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32" fillId="24" borderId="20" xfId="0" applyNumberFormat="1" applyFont="1" applyFill="1" applyBorder="1" applyAlignment="1">
      <alignment horizontal="center" vertical="center"/>
    </xf>
    <xf numFmtId="1" fontId="31" fillId="12" borderId="20" xfId="0" applyNumberFormat="1" applyFont="1" applyFill="1" applyBorder="1" applyAlignment="1">
      <alignment horizontal="center" vertical="center"/>
    </xf>
    <xf numFmtId="16" fontId="31" fillId="12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513</xdr:row>
      <xdr:rowOff>4482</xdr:rowOff>
    </xdr:from>
    <xdr:to>
      <xdr:col>12</xdr:col>
      <xdr:colOff>208430</xdr:colOff>
      <xdr:row>522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4" sqref="C24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44806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81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81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82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81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81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I20" sqref="I20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84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44806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2" t="s">
        <v>16</v>
      </c>
      <c r="B9" s="394" t="s">
        <v>17</v>
      </c>
      <c r="C9" s="394" t="s">
        <v>18</v>
      </c>
      <c r="D9" s="394" t="s">
        <v>19</v>
      </c>
      <c r="E9" s="23" t="s">
        <v>20</v>
      </c>
      <c r="F9" s="23" t="s">
        <v>21</v>
      </c>
      <c r="G9" s="389" t="s">
        <v>22</v>
      </c>
      <c r="H9" s="390"/>
      <c r="I9" s="391"/>
      <c r="J9" s="389" t="s">
        <v>23</v>
      </c>
      <c r="K9" s="390"/>
      <c r="L9" s="391"/>
      <c r="M9" s="23"/>
      <c r="N9" s="24"/>
      <c r="O9" s="24"/>
      <c r="P9" s="24"/>
    </row>
    <row r="10" spans="1:16" ht="59.25" customHeight="1">
      <c r="A10" s="393"/>
      <c r="B10" s="395"/>
      <c r="C10" s="395"/>
      <c r="D10" s="395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44833</v>
      </c>
      <c r="E11" s="32">
        <v>17592.400000000001</v>
      </c>
      <c r="F11" s="32">
        <v>17603.100000000002</v>
      </c>
      <c r="G11" s="33">
        <v>17471.300000000003</v>
      </c>
      <c r="H11" s="33">
        <v>17350.2</v>
      </c>
      <c r="I11" s="33">
        <v>17218.400000000001</v>
      </c>
      <c r="J11" s="33">
        <v>17724.200000000004</v>
      </c>
      <c r="K11" s="33">
        <v>17856</v>
      </c>
      <c r="L11" s="33">
        <v>17977.100000000006</v>
      </c>
      <c r="M11" s="34">
        <v>17734.900000000001</v>
      </c>
      <c r="N11" s="34">
        <v>17482</v>
      </c>
      <c r="O11" s="35">
        <v>13859300</v>
      </c>
      <c r="P11" s="36">
        <v>8.4872466252578271E-2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44833</v>
      </c>
      <c r="E12" s="37">
        <v>39466.75</v>
      </c>
      <c r="F12" s="37">
        <v>39415.666666666664</v>
      </c>
      <c r="G12" s="38">
        <v>39003.23333333333</v>
      </c>
      <c r="H12" s="38">
        <v>38539.716666666667</v>
      </c>
      <c r="I12" s="38">
        <v>38127.283333333333</v>
      </c>
      <c r="J12" s="38">
        <v>39879.183333333327</v>
      </c>
      <c r="K12" s="38">
        <v>40291.616666666661</v>
      </c>
      <c r="L12" s="38">
        <v>40755.133333333324</v>
      </c>
      <c r="M12" s="28">
        <v>39828.1</v>
      </c>
      <c r="N12" s="28">
        <v>38952.15</v>
      </c>
      <c r="O12" s="39">
        <v>2218825</v>
      </c>
      <c r="P12" s="40">
        <v>-0.11162604474250538</v>
      </c>
    </row>
    <row r="13" spans="1:16" ht="12.75" customHeight="1">
      <c r="A13" s="28">
        <v>3</v>
      </c>
      <c r="B13" s="29" t="s">
        <v>35</v>
      </c>
      <c r="C13" s="30" t="s">
        <v>790</v>
      </c>
      <c r="D13" s="31">
        <v>44831</v>
      </c>
      <c r="E13" s="37">
        <v>18099.900000000001</v>
      </c>
      <c r="F13" s="37">
        <v>18131.966666666667</v>
      </c>
      <c r="G13" s="38">
        <v>17967.933333333334</v>
      </c>
      <c r="H13" s="38">
        <v>17835.966666666667</v>
      </c>
      <c r="I13" s="38">
        <v>17671.933333333334</v>
      </c>
      <c r="J13" s="38">
        <v>18263.933333333334</v>
      </c>
      <c r="K13" s="38">
        <v>18427.966666666667</v>
      </c>
      <c r="L13" s="38">
        <v>18559.933333333334</v>
      </c>
      <c r="M13" s="28">
        <v>18296</v>
      </c>
      <c r="N13" s="28">
        <v>18000</v>
      </c>
      <c r="O13" s="39">
        <v>3320</v>
      </c>
      <c r="P13" s="40">
        <v>3.7499999999999999E-2</v>
      </c>
    </row>
    <row r="14" spans="1:16" ht="12.75" customHeight="1">
      <c r="A14" s="28">
        <v>4</v>
      </c>
      <c r="B14" s="29" t="s">
        <v>35</v>
      </c>
      <c r="C14" s="30" t="s">
        <v>819</v>
      </c>
      <c r="D14" s="31">
        <v>44831</v>
      </c>
      <c r="E14" s="37">
        <v>7540</v>
      </c>
      <c r="F14" s="37">
        <v>2513.3333333333335</v>
      </c>
      <c r="G14" s="38">
        <v>5026.666666666667</v>
      </c>
      <c r="H14" s="38">
        <v>2513.3333333333335</v>
      </c>
      <c r="I14" s="38">
        <v>5026.666666666667</v>
      </c>
      <c r="J14" s="38">
        <v>5026.666666666667</v>
      </c>
      <c r="K14" s="38">
        <v>2513.3333333333335</v>
      </c>
      <c r="L14" s="38">
        <v>5026.666666666667</v>
      </c>
      <c r="M14" s="28">
        <v>0</v>
      </c>
      <c r="N14" s="28">
        <v>0</v>
      </c>
      <c r="O14" s="39">
        <v>975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44833</v>
      </c>
      <c r="E15" s="37">
        <v>838.1</v>
      </c>
      <c r="F15" s="37">
        <v>834.56666666666661</v>
      </c>
      <c r="G15" s="38">
        <v>823.53333333333319</v>
      </c>
      <c r="H15" s="38">
        <v>808.96666666666658</v>
      </c>
      <c r="I15" s="38">
        <v>797.93333333333317</v>
      </c>
      <c r="J15" s="38">
        <v>849.13333333333321</v>
      </c>
      <c r="K15" s="38">
        <v>860.16666666666652</v>
      </c>
      <c r="L15" s="38">
        <v>874.73333333333323</v>
      </c>
      <c r="M15" s="28">
        <v>845.6</v>
      </c>
      <c r="N15" s="28">
        <v>820</v>
      </c>
      <c r="O15" s="39">
        <v>3031950</v>
      </c>
      <c r="P15" s="40">
        <v>1.3928368391131325E-2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44833</v>
      </c>
      <c r="E16" s="37">
        <v>3375.85</v>
      </c>
      <c r="F16" s="37">
        <v>3343.4</v>
      </c>
      <c r="G16" s="38">
        <v>3283.8</v>
      </c>
      <c r="H16" s="38">
        <v>3191.75</v>
      </c>
      <c r="I16" s="38">
        <v>3132.15</v>
      </c>
      <c r="J16" s="38">
        <v>3435.4500000000003</v>
      </c>
      <c r="K16" s="38">
        <v>3495.0499999999997</v>
      </c>
      <c r="L16" s="38">
        <v>3587.1000000000004</v>
      </c>
      <c r="M16" s="28">
        <v>3403</v>
      </c>
      <c r="N16" s="28">
        <v>3251.35</v>
      </c>
      <c r="O16" s="39">
        <v>1118500</v>
      </c>
      <c r="P16" s="40">
        <v>2.7796921663220769E-2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44833</v>
      </c>
      <c r="E17" s="37">
        <v>18549.349999999999</v>
      </c>
      <c r="F17" s="37">
        <v>18653.833333333332</v>
      </c>
      <c r="G17" s="38">
        <v>18407.666666666664</v>
      </c>
      <c r="H17" s="38">
        <v>18265.983333333334</v>
      </c>
      <c r="I17" s="38">
        <v>18019.816666666666</v>
      </c>
      <c r="J17" s="38">
        <v>18795.516666666663</v>
      </c>
      <c r="K17" s="38">
        <v>19041.683333333327</v>
      </c>
      <c r="L17" s="38">
        <v>19183.366666666661</v>
      </c>
      <c r="M17" s="28">
        <v>18900</v>
      </c>
      <c r="N17" s="28">
        <v>18512.150000000001</v>
      </c>
      <c r="O17" s="39">
        <v>39120</v>
      </c>
      <c r="P17" s="40">
        <v>8.0662983425414364E-2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44833</v>
      </c>
      <c r="E18" s="37">
        <v>114.35</v>
      </c>
      <c r="F18" s="37">
        <v>114.45</v>
      </c>
      <c r="G18" s="38">
        <v>113.30000000000001</v>
      </c>
      <c r="H18" s="38">
        <v>112.25000000000001</v>
      </c>
      <c r="I18" s="38">
        <v>111.10000000000002</v>
      </c>
      <c r="J18" s="38">
        <v>115.5</v>
      </c>
      <c r="K18" s="38">
        <v>116.65</v>
      </c>
      <c r="L18" s="38">
        <v>117.69999999999999</v>
      </c>
      <c r="M18" s="28">
        <v>115.6</v>
      </c>
      <c r="N18" s="28">
        <v>113.4</v>
      </c>
      <c r="O18" s="39">
        <v>22312800</v>
      </c>
      <c r="P18" s="40">
        <v>-1.8760389456186178E-2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44833</v>
      </c>
      <c r="E19" s="37">
        <v>308</v>
      </c>
      <c r="F19" s="37">
        <v>306.7166666666667</v>
      </c>
      <c r="G19" s="38">
        <v>303.73333333333341</v>
      </c>
      <c r="H19" s="38">
        <v>299.4666666666667</v>
      </c>
      <c r="I19" s="38">
        <v>296.48333333333341</v>
      </c>
      <c r="J19" s="38">
        <v>310.98333333333341</v>
      </c>
      <c r="K19" s="38">
        <v>313.96666666666675</v>
      </c>
      <c r="L19" s="38">
        <v>318.23333333333341</v>
      </c>
      <c r="M19" s="28">
        <v>309.7</v>
      </c>
      <c r="N19" s="28">
        <v>302.45</v>
      </c>
      <c r="O19" s="39">
        <v>11018800</v>
      </c>
      <c r="P19" s="40">
        <v>9.2879256965944269E-3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44833</v>
      </c>
      <c r="E20" s="37">
        <v>2307.9499999999998</v>
      </c>
      <c r="F20" s="37">
        <v>2310.85</v>
      </c>
      <c r="G20" s="38">
        <v>2296.0499999999997</v>
      </c>
      <c r="H20" s="38">
        <v>2284.1499999999996</v>
      </c>
      <c r="I20" s="38">
        <v>2269.3499999999995</v>
      </c>
      <c r="J20" s="38">
        <v>2322.75</v>
      </c>
      <c r="K20" s="38">
        <v>2337.5500000000002</v>
      </c>
      <c r="L20" s="38">
        <v>2349.4500000000003</v>
      </c>
      <c r="M20" s="28">
        <v>2325.65</v>
      </c>
      <c r="N20" s="28">
        <v>2298.9499999999998</v>
      </c>
      <c r="O20" s="39">
        <v>2506750</v>
      </c>
      <c r="P20" s="40">
        <v>-2.2885572139303484E-3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44833</v>
      </c>
      <c r="E21" s="37">
        <v>3253.4</v>
      </c>
      <c r="F21" s="37">
        <v>3235.6333333333337</v>
      </c>
      <c r="G21" s="38">
        <v>3209.5666666666675</v>
      </c>
      <c r="H21" s="38">
        <v>3165.733333333334</v>
      </c>
      <c r="I21" s="38">
        <v>3139.6666666666679</v>
      </c>
      <c r="J21" s="38">
        <v>3279.4666666666672</v>
      </c>
      <c r="K21" s="38">
        <v>3305.5333333333338</v>
      </c>
      <c r="L21" s="38">
        <v>3349.3666666666668</v>
      </c>
      <c r="M21" s="28">
        <v>3261.7</v>
      </c>
      <c r="N21" s="28">
        <v>3191.8</v>
      </c>
      <c r="O21" s="39">
        <v>17191500</v>
      </c>
      <c r="P21" s="40">
        <v>9.572187802801186E-3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44833</v>
      </c>
      <c r="E22" s="37">
        <v>842</v>
      </c>
      <c r="F22" s="37">
        <v>842</v>
      </c>
      <c r="G22" s="38">
        <v>834</v>
      </c>
      <c r="H22" s="38">
        <v>826</v>
      </c>
      <c r="I22" s="38">
        <v>818</v>
      </c>
      <c r="J22" s="38">
        <v>850</v>
      </c>
      <c r="K22" s="38">
        <v>858</v>
      </c>
      <c r="L22" s="38">
        <v>866</v>
      </c>
      <c r="M22" s="28">
        <v>850</v>
      </c>
      <c r="N22" s="28">
        <v>834</v>
      </c>
      <c r="O22" s="39">
        <v>75592500</v>
      </c>
      <c r="P22" s="40">
        <v>-1.865086569726179E-3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44833</v>
      </c>
      <c r="E23" s="37">
        <v>2963.3</v>
      </c>
      <c r="F23" s="37">
        <v>2969.2166666666667</v>
      </c>
      <c r="G23" s="38">
        <v>2945.4333333333334</v>
      </c>
      <c r="H23" s="38">
        <v>2927.5666666666666</v>
      </c>
      <c r="I23" s="38">
        <v>2903.7833333333333</v>
      </c>
      <c r="J23" s="38">
        <v>2987.0833333333335</v>
      </c>
      <c r="K23" s="38">
        <v>3010.8666666666672</v>
      </c>
      <c r="L23" s="38">
        <v>3028.7333333333336</v>
      </c>
      <c r="M23" s="28">
        <v>2993</v>
      </c>
      <c r="N23" s="28">
        <v>2951.35</v>
      </c>
      <c r="O23" s="39">
        <v>476000</v>
      </c>
      <c r="P23" s="40">
        <v>1.6835016835016834E-3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44833</v>
      </c>
      <c r="E24" s="37">
        <v>509.8</v>
      </c>
      <c r="F24" s="37">
        <v>510.59999999999997</v>
      </c>
      <c r="G24" s="38">
        <v>504.19999999999993</v>
      </c>
      <c r="H24" s="38">
        <v>498.59999999999997</v>
      </c>
      <c r="I24" s="38">
        <v>492.19999999999993</v>
      </c>
      <c r="J24" s="38">
        <v>516.19999999999993</v>
      </c>
      <c r="K24" s="38">
        <v>522.59999999999991</v>
      </c>
      <c r="L24" s="38">
        <v>528.19999999999993</v>
      </c>
      <c r="M24" s="28">
        <v>517</v>
      </c>
      <c r="N24" s="28">
        <v>505</v>
      </c>
      <c r="O24" s="39">
        <v>6399000</v>
      </c>
      <c r="P24" s="40">
        <v>6.1320754716981136E-3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44833</v>
      </c>
      <c r="E25" s="37">
        <v>412.35</v>
      </c>
      <c r="F25" s="37">
        <v>412.93333333333334</v>
      </c>
      <c r="G25" s="38">
        <v>409.36666666666667</v>
      </c>
      <c r="H25" s="38">
        <v>406.38333333333333</v>
      </c>
      <c r="I25" s="38">
        <v>402.81666666666666</v>
      </c>
      <c r="J25" s="38">
        <v>415.91666666666669</v>
      </c>
      <c r="K25" s="38">
        <v>419.48333333333341</v>
      </c>
      <c r="L25" s="38">
        <v>422.4666666666667</v>
      </c>
      <c r="M25" s="28">
        <v>416.5</v>
      </c>
      <c r="N25" s="28">
        <v>409.95</v>
      </c>
      <c r="O25" s="39">
        <v>76321800</v>
      </c>
      <c r="P25" s="40">
        <v>2.358536114329857E-2</v>
      </c>
    </row>
    <row r="26" spans="1:16" ht="12.75" customHeight="1">
      <c r="A26" s="28">
        <v>16</v>
      </c>
      <c r="B26" s="226" t="s">
        <v>44</v>
      </c>
      <c r="C26" s="30" t="s">
        <v>53</v>
      </c>
      <c r="D26" s="31">
        <v>44833</v>
      </c>
      <c r="E26" s="37">
        <v>4296.75</v>
      </c>
      <c r="F26" s="37">
        <v>4304.45</v>
      </c>
      <c r="G26" s="38">
        <v>4256.2999999999993</v>
      </c>
      <c r="H26" s="38">
        <v>4215.8499999999995</v>
      </c>
      <c r="I26" s="38">
        <v>4167.6999999999989</v>
      </c>
      <c r="J26" s="38">
        <v>4344.8999999999996</v>
      </c>
      <c r="K26" s="38">
        <v>4393.0499999999993</v>
      </c>
      <c r="L26" s="38">
        <v>4433.5</v>
      </c>
      <c r="M26" s="28">
        <v>4352.6000000000004</v>
      </c>
      <c r="N26" s="28">
        <v>4264</v>
      </c>
      <c r="O26" s="39">
        <v>1768750</v>
      </c>
      <c r="P26" s="40">
        <v>-1.9044931932002539E-3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44833</v>
      </c>
      <c r="E27" s="37">
        <v>253.75</v>
      </c>
      <c r="F27" s="37">
        <v>253.4</v>
      </c>
      <c r="G27" s="38">
        <v>250.40000000000003</v>
      </c>
      <c r="H27" s="38">
        <v>247.05000000000004</v>
      </c>
      <c r="I27" s="38">
        <v>244.05000000000007</v>
      </c>
      <c r="J27" s="38">
        <v>256.75</v>
      </c>
      <c r="K27" s="38">
        <v>259.74999999999994</v>
      </c>
      <c r="L27" s="38">
        <v>263.09999999999997</v>
      </c>
      <c r="M27" s="28">
        <v>256.39999999999998</v>
      </c>
      <c r="N27" s="28">
        <v>250.05</v>
      </c>
      <c r="O27" s="39">
        <v>12789000</v>
      </c>
      <c r="P27" s="40">
        <v>-2.5080042689434364E-2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44833</v>
      </c>
      <c r="E28" s="37">
        <v>163.44999999999999</v>
      </c>
      <c r="F28" s="37">
        <v>160.16666666666666</v>
      </c>
      <c r="G28" s="38">
        <v>156.38333333333333</v>
      </c>
      <c r="H28" s="38">
        <v>149.31666666666666</v>
      </c>
      <c r="I28" s="38">
        <v>145.53333333333333</v>
      </c>
      <c r="J28" s="38">
        <v>167.23333333333332</v>
      </c>
      <c r="K28" s="38">
        <v>171.01666666666668</v>
      </c>
      <c r="L28" s="38">
        <v>178.08333333333331</v>
      </c>
      <c r="M28" s="28">
        <v>163.95</v>
      </c>
      <c r="N28" s="28">
        <v>153.1</v>
      </c>
      <c r="O28" s="39">
        <v>53845000</v>
      </c>
      <c r="P28" s="40">
        <v>0.12799832408086309</v>
      </c>
    </row>
    <row r="29" spans="1:16" ht="12.75" customHeight="1">
      <c r="A29" s="28">
        <v>19</v>
      </c>
      <c r="B29" s="227" t="s">
        <v>56</v>
      </c>
      <c r="C29" s="30" t="s">
        <v>57</v>
      </c>
      <c r="D29" s="31">
        <v>44833</v>
      </c>
      <c r="E29" s="37">
        <v>3456.25</v>
      </c>
      <c r="F29" s="37">
        <v>3435.3166666666671</v>
      </c>
      <c r="G29" s="38">
        <v>3386.6333333333341</v>
      </c>
      <c r="H29" s="38">
        <v>3317.0166666666669</v>
      </c>
      <c r="I29" s="38">
        <v>3268.3333333333339</v>
      </c>
      <c r="J29" s="38">
        <v>3504.9333333333343</v>
      </c>
      <c r="K29" s="38">
        <v>3553.6166666666677</v>
      </c>
      <c r="L29" s="38">
        <v>3623.2333333333345</v>
      </c>
      <c r="M29" s="28">
        <v>3484</v>
      </c>
      <c r="N29" s="28">
        <v>3365.7</v>
      </c>
      <c r="O29" s="39">
        <v>5685000</v>
      </c>
      <c r="P29" s="40">
        <v>-8.5800983572250702E-3</v>
      </c>
    </row>
    <row r="30" spans="1:16" ht="12.75" customHeight="1">
      <c r="A30" s="28">
        <v>20</v>
      </c>
      <c r="B30" s="29" t="s">
        <v>44</v>
      </c>
      <c r="C30" s="30" t="s">
        <v>302</v>
      </c>
      <c r="D30" s="31">
        <v>44833</v>
      </c>
      <c r="E30" s="37">
        <v>2183.6</v>
      </c>
      <c r="F30" s="37">
        <v>2152.8333333333335</v>
      </c>
      <c r="G30" s="38">
        <v>2105.3166666666671</v>
      </c>
      <c r="H30" s="38">
        <v>2027.0333333333338</v>
      </c>
      <c r="I30" s="38">
        <v>1979.5166666666673</v>
      </c>
      <c r="J30" s="38">
        <v>2231.1166666666668</v>
      </c>
      <c r="K30" s="38">
        <v>2278.6333333333332</v>
      </c>
      <c r="L30" s="38">
        <v>2356.9166666666665</v>
      </c>
      <c r="M30" s="28">
        <v>2200.35</v>
      </c>
      <c r="N30" s="28">
        <v>2074.5500000000002</v>
      </c>
      <c r="O30" s="39">
        <v>668525</v>
      </c>
      <c r="P30" s="40">
        <v>-2.2123893805309734E-2</v>
      </c>
    </row>
    <row r="31" spans="1:16" ht="12.75" customHeight="1">
      <c r="A31" s="28">
        <v>21</v>
      </c>
      <c r="B31" s="29" t="s">
        <v>44</v>
      </c>
      <c r="C31" s="30" t="s">
        <v>303</v>
      </c>
      <c r="D31" s="31">
        <v>44833</v>
      </c>
      <c r="E31" s="37">
        <v>9236.7000000000007</v>
      </c>
      <c r="F31" s="37">
        <v>9241.5833333333339</v>
      </c>
      <c r="G31" s="38">
        <v>9095.2166666666672</v>
      </c>
      <c r="H31" s="38">
        <v>8953.7333333333336</v>
      </c>
      <c r="I31" s="38">
        <v>8807.3666666666668</v>
      </c>
      <c r="J31" s="38">
        <v>9383.0666666666675</v>
      </c>
      <c r="K31" s="38">
        <v>9529.4333333333325</v>
      </c>
      <c r="L31" s="38">
        <v>9670.9166666666679</v>
      </c>
      <c r="M31" s="28">
        <v>9387.9500000000007</v>
      </c>
      <c r="N31" s="28">
        <v>9100.1</v>
      </c>
      <c r="O31" s="39">
        <v>147675</v>
      </c>
      <c r="P31" s="40">
        <v>2.6055237102657634E-2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44833</v>
      </c>
      <c r="E32" s="37">
        <v>650.75</v>
      </c>
      <c r="F32" s="37">
        <v>648.19999999999993</v>
      </c>
      <c r="G32" s="38">
        <v>638.94999999999982</v>
      </c>
      <c r="H32" s="38">
        <v>627.14999999999986</v>
      </c>
      <c r="I32" s="38">
        <v>617.89999999999975</v>
      </c>
      <c r="J32" s="38">
        <v>659.99999999999989</v>
      </c>
      <c r="K32" s="38">
        <v>669.25000000000011</v>
      </c>
      <c r="L32" s="38">
        <v>681.05</v>
      </c>
      <c r="M32" s="28">
        <v>657.45</v>
      </c>
      <c r="N32" s="28">
        <v>636.4</v>
      </c>
      <c r="O32" s="39">
        <v>6229000</v>
      </c>
      <c r="P32" s="40">
        <v>-7.3306772908366532E-3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44833</v>
      </c>
      <c r="E33" s="37">
        <v>541</v>
      </c>
      <c r="F33" s="37">
        <v>542.63333333333333</v>
      </c>
      <c r="G33" s="38">
        <v>536.66666666666663</v>
      </c>
      <c r="H33" s="38">
        <v>532.33333333333326</v>
      </c>
      <c r="I33" s="38">
        <v>526.36666666666656</v>
      </c>
      <c r="J33" s="38">
        <v>546.9666666666667</v>
      </c>
      <c r="K33" s="38">
        <v>552.93333333333339</v>
      </c>
      <c r="L33" s="38">
        <v>557.26666666666677</v>
      </c>
      <c r="M33" s="28">
        <v>548.6</v>
      </c>
      <c r="N33" s="28">
        <v>538.29999999999995</v>
      </c>
      <c r="O33" s="39">
        <v>13073000</v>
      </c>
      <c r="P33" s="40">
        <v>-1.1460880195599023E-3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44833</v>
      </c>
      <c r="E34" s="37">
        <v>746.5</v>
      </c>
      <c r="F34" s="37">
        <v>747.63333333333333</v>
      </c>
      <c r="G34" s="38">
        <v>737.86666666666667</v>
      </c>
      <c r="H34" s="38">
        <v>729.23333333333335</v>
      </c>
      <c r="I34" s="38">
        <v>719.4666666666667</v>
      </c>
      <c r="J34" s="38">
        <v>756.26666666666665</v>
      </c>
      <c r="K34" s="38">
        <v>766.0333333333333</v>
      </c>
      <c r="L34" s="38">
        <v>774.66666666666663</v>
      </c>
      <c r="M34" s="28">
        <v>757.4</v>
      </c>
      <c r="N34" s="28">
        <v>739</v>
      </c>
      <c r="O34" s="39">
        <v>44970000</v>
      </c>
      <c r="P34" s="40">
        <v>9.3482905982905987E-4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44833</v>
      </c>
      <c r="E35" s="37">
        <v>4083.2</v>
      </c>
      <c r="F35" s="37">
        <v>4094.7333333333336</v>
      </c>
      <c r="G35" s="38">
        <v>4039.4666666666672</v>
      </c>
      <c r="H35" s="38">
        <v>3995.7333333333336</v>
      </c>
      <c r="I35" s="38">
        <v>3940.4666666666672</v>
      </c>
      <c r="J35" s="38">
        <v>4138.4666666666672</v>
      </c>
      <c r="K35" s="38">
        <v>4193.7333333333336</v>
      </c>
      <c r="L35" s="38">
        <v>4237.4666666666672</v>
      </c>
      <c r="M35" s="28">
        <v>4150</v>
      </c>
      <c r="N35" s="28">
        <v>4051</v>
      </c>
      <c r="O35" s="39">
        <v>1937000</v>
      </c>
      <c r="P35" s="40">
        <v>3.9860421419943629E-2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44833</v>
      </c>
      <c r="E36" s="37">
        <v>17462.849999999999</v>
      </c>
      <c r="F36" s="37">
        <v>17353.416666666668</v>
      </c>
      <c r="G36" s="38">
        <v>16962.083333333336</v>
      </c>
      <c r="H36" s="38">
        <v>16461.316666666669</v>
      </c>
      <c r="I36" s="38">
        <v>16069.983333333337</v>
      </c>
      <c r="J36" s="38">
        <v>17854.183333333334</v>
      </c>
      <c r="K36" s="38">
        <v>18245.51666666667</v>
      </c>
      <c r="L36" s="38">
        <v>18746.283333333333</v>
      </c>
      <c r="M36" s="28">
        <v>17744.75</v>
      </c>
      <c r="N36" s="28">
        <v>16852.650000000001</v>
      </c>
      <c r="O36" s="39">
        <v>838550</v>
      </c>
      <c r="P36" s="40">
        <v>0.14924964023847051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44833</v>
      </c>
      <c r="E37" s="37">
        <v>7223.5</v>
      </c>
      <c r="F37" s="37">
        <v>7256.5333333333328</v>
      </c>
      <c r="G37" s="38">
        <v>7144.9666666666653</v>
      </c>
      <c r="H37" s="38">
        <v>7066.4333333333325</v>
      </c>
      <c r="I37" s="38">
        <v>6954.866666666665</v>
      </c>
      <c r="J37" s="38">
        <v>7335.0666666666657</v>
      </c>
      <c r="K37" s="38">
        <v>7446.6333333333332</v>
      </c>
      <c r="L37" s="38">
        <v>7525.1666666666661</v>
      </c>
      <c r="M37" s="28">
        <v>7368.1</v>
      </c>
      <c r="N37" s="28">
        <v>7178</v>
      </c>
      <c r="O37" s="39">
        <v>4429500</v>
      </c>
      <c r="P37" s="40">
        <v>2.0643044990526823E-3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44833</v>
      </c>
      <c r="E38" s="37">
        <v>2037.5</v>
      </c>
      <c r="F38" s="37">
        <v>2045.9666666666665</v>
      </c>
      <c r="G38" s="38">
        <v>2016.9333333333329</v>
      </c>
      <c r="H38" s="38">
        <v>1996.3666666666666</v>
      </c>
      <c r="I38" s="38">
        <v>1967.333333333333</v>
      </c>
      <c r="J38" s="38">
        <v>2066.5333333333328</v>
      </c>
      <c r="K38" s="38">
        <v>2095.5666666666662</v>
      </c>
      <c r="L38" s="38">
        <v>2116.1333333333328</v>
      </c>
      <c r="M38" s="28">
        <v>2075</v>
      </c>
      <c r="N38" s="28">
        <v>2025.4</v>
      </c>
      <c r="O38" s="39">
        <v>2208600</v>
      </c>
      <c r="P38" s="40">
        <v>6.2875888463641335E-3</v>
      </c>
    </row>
    <row r="39" spans="1:16" ht="12.75" customHeight="1">
      <c r="A39" s="28">
        <v>29</v>
      </c>
      <c r="B39" s="29" t="s">
        <v>44</v>
      </c>
      <c r="C39" s="30" t="s">
        <v>309</v>
      </c>
      <c r="D39" s="31">
        <v>44833</v>
      </c>
      <c r="E39" s="37">
        <v>359.8</v>
      </c>
      <c r="F39" s="37">
        <v>358.11666666666662</v>
      </c>
      <c r="G39" s="38">
        <v>352.23333333333323</v>
      </c>
      <c r="H39" s="38">
        <v>344.66666666666663</v>
      </c>
      <c r="I39" s="38">
        <v>338.78333333333325</v>
      </c>
      <c r="J39" s="38">
        <v>365.68333333333322</v>
      </c>
      <c r="K39" s="38">
        <v>371.56666666666655</v>
      </c>
      <c r="L39" s="38">
        <v>379.13333333333321</v>
      </c>
      <c r="M39" s="28">
        <v>364</v>
      </c>
      <c r="N39" s="28">
        <v>350.55</v>
      </c>
      <c r="O39" s="39">
        <v>8035200</v>
      </c>
      <c r="P39" s="40">
        <v>6.8163592622293503E-3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44833</v>
      </c>
      <c r="E40" s="37">
        <v>280.05</v>
      </c>
      <c r="F40" s="37">
        <v>279.34999999999997</v>
      </c>
      <c r="G40" s="38">
        <v>275.49999999999994</v>
      </c>
      <c r="H40" s="38">
        <v>270.95</v>
      </c>
      <c r="I40" s="38">
        <v>267.09999999999997</v>
      </c>
      <c r="J40" s="38">
        <v>283.89999999999992</v>
      </c>
      <c r="K40" s="38">
        <v>287.74999999999994</v>
      </c>
      <c r="L40" s="38">
        <v>292.2999999999999</v>
      </c>
      <c r="M40" s="28">
        <v>283.2</v>
      </c>
      <c r="N40" s="28">
        <v>274.8</v>
      </c>
      <c r="O40" s="39">
        <v>28890000</v>
      </c>
      <c r="P40" s="40">
        <v>2.930802283075739E-2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44833</v>
      </c>
      <c r="E41" s="37">
        <v>133.94999999999999</v>
      </c>
      <c r="F41" s="37">
        <v>132.70000000000002</v>
      </c>
      <c r="G41" s="38">
        <v>131.15000000000003</v>
      </c>
      <c r="H41" s="38">
        <v>128.35000000000002</v>
      </c>
      <c r="I41" s="38">
        <v>126.80000000000004</v>
      </c>
      <c r="J41" s="38">
        <v>135.50000000000003</v>
      </c>
      <c r="K41" s="38">
        <v>137.05000000000004</v>
      </c>
      <c r="L41" s="38">
        <v>139.85000000000002</v>
      </c>
      <c r="M41" s="28">
        <v>134.25</v>
      </c>
      <c r="N41" s="28">
        <v>129.9</v>
      </c>
      <c r="O41" s="39">
        <v>90113400</v>
      </c>
      <c r="P41" s="40">
        <v>1.8378950152056064E-2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44833</v>
      </c>
      <c r="E42" s="37">
        <v>1928.7</v>
      </c>
      <c r="F42" s="37">
        <v>1937.1333333333332</v>
      </c>
      <c r="G42" s="38">
        <v>1904.5166666666664</v>
      </c>
      <c r="H42" s="38">
        <v>1880.3333333333333</v>
      </c>
      <c r="I42" s="38">
        <v>1847.7166666666665</v>
      </c>
      <c r="J42" s="38">
        <v>1961.3166666666664</v>
      </c>
      <c r="K42" s="38">
        <v>1993.9333333333332</v>
      </c>
      <c r="L42" s="38">
        <v>2018.1166666666663</v>
      </c>
      <c r="M42" s="28">
        <v>1969.75</v>
      </c>
      <c r="N42" s="28">
        <v>1912.95</v>
      </c>
      <c r="O42" s="39">
        <v>1846900</v>
      </c>
      <c r="P42" s="40">
        <v>7.047533363322837E-3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44833</v>
      </c>
      <c r="E43" s="37">
        <v>320.35000000000002</v>
      </c>
      <c r="F43" s="37">
        <v>316.56666666666666</v>
      </c>
      <c r="G43" s="38">
        <v>311.98333333333335</v>
      </c>
      <c r="H43" s="38">
        <v>303.61666666666667</v>
      </c>
      <c r="I43" s="38">
        <v>299.03333333333336</v>
      </c>
      <c r="J43" s="38">
        <v>324.93333333333334</v>
      </c>
      <c r="K43" s="38">
        <v>329.51666666666671</v>
      </c>
      <c r="L43" s="38">
        <v>337.88333333333333</v>
      </c>
      <c r="M43" s="28">
        <v>321.14999999999998</v>
      </c>
      <c r="N43" s="28">
        <v>308.2</v>
      </c>
      <c r="O43" s="39">
        <v>22986200</v>
      </c>
      <c r="P43" s="40">
        <v>-4.979579013509268E-2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44833</v>
      </c>
      <c r="E44" s="37">
        <v>676.8</v>
      </c>
      <c r="F44" s="37">
        <v>680.13333333333333</v>
      </c>
      <c r="G44" s="38">
        <v>671.01666666666665</v>
      </c>
      <c r="H44" s="38">
        <v>665.23333333333335</v>
      </c>
      <c r="I44" s="38">
        <v>656.11666666666667</v>
      </c>
      <c r="J44" s="38">
        <v>685.91666666666663</v>
      </c>
      <c r="K44" s="38">
        <v>695.03333333333319</v>
      </c>
      <c r="L44" s="38">
        <v>700.81666666666661</v>
      </c>
      <c r="M44" s="28">
        <v>689.25</v>
      </c>
      <c r="N44" s="28">
        <v>674.35</v>
      </c>
      <c r="O44" s="39">
        <v>6150100</v>
      </c>
      <c r="P44" s="40">
        <v>1.1945701357466063E-2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44833</v>
      </c>
      <c r="E45" s="37">
        <v>750.9</v>
      </c>
      <c r="F45" s="37">
        <v>745.4</v>
      </c>
      <c r="G45" s="38">
        <v>738.05</v>
      </c>
      <c r="H45" s="38">
        <v>725.19999999999993</v>
      </c>
      <c r="I45" s="38">
        <v>717.84999999999991</v>
      </c>
      <c r="J45" s="38">
        <v>758.25</v>
      </c>
      <c r="K45" s="38">
        <v>765.60000000000014</v>
      </c>
      <c r="L45" s="38">
        <v>778.45</v>
      </c>
      <c r="M45" s="28">
        <v>752.75</v>
      </c>
      <c r="N45" s="28">
        <v>732.55</v>
      </c>
      <c r="O45" s="39">
        <v>7398000</v>
      </c>
      <c r="P45" s="40">
        <v>8.7264794109626394E-3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44833</v>
      </c>
      <c r="E46" s="37">
        <v>734.3</v>
      </c>
      <c r="F46" s="37">
        <v>735</v>
      </c>
      <c r="G46" s="38">
        <v>726.7</v>
      </c>
      <c r="H46" s="38">
        <v>719.1</v>
      </c>
      <c r="I46" s="38">
        <v>710.80000000000007</v>
      </c>
      <c r="J46" s="38">
        <v>742.6</v>
      </c>
      <c r="K46" s="38">
        <v>750.9</v>
      </c>
      <c r="L46" s="38">
        <v>758.5</v>
      </c>
      <c r="M46" s="28">
        <v>743.3</v>
      </c>
      <c r="N46" s="28">
        <v>727.4</v>
      </c>
      <c r="O46" s="39">
        <v>44047700</v>
      </c>
      <c r="P46" s="40">
        <v>2.6568657839968118E-2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44833</v>
      </c>
      <c r="E47" s="37">
        <v>60.05</v>
      </c>
      <c r="F47" s="37">
        <v>59.616666666666667</v>
      </c>
      <c r="G47" s="38">
        <v>58.233333333333334</v>
      </c>
      <c r="H47" s="38">
        <v>56.416666666666664</v>
      </c>
      <c r="I47" s="38">
        <v>55.033333333333331</v>
      </c>
      <c r="J47" s="38">
        <v>61.433333333333337</v>
      </c>
      <c r="K47" s="38">
        <v>62.816666666666677</v>
      </c>
      <c r="L47" s="38">
        <v>64.63333333333334</v>
      </c>
      <c r="M47" s="28">
        <v>61</v>
      </c>
      <c r="N47" s="28">
        <v>57.8</v>
      </c>
      <c r="O47" s="39">
        <v>120298500</v>
      </c>
      <c r="P47" s="40">
        <v>1.5241470979175897E-2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44833</v>
      </c>
      <c r="E48" s="37">
        <v>302.95</v>
      </c>
      <c r="F48" s="37">
        <v>302.63333333333333</v>
      </c>
      <c r="G48" s="38">
        <v>299.31666666666666</v>
      </c>
      <c r="H48" s="38">
        <v>295.68333333333334</v>
      </c>
      <c r="I48" s="38">
        <v>292.36666666666667</v>
      </c>
      <c r="J48" s="38">
        <v>306.26666666666665</v>
      </c>
      <c r="K48" s="38">
        <v>309.58333333333326</v>
      </c>
      <c r="L48" s="38">
        <v>313.21666666666664</v>
      </c>
      <c r="M48" s="28">
        <v>305.95</v>
      </c>
      <c r="N48" s="28">
        <v>299</v>
      </c>
      <c r="O48" s="39">
        <v>17496100</v>
      </c>
      <c r="P48" s="40">
        <v>7.7784074808727691E-2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44833</v>
      </c>
      <c r="E49" s="37">
        <v>17727.650000000001</v>
      </c>
      <c r="F49" s="37">
        <v>17703.250000000004</v>
      </c>
      <c r="G49" s="38">
        <v>17474.550000000007</v>
      </c>
      <c r="H49" s="38">
        <v>17221.450000000004</v>
      </c>
      <c r="I49" s="38">
        <v>16992.750000000007</v>
      </c>
      <c r="J49" s="38">
        <v>17956.350000000006</v>
      </c>
      <c r="K49" s="38">
        <v>18185.050000000003</v>
      </c>
      <c r="L49" s="38">
        <v>18438.150000000005</v>
      </c>
      <c r="M49" s="28">
        <v>17931.95</v>
      </c>
      <c r="N49" s="28">
        <v>17450.150000000001</v>
      </c>
      <c r="O49" s="39">
        <v>185650</v>
      </c>
      <c r="P49" s="40">
        <v>-1.4858052533828601E-2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44833</v>
      </c>
      <c r="E50" s="37">
        <v>332.25</v>
      </c>
      <c r="F50" s="37">
        <v>330.7833333333333</v>
      </c>
      <c r="G50" s="38">
        <v>327.66666666666663</v>
      </c>
      <c r="H50" s="38">
        <v>323.08333333333331</v>
      </c>
      <c r="I50" s="38">
        <v>319.96666666666664</v>
      </c>
      <c r="J50" s="38">
        <v>335.36666666666662</v>
      </c>
      <c r="K50" s="38">
        <v>338.48333333333329</v>
      </c>
      <c r="L50" s="38">
        <v>343.06666666666661</v>
      </c>
      <c r="M50" s="28">
        <v>333.9</v>
      </c>
      <c r="N50" s="28">
        <v>326.2</v>
      </c>
      <c r="O50" s="39">
        <v>14288400</v>
      </c>
      <c r="P50" s="40">
        <v>-2.22933858849612E-2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44833</v>
      </c>
      <c r="E51" s="37">
        <v>3732.15</v>
      </c>
      <c r="F51" s="37">
        <v>3725.6833333333329</v>
      </c>
      <c r="G51" s="38">
        <v>3696.4666666666658</v>
      </c>
      <c r="H51" s="38">
        <v>3660.7833333333328</v>
      </c>
      <c r="I51" s="38">
        <v>3631.5666666666657</v>
      </c>
      <c r="J51" s="38">
        <v>3761.3666666666659</v>
      </c>
      <c r="K51" s="38">
        <v>3790.583333333333</v>
      </c>
      <c r="L51" s="38">
        <v>3826.266666666666</v>
      </c>
      <c r="M51" s="28">
        <v>3754.9</v>
      </c>
      <c r="N51" s="28">
        <v>3690</v>
      </c>
      <c r="O51" s="39">
        <v>1546800</v>
      </c>
      <c r="P51" s="40">
        <v>-2.2003034901365705E-2</v>
      </c>
    </row>
    <row r="52" spans="1:16" ht="12.75" customHeight="1">
      <c r="A52" s="28">
        <v>42</v>
      </c>
      <c r="B52" s="29" t="s">
        <v>86</v>
      </c>
      <c r="C52" s="30" t="s">
        <v>314</v>
      </c>
      <c r="D52" s="31">
        <v>44833</v>
      </c>
      <c r="E52" s="37">
        <v>323</v>
      </c>
      <c r="F52" s="37">
        <v>322.09999999999997</v>
      </c>
      <c r="G52" s="38">
        <v>318.79999999999995</v>
      </c>
      <c r="H52" s="38">
        <v>314.59999999999997</v>
      </c>
      <c r="I52" s="38">
        <v>311.29999999999995</v>
      </c>
      <c r="J52" s="38">
        <v>326.29999999999995</v>
      </c>
      <c r="K52" s="38">
        <v>329.6</v>
      </c>
      <c r="L52" s="38">
        <v>333.79999999999995</v>
      </c>
      <c r="M52" s="28">
        <v>325.39999999999998</v>
      </c>
      <c r="N52" s="28">
        <v>317.89999999999998</v>
      </c>
      <c r="O52" s="39">
        <v>6858800</v>
      </c>
      <c r="P52" s="40">
        <v>1.4615384615384615E-2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44833</v>
      </c>
      <c r="E53" s="37">
        <v>245.8</v>
      </c>
      <c r="F53" s="37">
        <v>243.95000000000002</v>
      </c>
      <c r="G53" s="38">
        <v>240.15000000000003</v>
      </c>
      <c r="H53" s="38">
        <v>234.50000000000003</v>
      </c>
      <c r="I53" s="38">
        <v>230.70000000000005</v>
      </c>
      <c r="J53" s="38">
        <v>249.60000000000002</v>
      </c>
      <c r="K53" s="38">
        <v>253.40000000000003</v>
      </c>
      <c r="L53" s="38">
        <v>259.05</v>
      </c>
      <c r="M53" s="28">
        <v>247.75</v>
      </c>
      <c r="N53" s="28">
        <v>238.3</v>
      </c>
      <c r="O53" s="39">
        <v>39303900</v>
      </c>
      <c r="P53" s="40">
        <v>7.474565713890235E-3</v>
      </c>
    </row>
    <row r="54" spans="1:16" ht="12.75" customHeight="1">
      <c r="A54" s="28">
        <v>44</v>
      </c>
      <c r="B54" s="29" t="s">
        <v>63</v>
      </c>
      <c r="C54" s="30" t="s">
        <v>321</v>
      </c>
      <c r="D54" s="31">
        <v>44833</v>
      </c>
      <c r="E54" s="37">
        <v>646.4</v>
      </c>
      <c r="F54" s="37">
        <v>640.16666666666663</v>
      </c>
      <c r="G54" s="38">
        <v>631.48333333333323</v>
      </c>
      <c r="H54" s="38">
        <v>616.56666666666661</v>
      </c>
      <c r="I54" s="38">
        <v>607.88333333333321</v>
      </c>
      <c r="J54" s="38">
        <v>655.08333333333326</v>
      </c>
      <c r="K54" s="38">
        <v>663.76666666666665</v>
      </c>
      <c r="L54" s="38">
        <v>678.68333333333328</v>
      </c>
      <c r="M54" s="28">
        <v>648.85</v>
      </c>
      <c r="N54" s="28">
        <v>625.25</v>
      </c>
      <c r="O54" s="39">
        <v>2142075</v>
      </c>
      <c r="P54" s="40">
        <v>-1.302785265049416E-2</v>
      </c>
    </row>
    <row r="55" spans="1:16" ht="12.75" customHeight="1">
      <c r="A55" s="28">
        <v>45</v>
      </c>
      <c r="B55" s="29" t="s">
        <v>44</v>
      </c>
      <c r="C55" s="30" t="s">
        <v>332</v>
      </c>
      <c r="D55" s="31">
        <v>44833</v>
      </c>
      <c r="E55" s="37">
        <v>354.75</v>
      </c>
      <c r="F55" s="37">
        <v>353.68333333333334</v>
      </c>
      <c r="G55" s="38">
        <v>349.01666666666665</v>
      </c>
      <c r="H55" s="38">
        <v>343.2833333333333</v>
      </c>
      <c r="I55" s="38">
        <v>338.61666666666662</v>
      </c>
      <c r="J55" s="38">
        <v>359.41666666666669</v>
      </c>
      <c r="K55" s="38">
        <v>364.08333333333331</v>
      </c>
      <c r="L55" s="38">
        <v>369.81666666666672</v>
      </c>
      <c r="M55" s="28">
        <v>358.35</v>
      </c>
      <c r="N55" s="28">
        <v>347.95</v>
      </c>
      <c r="O55" s="39">
        <v>7146000</v>
      </c>
      <c r="P55" s="40">
        <v>0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44833</v>
      </c>
      <c r="E56" s="37">
        <v>793.75</v>
      </c>
      <c r="F56" s="37">
        <v>794.80000000000007</v>
      </c>
      <c r="G56" s="38">
        <v>782.60000000000014</v>
      </c>
      <c r="H56" s="38">
        <v>771.45</v>
      </c>
      <c r="I56" s="38">
        <v>759.25000000000011</v>
      </c>
      <c r="J56" s="38">
        <v>805.95000000000016</v>
      </c>
      <c r="K56" s="38">
        <v>818.1500000000002</v>
      </c>
      <c r="L56" s="38">
        <v>829.30000000000018</v>
      </c>
      <c r="M56" s="28">
        <v>807</v>
      </c>
      <c r="N56" s="28">
        <v>783.65</v>
      </c>
      <c r="O56" s="39">
        <v>6436250</v>
      </c>
      <c r="P56" s="40">
        <v>-1.3034310906651332E-2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44833</v>
      </c>
      <c r="E57" s="37">
        <v>1025.75</v>
      </c>
      <c r="F57" s="37">
        <v>1031.8500000000001</v>
      </c>
      <c r="G57" s="38">
        <v>1017.9500000000003</v>
      </c>
      <c r="H57" s="38">
        <v>1010.1500000000001</v>
      </c>
      <c r="I57" s="38">
        <v>996.25000000000023</v>
      </c>
      <c r="J57" s="38">
        <v>1039.6500000000003</v>
      </c>
      <c r="K57" s="38">
        <v>1053.5500000000004</v>
      </c>
      <c r="L57" s="38">
        <v>1061.3500000000004</v>
      </c>
      <c r="M57" s="28">
        <v>1045.75</v>
      </c>
      <c r="N57" s="28">
        <v>1024.05</v>
      </c>
      <c r="O57" s="39">
        <v>7428200</v>
      </c>
      <c r="P57" s="40">
        <v>-7.4691679694285215E-3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44833</v>
      </c>
      <c r="E58" s="37">
        <v>231.55</v>
      </c>
      <c r="F58" s="37">
        <v>233.04999999999998</v>
      </c>
      <c r="G58" s="38">
        <v>228.84999999999997</v>
      </c>
      <c r="H58" s="38">
        <v>226.14999999999998</v>
      </c>
      <c r="I58" s="38">
        <v>221.94999999999996</v>
      </c>
      <c r="J58" s="38">
        <v>235.74999999999997</v>
      </c>
      <c r="K58" s="38">
        <v>239.94999999999996</v>
      </c>
      <c r="L58" s="38">
        <v>242.64999999999998</v>
      </c>
      <c r="M58" s="28">
        <v>237.25</v>
      </c>
      <c r="N58" s="28">
        <v>230.35</v>
      </c>
      <c r="O58" s="39">
        <v>31428600</v>
      </c>
      <c r="P58" s="40">
        <v>-3.2328979697400749E-2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44833</v>
      </c>
      <c r="E59" s="37">
        <v>3494.6</v>
      </c>
      <c r="F59" s="37">
        <v>3487.4833333333331</v>
      </c>
      <c r="G59" s="38">
        <v>3442.0166666666664</v>
      </c>
      <c r="H59" s="38">
        <v>3389.4333333333334</v>
      </c>
      <c r="I59" s="38">
        <v>3343.9666666666667</v>
      </c>
      <c r="J59" s="38">
        <v>3540.0666666666662</v>
      </c>
      <c r="K59" s="38">
        <v>3585.5333333333324</v>
      </c>
      <c r="L59" s="38">
        <v>3638.1166666666659</v>
      </c>
      <c r="M59" s="28">
        <v>3532.95</v>
      </c>
      <c r="N59" s="28">
        <v>3434.9</v>
      </c>
      <c r="O59" s="39">
        <v>829500</v>
      </c>
      <c r="P59" s="40">
        <v>2.4263752546767919E-2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44833</v>
      </c>
      <c r="E60" s="37">
        <v>1685.75</v>
      </c>
      <c r="F60" s="37">
        <v>1680.6333333333332</v>
      </c>
      <c r="G60" s="38">
        <v>1670.2666666666664</v>
      </c>
      <c r="H60" s="38">
        <v>1654.7833333333333</v>
      </c>
      <c r="I60" s="38">
        <v>1644.4166666666665</v>
      </c>
      <c r="J60" s="38">
        <v>1696.1166666666663</v>
      </c>
      <c r="K60" s="38">
        <v>1706.4833333333331</v>
      </c>
      <c r="L60" s="38">
        <v>1721.9666666666662</v>
      </c>
      <c r="M60" s="28">
        <v>1691</v>
      </c>
      <c r="N60" s="28">
        <v>1665.15</v>
      </c>
      <c r="O60" s="39">
        <v>2824150</v>
      </c>
      <c r="P60" s="40">
        <v>-5.3007889546351087E-3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44833</v>
      </c>
      <c r="E61" s="37">
        <v>694.15</v>
      </c>
      <c r="F61" s="37">
        <v>696.83333333333337</v>
      </c>
      <c r="G61" s="38">
        <v>688.2166666666667</v>
      </c>
      <c r="H61" s="38">
        <v>682.2833333333333</v>
      </c>
      <c r="I61" s="38">
        <v>673.66666666666663</v>
      </c>
      <c r="J61" s="38">
        <v>702.76666666666677</v>
      </c>
      <c r="K61" s="38">
        <v>711.38333333333333</v>
      </c>
      <c r="L61" s="38">
        <v>717.31666666666683</v>
      </c>
      <c r="M61" s="28">
        <v>705.45</v>
      </c>
      <c r="N61" s="28">
        <v>690.9</v>
      </c>
      <c r="O61" s="39">
        <v>5256000</v>
      </c>
      <c r="P61" s="40">
        <v>-1.4992503748125937E-2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44833</v>
      </c>
      <c r="E62" s="37">
        <v>1087.8499999999999</v>
      </c>
      <c r="F62" s="37">
        <v>1082.7833333333333</v>
      </c>
      <c r="G62" s="38">
        <v>1066.6666666666665</v>
      </c>
      <c r="H62" s="38">
        <v>1045.4833333333331</v>
      </c>
      <c r="I62" s="38">
        <v>1029.3666666666663</v>
      </c>
      <c r="J62" s="38">
        <v>1103.9666666666667</v>
      </c>
      <c r="K62" s="38">
        <v>1120.0833333333335</v>
      </c>
      <c r="L62" s="38">
        <v>1141.2666666666669</v>
      </c>
      <c r="M62" s="28">
        <v>1098.9000000000001</v>
      </c>
      <c r="N62" s="28">
        <v>1061.5999999999999</v>
      </c>
      <c r="O62" s="39">
        <v>1157100</v>
      </c>
      <c r="P62" s="40">
        <v>-9.9673202614379092E-2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44833</v>
      </c>
      <c r="E63" s="37">
        <v>405.45</v>
      </c>
      <c r="F63" s="37">
        <v>405.61666666666662</v>
      </c>
      <c r="G63" s="38">
        <v>401.78333333333325</v>
      </c>
      <c r="H63" s="38">
        <v>398.11666666666662</v>
      </c>
      <c r="I63" s="38">
        <v>394.28333333333325</v>
      </c>
      <c r="J63" s="38">
        <v>409.28333333333325</v>
      </c>
      <c r="K63" s="38">
        <v>413.11666666666662</v>
      </c>
      <c r="L63" s="38">
        <v>416.78333333333325</v>
      </c>
      <c r="M63" s="28">
        <v>409.45</v>
      </c>
      <c r="N63" s="28">
        <v>401.95</v>
      </c>
      <c r="O63" s="39">
        <v>5191500</v>
      </c>
      <c r="P63" s="40">
        <v>-1.2271689497716894E-2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44833</v>
      </c>
      <c r="E64" s="37">
        <v>181.15</v>
      </c>
      <c r="F64" s="37">
        <v>180.4666666666667</v>
      </c>
      <c r="G64" s="38">
        <v>179.23333333333341</v>
      </c>
      <c r="H64" s="38">
        <v>177.31666666666672</v>
      </c>
      <c r="I64" s="38">
        <v>176.08333333333343</v>
      </c>
      <c r="J64" s="38">
        <v>182.38333333333338</v>
      </c>
      <c r="K64" s="38">
        <v>183.61666666666667</v>
      </c>
      <c r="L64" s="38">
        <v>185.53333333333336</v>
      </c>
      <c r="M64" s="28">
        <v>181.7</v>
      </c>
      <c r="N64" s="28">
        <v>178.55</v>
      </c>
      <c r="O64" s="39">
        <v>9285000</v>
      </c>
      <c r="P64" s="40">
        <v>-8.0128205128205121E-3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44833</v>
      </c>
      <c r="E65" s="37">
        <v>1230.5</v>
      </c>
      <c r="F65" s="37">
        <v>1222.6166666666668</v>
      </c>
      <c r="G65" s="38">
        <v>1202.8333333333335</v>
      </c>
      <c r="H65" s="38">
        <v>1175.1666666666667</v>
      </c>
      <c r="I65" s="38">
        <v>1155.3833333333334</v>
      </c>
      <c r="J65" s="38">
        <v>1250.2833333333335</v>
      </c>
      <c r="K65" s="38">
        <v>1270.0666666666668</v>
      </c>
      <c r="L65" s="38">
        <v>1297.7333333333336</v>
      </c>
      <c r="M65" s="28">
        <v>1242.4000000000001</v>
      </c>
      <c r="N65" s="28">
        <v>1194.95</v>
      </c>
      <c r="O65" s="39">
        <v>3927000</v>
      </c>
      <c r="P65" s="40">
        <v>-8.483563096500531E-3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44833</v>
      </c>
      <c r="E66" s="37">
        <v>572.85</v>
      </c>
      <c r="F66" s="37">
        <v>574.41666666666674</v>
      </c>
      <c r="G66" s="38">
        <v>569.38333333333344</v>
      </c>
      <c r="H66" s="38">
        <v>565.91666666666674</v>
      </c>
      <c r="I66" s="38">
        <v>560.88333333333344</v>
      </c>
      <c r="J66" s="38">
        <v>577.88333333333344</v>
      </c>
      <c r="K66" s="38">
        <v>582.91666666666674</v>
      </c>
      <c r="L66" s="38">
        <v>586.38333333333344</v>
      </c>
      <c r="M66" s="28">
        <v>579.45000000000005</v>
      </c>
      <c r="N66" s="28">
        <v>570.95000000000005</v>
      </c>
      <c r="O66" s="39">
        <v>9933750</v>
      </c>
      <c r="P66" s="40">
        <v>8.0342577487765091E-2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44833</v>
      </c>
      <c r="E67" s="37">
        <v>1536.65</v>
      </c>
      <c r="F67" s="37">
        <v>1540.95</v>
      </c>
      <c r="G67" s="38">
        <v>1520.0500000000002</v>
      </c>
      <c r="H67" s="38">
        <v>1503.45</v>
      </c>
      <c r="I67" s="38">
        <v>1482.5500000000002</v>
      </c>
      <c r="J67" s="38">
        <v>1557.5500000000002</v>
      </c>
      <c r="K67" s="38">
        <v>1578.4500000000003</v>
      </c>
      <c r="L67" s="38">
        <v>1595.0500000000002</v>
      </c>
      <c r="M67" s="28">
        <v>1561.85</v>
      </c>
      <c r="N67" s="28">
        <v>1524.35</v>
      </c>
      <c r="O67" s="39">
        <v>1451000</v>
      </c>
      <c r="P67" s="40">
        <v>2.0035149384885764E-2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44833</v>
      </c>
      <c r="E68" s="37">
        <v>2014.4</v>
      </c>
      <c r="F68" s="37">
        <v>2010.6500000000003</v>
      </c>
      <c r="G68" s="38">
        <v>1983.6500000000005</v>
      </c>
      <c r="H68" s="38">
        <v>1952.9000000000003</v>
      </c>
      <c r="I68" s="38">
        <v>1925.9000000000005</v>
      </c>
      <c r="J68" s="38">
        <v>2041.4000000000005</v>
      </c>
      <c r="K68" s="38">
        <v>2068.4</v>
      </c>
      <c r="L68" s="38">
        <v>2099.1500000000005</v>
      </c>
      <c r="M68" s="28">
        <v>2037.65</v>
      </c>
      <c r="N68" s="28">
        <v>1979.9</v>
      </c>
      <c r="O68" s="39">
        <v>2028500</v>
      </c>
      <c r="P68" s="40">
        <v>4.5618556701030925E-2</v>
      </c>
    </row>
    <row r="69" spans="1:16" ht="12.75" customHeight="1">
      <c r="A69" s="28">
        <v>59</v>
      </c>
      <c r="B69" s="29" t="s">
        <v>44</v>
      </c>
      <c r="C69" s="30" t="s">
        <v>340</v>
      </c>
      <c r="D69" s="31">
        <v>44833</v>
      </c>
      <c r="E69" s="37">
        <v>209.75</v>
      </c>
      <c r="F69" s="37">
        <v>210.26666666666665</v>
      </c>
      <c r="G69" s="38">
        <v>206.6333333333333</v>
      </c>
      <c r="H69" s="38">
        <v>203.51666666666665</v>
      </c>
      <c r="I69" s="38">
        <v>199.8833333333333</v>
      </c>
      <c r="J69" s="38">
        <v>213.3833333333333</v>
      </c>
      <c r="K69" s="38">
        <v>217.01666666666662</v>
      </c>
      <c r="L69" s="38">
        <v>220.1333333333333</v>
      </c>
      <c r="M69" s="28">
        <v>213.9</v>
      </c>
      <c r="N69" s="28">
        <v>207.15</v>
      </c>
      <c r="O69" s="39">
        <v>19573000</v>
      </c>
      <c r="P69" s="40">
        <v>1.5755550250656482E-2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44833</v>
      </c>
      <c r="E70" s="37">
        <v>3609.75</v>
      </c>
      <c r="F70" s="37">
        <v>3611.5166666666664</v>
      </c>
      <c r="G70" s="38">
        <v>3589.4833333333327</v>
      </c>
      <c r="H70" s="38">
        <v>3569.2166666666662</v>
      </c>
      <c r="I70" s="38">
        <v>3547.1833333333325</v>
      </c>
      <c r="J70" s="38">
        <v>3631.7833333333328</v>
      </c>
      <c r="K70" s="38">
        <v>3653.8166666666666</v>
      </c>
      <c r="L70" s="38">
        <v>3674.083333333333</v>
      </c>
      <c r="M70" s="28">
        <v>3633.55</v>
      </c>
      <c r="N70" s="28">
        <v>3591.25</v>
      </c>
      <c r="O70" s="39">
        <v>3230100</v>
      </c>
      <c r="P70" s="40">
        <v>2.2070340310408658E-2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44833</v>
      </c>
      <c r="E71" s="37">
        <v>4085.5</v>
      </c>
      <c r="F71" s="37">
        <v>4063.8833333333332</v>
      </c>
      <c r="G71" s="38">
        <v>4024.7666666666664</v>
      </c>
      <c r="H71" s="38">
        <v>3964.0333333333333</v>
      </c>
      <c r="I71" s="38">
        <v>3924.9166666666665</v>
      </c>
      <c r="J71" s="38">
        <v>4124.6166666666668</v>
      </c>
      <c r="K71" s="38">
        <v>4163.7333333333336</v>
      </c>
      <c r="L71" s="38">
        <v>4224.4666666666662</v>
      </c>
      <c r="M71" s="28">
        <v>4103</v>
      </c>
      <c r="N71" s="28">
        <v>4003.15</v>
      </c>
      <c r="O71" s="39">
        <v>682125</v>
      </c>
      <c r="P71" s="40">
        <v>2.0572283523471107E-2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44833</v>
      </c>
      <c r="E72" s="37">
        <v>400.15</v>
      </c>
      <c r="F72" s="37">
        <v>396.7</v>
      </c>
      <c r="G72" s="38">
        <v>391.4</v>
      </c>
      <c r="H72" s="38">
        <v>382.65</v>
      </c>
      <c r="I72" s="38">
        <v>377.34999999999997</v>
      </c>
      <c r="J72" s="38">
        <v>405.45</v>
      </c>
      <c r="K72" s="38">
        <v>410.75000000000006</v>
      </c>
      <c r="L72" s="38">
        <v>419.5</v>
      </c>
      <c r="M72" s="28">
        <v>402</v>
      </c>
      <c r="N72" s="28">
        <v>387.95</v>
      </c>
      <c r="O72" s="39">
        <v>36836250</v>
      </c>
      <c r="P72" s="40">
        <v>1.3712936475502884E-2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44833</v>
      </c>
      <c r="E73" s="37">
        <v>4204.1499999999996</v>
      </c>
      <c r="F73" s="37">
        <v>4213.0166666666664</v>
      </c>
      <c r="G73" s="38">
        <v>4186.333333333333</v>
      </c>
      <c r="H73" s="38">
        <v>4168.5166666666664</v>
      </c>
      <c r="I73" s="38">
        <v>4141.833333333333</v>
      </c>
      <c r="J73" s="38">
        <v>4230.833333333333</v>
      </c>
      <c r="K73" s="38">
        <v>4257.5166666666673</v>
      </c>
      <c r="L73" s="38">
        <v>4275.333333333333</v>
      </c>
      <c r="M73" s="28">
        <v>4239.7</v>
      </c>
      <c r="N73" s="28">
        <v>4195.2</v>
      </c>
      <c r="O73" s="39">
        <v>1886375</v>
      </c>
      <c r="P73" s="40">
        <v>8.0088748926424272E-2</v>
      </c>
    </row>
    <row r="74" spans="1:16" ht="12.75" customHeight="1">
      <c r="A74" s="28">
        <v>64</v>
      </c>
      <c r="B74" s="29" t="s">
        <v>49</v>
      </c>
      <c r="C74" s="251" t="s">
        <v>99</v>
      </c>
      <c r="D74" s="31">
        <v>44833</v>
      </c>
      <c r="E74" s="37">
        <v>3422.65</v>
      </c>
      <c r="F74" s="37">
        <v>3382.0333333333333</v>
      </c>
      <c r="G74" s="38">
        <v>3319.6666666666665</v>
      </c>
      <c r="H74" s="38">
        <v>3216.6833333333334</v>
      </c>
      <c r="I74" s="38">
        <v>3154.3166666666666</v>
      </c>
      <c r="J74" s="38">
        <v>3485.0166666666664</v>
      </c>
      <c r="K74" s="38">
        <v>3547.3833333333332</v>
      </c>
      <c r="L74" s="38">
        <v>3650.3666666666663</v>
      </c>
      <c r="M74" s="28">
        <v>3444.4</v>
      </c>
      <c r="N74" s="28">
        <v>3279.05</v>
      </c>
      <c r="O74" s="39">
        <v>3196900</v>
      </c>
      <c r="P74" s="40">
        <v>-1.5414465883367468E-2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44833</v>
      </c>
      <c r="E75" s="37">
        <v>2017.25</v>
      </c>
      <c r="F75" s="37">
        <v>1997.45</v>
      </c>
      <c r="G75" s="38">
        <v>1970.8000000000002</v>
      </c>
      <c r="H75" s="38">
        <v>1924.3500000000001</v>
      </c>
      <c r="I75" s="38">
        <v>1897.7000000000003</v>
      </c>
      <c r="J75" s="38">
        <v>2043.9</v>
      </c>
      <c r="K75" s="38">
        <v>2070.5500000000002</v>
      </c>
      <c r="L75" s="38">
        <v>2117</v>
      </c>
      <c r="M75" s="28">
        <v>2024.1</v>
      </c>
      <c r="N75" s="28">
        <v>1951</v>
      </c>
      <c r="O75" s="39">
        <v>1595550</v>
      </c>
      <c r="P75" s="40">
        <v>-0.10545790934320073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44833</v>
      </c>
      <c r="E76" s="37">
        <v>160.75</v>
      </c>
      <c r="F76" s="37">
        <v>160.25</v>
      </c>
      <c r="G76" s="38">
        <v>159</v>
      </c>
      <c r="H76" s="38">
        <v>157.25</v>
      </c>
      <c r="I76" s="38">
        <v>156</v>
      </c>
      <c r="J76" s="38">
        <v>162</v>
      </c>
      <c r="K76" s="38">
        <v>163.25</v>
      </c>
      <c r="L76" s="38">
        <v>165</v>
      </c>
      <c r="M76" s="28">
        <v>161.5</v>
      </c>
      <c r="N76" s="28">
        <v>158.5</v>
      </c>
      <c r="O76" s="39">
        <v>24127200</v>
      </c>
      <c r="P76" s="40">
        <v>1.6841147018661812E-2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44833</v>
      </c>
      <c r="E77" s="37">
        <v>119.15</v>
      </c>
      <c r="F77" s="37">
        <v>118.25</v>
      </c>
      <c r="G77" s="38">
        <v>117.05</v>
      </c>
      <c r="H77" s="38">
        <v>114.95</v>
      </c>
      <c r="I77" s="38">
        <v>113.75</v>
      </c>
      <c r="J77" s="38">
        <v>120.35</v>
      </c>
      <c r="K77" s="38">
        <v>121.54999999999998</v>
      </c>
      <c r="L77" s="38">
        <v>123.64999999999999</v>
      </c>
      <c r="M77" s="28">
        <v>119.45</v>
      </c>
      <c r="N77" s="28">
        <v>116.15</v>
      </c>
      <c r="O77" s="39">
        <v>87700000</v>
      </c>
      <c r="P77" s="40">
        <v>-4.3516195877413025E-2</v>
      </c>
    </row>
    <row r="78" spans="1:16" ht="12.75" customHeight="1">
      <c r="A78" s="28">
        <v>68</v>
      </c>
      <c r="B78" s="29" t="s">
        <v>86</v>
      </c>
      <c r="C78" s="30" t="s">
        <v>354</v>
      </c>
      <c r="D78" s="31">
        <v>44833</v>
      </c>
      <c r="E78" s="37">
        <v>106.05</v>
      </c>
      <c r="F78" s="37">
        <v>106.59999999999998</v>
      </c>
      <c r="G78" s="38">
        <v>104.79999999999995</v>
      </c>
      <c r="H78" s="38">
        <v>103.54999999999997</v>
      </c>
      <c r="I78" s="38">
        <v>101.74999999999994</v>
      </c>
      <c r="J78" s="38">
        <v>107.84999999999997</v>
      </c>
      <c r="K78" s="38">
        <v>109.65</v>
      </c>
      <c r="L78" s="38">
        <v>110.89999999999998</v>
      </c>
      <c r="M78" s="28">
        <v>108.4</v>
      </c>
      <c r="N78" s="28">
        <v>105.35</v>
      </c>
      <c r="O78" s="39">
        <v>16463200</v>
      </c>
      <c r="P78" s="40">
        <v>4.1790062520565975E-2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44833</v>
      </c>
      <c r="E79" s="37">
        <v>136.65</v>
      </c>
      <c r="F79" s="37">
        <v>136.71666666666667</v>
      </c>
      <c r="G79" s="38">
        <v>135.73333333333335</v>
      </c>
      <c r="H79" s="38">
        <v>134.81666666666669</v>
      </c>
      <c r="I79" s="38">
        <v>133.83333333333337</v>
      </c>
      <c r="J79" s="38">
        <v>137.63333333333333</v>
      </c>
      <c r="K79" s="38">
        <v>138.61666666666662</v>
      </c>
      <c r="L79" s="38">
        <v>139.5333333333333</v>
      </c>
      <c r="M79" s="28">
        <v>137.69999999999999</v>
      </c>
      <c r="N79" s="28">
        <v>135.80000000000001</v>
      </c>
      <c r="O79" s="39">
        <v>42498700</v>
      </c>
      <c r="P79" s="40">
        <v>-2.3819532016253329E-2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44833</v>
      </c>
      <c r="E80" s="37">
        <v>370.2</v>
      </c>
      <c r="F80" s="37">
        <v>370.33333333333331</v>
      </c>
      <c r="G80" s="38">
        <v>366.61666666666662</v>
      </c>
      <c r="H80" s="38">
        <v>363.0333333333333</v>
      </c>
      <c r="I80" s="38">
        <v>359.31666666666661</v>
      </c>
      <c r="J80" s="38">
        <v>373.91666666666663</v>
      </c>
      <c r="K80" s="38">
        <v>377.63333333333333</v>
      </c>
      <c r="L80" s="38">
        <v>381.21666666666664</v>
      </c>
      <c r="M80" s="28">
        <v>374.05</v>
      </c>
      <c r="N80" s="28">
        <v>366.75</v>
      </c>
      <c r="O80" s="39">
        <v>8406500</v>
      </c>
      <c r="P80" s="40">
        <v>1.9525801952580194E-2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44833</v>
      </c>
      <c r="E81" s="37">
        <v>38.65</v>
      </c>
      <c r="F81" s="37">
        <v>37.749999999999993</v>
      </c>
      <c r="G81" s="38">
        <v>36.699999999999989</v>
      </c>
      <c r="H81" s="38">
        <v>34.749999999999993</v>
      </c>
      <c r="I81" s="38">
        <v>33.699999999999989</v>
      </c>
      <c r="J81" s="38">
        <v>39.699999999999989</v>
      </c>
      <c r="K81" s="38">
        <v>40.749999999999986</v>
      </c>
      <c r="L81" s="38">
        <v>42.699999999999989</v>
      </c>
      <c r="M81" s="28">
        <v>38.799999999999997</v>
      </c>
      <c r="N81" s="28">
        <v>35.799999999999997</v>
      </c>
      <c r="O81" s="39">
        <v>131602500</v>
      </c>
      <c r="P81" s="40">
        <v>7.6370997423629003E-2</v>
      </c>
    </row>
    <row r="82" spans="1:16" ht="12.75" customHeight="1">
      <c r="A82" s="28">
        <v>72</v>
      </c>
      <c r="B82" s="29" t="s">
        <v>44</v>
      </c>
      <c r="C82" s="30" t="s">
        <v>369</v>
      </c>
      <c r="D82" s="31">
        <v>44833</v>
      </c>
      <c r="E82" s="37">
        <v>736.9</v>
      </c>
      <c r="F82" s="37">
        <v>739.91666666666663</v>
      </c>
      <c r="G82" s="38">
        <v>727.33333333333326</v>
      </c>
      <c r="H82" s="38">
        <v>717.76666666666665</v>
      </c>
      <c r="I82" s="38">
        <v>705.18333333333328</v>
      </c>
      <c r="J82" s="38">
        <v>749.48333333333323</v>
      </c>
      <c r="K82" s="38">
        <v>762.06666666666649</v>
      </c>
      <c r="L82" s="38">
        <v>771.63333333333321</v>
      </c>
      <c r="M82" s="28">
        <v>752.5</v>
      </c>
      <c r="N82" s="28">
        <v>730.35</v>
      </c>
      <c r="O82" s="39">
        <v>5825300</v>
      </c>
      <c r="P82" s="40">
        <v>6.8685905079895068E-2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44833</v>
      </c>
      <c r="E83" s="37">
        <v>925.15</v>
      </c>
      <c r="F83" s="37">
        <v>921.34999999999991</v>
      </c>
      <c r="G83" s="38">
        <v>913.39999999999986</v>
      </c>
      <c r="H83" s="38">
        <v>901.65</v>
      </c>
      <c r="I83" s="38">
        <v>893.69999999999993</v>
      </c>
      <c r="J83" s="38">
        <v>933.0999999999998</v>
      </c>
      <c r="K83" s="38">
        <v>941.04999999999984</v>
      </c>
      <c r="L83" s="38">
        <v>952.79999999999973</v>
      </c>
      <c r="M83" s="28">
        <v>929.3</v>
      </c>
      <c r="N83" s="28">
        <v>909.6</v>
      </c>
      <c r="O83" s="39">
        <v>6090000</v>
      </c>
      <c r="P83" s="40">
        <v>1.3986013986013986E-2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44833</v>
      </c>
      <c r="E84" s="37">
        <v>1432.65</v>
      </c>
      <c r="F84" s="37">
        <v>1424.05</v>
      </c>
      <c r="G84" s="38">
        <v>1400.4499999999998</v>
      </c>
      <c r="H84" s="38">
        <v>1368.2499999999998</v>
      </c>
      <c r="I84" s="38">
        <v>1344.6499999999996</v>
      </c>
      <c r="J84" s="38">
        <v>1456.25</v>
      </c>
      <c r="K84" s="38">
        <v>1479.85</v>
      </c>
      <c r="L84" s="38">
        <v>1512.0500000000002</v>
      </c>
      <c r="M84" s="28">
        <v>1447.65</v>
      </c>
      <c r="N84" s="28">
        <v>1391.85</v>
      </c>
      <c r="O84" s="39">
        <v>3901950</v>
      </c>
      <c r="P84" s="40">
        <v>2.7998972514770099E-2</v>
      </c>
    </row>
    <row r="85" spans="1:16" ht="12.75" customHeight="1">
      <c r="A85" s="28">
        <v>75</v>
      </c>
      <c r="B85" s="29" t="s">
        <v>47</v>
      </c>
      <c r="C85" s="228" t="s">
        <v>109</v>
      </c>
      <c r="D85" s="31">
        <v>44833</v>
      </c>
      <c r="E85" s="37">
        <v>307.95</v>
      </c>
      <c r="F85" s="37">
        <v>307.13333333333338</v>
      </c>
      <c r="G85" s="38">
        <v>305.26666666666677</v>
      </c>
      <c r="H85" s="38">
        <v>302.58333333333337</v>
      </c>
      <c r="I85" s="38">
        <v>300.71666666666675</v>
      </c>
      <c r="J85" s="38">
        <v>309.81666666666678</v>
      </c>
      <c r="K85" s="38">
        <v>311.68333333333345</v>
      </c>
      <c r="L85" s="38">
        <v>314.36666666666679</v>
      </c>
      <c r="M85" s="28">
        <v>309</v>
      </c>
      <c r="N85" s="28">
        <v>304.45</v>
      </c>
      <c r="O85" s="39">
        <v>9378000</v>
      </c>
      <c r="P85" s="40">
        <v>7.0876288659793814E-3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44833</v>
      </c>
      <c r="E86" s="37">
        <v>1693.5</v>
      </c>
      <c r="F86" s="37">
        <v>1692.7666666666667</v>
      </c>
      <c r="G86" s="38">
        <v>1675.5333333333333</v>
      </c>
      <c r="H86" s="38">
        <v>1657.5666666666666</v>
      </c>
      <c r="I86" s="38">
        <v>1640.3333333333333</v>
      </c>
      <c r="J86" s="38">
        <v>1710.7333333333333</v>
      </c>
      <c r="K86" s="38">
        <v>1727.9666666666665</v>
      </c>
      <c r="L86" s="38">
        <v>1745.9333333333334</v>
      </c>
      <c r="M86" s="28">
        <v>1710</v>
      </c>
      <c r="N86" s="28">
        <v>1674.8</v>
      </c>
      <c r="O86" s="39">
        <v>8391350</v>
      </c>
      <c r="P86" s="40">
        <v>1.9506001846722069E-2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44833</v>
      </c>
      <c r="E87" s="37">
        <v>240.55</v>
      </c>
      <c r="F87" s="37">
        <v>242.06666666666669</v>
      </c>
      <c r="G87" s="38">
        <v>238.03333333333339</v>
      </c>
      <c r="H87" s="38">
        <v>235.51666666666671</v>
      </c>
      <c r="I87" s="38">
        <v>231.48333333333341</v>
      </c>
      <c r="J87" s="38">
        <v>244.58333333333337</v>
      </c>
      <c r="K87" s="38">
        <v>248.61666666666667</v>
      </c>
      <c r="L87" s="38">
        <v>251.13333333333335</v>
      </c>
      <c r="M87" s="28">
        <v>246.1</v>
      </c>
      <c r="N87" s="28">
        <v>239.55</v>
      </c>
      <c r="O87" s="39">
        <v>3397500</v>
      </c>
      <c r="P87" s="40">
        <v>-6.5979381443298971E-2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44833</v>
      </c>
      <c r="E88" s="37">
        <v>478.5</v>
      </c>
      <c r="F88" s="37">
        <v>478.55</v>
      </c>
      <c r="G88" s="38">
        <v>465.6</v>
      </c>
      <c r="H88" s="38">
        <v>452.7</v>
      </c>
      <c r="I88" s="38">
        <v>439.75</v>
      </c>
      <c r="J88" s="38">
        <v>491.45000000000005</v>
      </c>
      <c r="K88" s="38">
        <v>504.4</v>
      </c>
      <c r="L88" s="38">
        <v>517.30000000000007</v>
      </c>
      <c r="M88" s="28">
        <v>491.5</v>
      </c>
      <c r="N88" s="28">
        <v>465.65</v>
      </c>
      <c r="O88" s="39">
        <v>4421250</v>
      </c>
      <c r="P88" s="40">
        <v>-0.14873646209386282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44833</v>
      </c>
      <c r="E89" s="37">
        <v>2317.4</v>
      </c>
      <c r="F89" s="37">
        <v>2316.6666666666665</v>
      </c>
      <c r="G89" s="38">
        <v>2295.333333333333</v>
      </c>
      <c r="H89" s="38">
        <v>2273.2666666666664</v>
      </c>
      <c r="I89" s="38">
        <v>2251.9333333333329</v>
      </c>
      <c r="J89" s="38">
        <v>2338.7333333333331</v>
      </c>
      <c r="K89" s="38">
        <v>2360.0666666666662</v>
      </c>
      <c r="L89" s="38">
        <v>2382.1333333333332</v>
      </c>
      <c r="M89" s="28">
        <v>2338</v>
      </c>
      <c r="N89" s="28">
        <v>2294.6</v>
      </c>
      <c r="O89" s="39">
        <v>3115525</v>
      </c>
      <c r="P89" s="40">
        <v>1.4382926074853078E-2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44833</v>
      </c>
      <c r="E90" s="37">
        <v>1391.55</v>
      </c>
      <c r="F90" s="37">
        <v>1392.5333333333335</v>
      </c>
      <c r="G90" s="38">
        <v>1381.0666666666671</v>
      </c>
      <c r="H90" s="38">
        <v>1370.5833333333335</v>
      </c>
      <c r="I90" s="38">
        <v>1359.116666666667</v>
      </c>
      <c r="J90" s="38">
        <v>1403.0166666666671</v>
      </c>
      <c r="K90" s="38">
        <v>1414.4833333333338</v>
      </c>
      <c r="L90" s="38">
        <v>1424.9666666666672</v>
      </c>
      <c r="M90" s="28">
        <v>1404</v>
      </c>
      <c r="N90" s="28">
        <v>1382.05</v>
      </c>
      <c r="O90" s="39">
        <v>4283000</v>
      </c>
      <c r="P90" s="40">
        <v>6.935464911249559E-3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44833</v>
      </c>
      <c r="E91" s="37">
        <v>928.7</v>
      </c>
      <c r="F91" s="37">
        <v>927.88333333333333</v>
      </c>
      <c r="G91" s="38">
        <v>922.26666666666665</v>
      </c>
      <c r="H91" s="38">
        <v>915.83333333333337</v>
      </c>
      <c r="I91" s="38">
        <v>910.2166666666667</v>
      </c>
      <c r="J91" s="38">
        <v>934.31666666666661</v>
      </c>
      <c r="K91" s="38">
        <v>939.93333333333317</v>
      </c>
      <c r="L91" s="38">
        <v>946.36666666666656</v>
      </c>
      <c r="M91" s="28">
        <v>933.5</v>
      </c>
      <c r="N91" s="28">
        <v>921.45</v>
      </c>
      <c r="O91" s="39">
        <v>20449800</v>
      </c>
      <c r="P91" s="40">
        <v>1.5821134253624951E-2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44833</v>
      </c>
      <c r="E92" s="37">
        <v>2413.25</v>
      </c>
      <c r="F92" s="37">
        <v>2418.5333333333333</v>
      </c>
      <c r="G92" s="38">
        <v>2393.7666666666664</v>
      </c>
      <c r="H92" s="38">
        <v>2374.2833333333333</v>
      </c>
      <c r="I92" s="38">
        <v>2349.5166666666664</v>
      </c>
      <c r="J92" s="38">
        <v>2438.0166666666664</v>
      </c>
      <c r="K92" s="38">
        <v>2462.7833333333338</v>
      </c>
      <c r="L92" s="38">
        <v>2482.2666666666664</v>
      </c>
      <c r="M92" s="28">
        <v>2443.3000000000002</v>
      </c>
      <c r="N92" s="28">
        <v>2399.0500000000002</v>
      </c>
      <c r="O92" s="39">
        <v>18432900</v>
      </c>
      <c r="P92" s="40">
        <v>1.3041614456242169E-2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44833</v>
      </c>
      <c r="E93" s="37">
        <v>2052.25</v>
      </c>
      <c r="F93" s="37">
        <v>2055.9333333333334</v>
      </c>
      <c r="G93" s="38">
        <v>2036.3166666666666</v>
      </c>
      <c r="H93" s="38">
        <v>2020.3833333333332</v>
      </c>
      <c r="I93" s="38">
        <v>2000.7666666666664</v>
      </c>
      <c r="J93" s="38">
        <v>2071.8666666666668</v>
      </c>
      <c r="K93" s="38">
        <v>2091.4833333333336</v>
      </c>
      <c r="L93" s="38">
        <v>2107.416666666667</v>
      </c>
      <c r="M93" s="28">
        <v>2075.5500000000002</v>
      </c>
      <c r="N93" s="28">
        <v>2040</v>
      </c>
      <c r="O93" s="39">
        <v>2234400</v>
      </c>
      <c r="P93" s="40">
        <v>3.2580063773741855E-2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44833</v>
      </c>
      <c r="E94" s="37">
        <v>1475.95</v>
      </c>
      <c r="F94" s="37">
        <v>1478.9833333333336</v>
      </c>
      <c r="G94" s="38">
        <v>1461.5666666666671</v>
      </c>
      <c r="H94" s="38">
        <v>1447.1833333333334</v>
      </c>
      <c r="I94" s="38">
        <v>1429.7666666666669</v>
      </c>
      <c r="J94" s="38">
        <v>1493.3666666666672</v>
      </c>
      <c r="K94" s="38">
        <v>1510.7833333333338</v>
      </c>
      <c r="L94" s="38">
        <v>1525.1666666666674</v>
      </c>
      <c r="M94" s="28">
        <v>1496.4</v>
      </c>
      <c r="N94" s="28">
        <v>1464.6</v>
      </c>
      <c r="O94" s="39">
        <v>59362050</v>
      </c>
      <c r="P94" s="40">
        <v>1.4837381174014837E-2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44833</v>
      </c>
      <c r="E95" s="37">
        <v>577.04999999999995</v>
      </c>
      <c r="F95" s="37">
        <v>576.74999999999989</v>
      </c>
      <c r="G95" s="38">
        <v>570.8499999999998</v>
      </c>
      <c r="H95" s="38">
        <v>564.64999999999986</v>
      </c>
      <c r="I95" s="38">
        <v>558.74999999999977</v>
      </c>
      <c r="J95" s="38">
        <v>582.94999999999982</v>
      </c>
      <c r="K95" s="38">
        <v>588.84999999999991</v>
      </c>
      <c r="L95" s="38">
        <v>595.04999999999984</v>
      </c>
      <c r="M95" s="28">
        <v>582.65</v>
      </c>
      <c r="N95" s="28">
        <v>570.54999999999995</v>
      </c>
      <c r="O95" s="39">
        <v>22434500</v>
      </c>
      <c r="P95" s="40">
        <v>1.8375193488790135E-2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44833</v>
      </c>
      <c r="E96" s="37">
        <v>2886.7</v>
      </c>
      <c r="F96" s="37">
        <v>2863.35</v>
      </c>
      <c r="G96" s="38">
        <v>2835.8999999999996</v>
      </c>
      <c r="H96" s="38">
        <v>2785.1</v>
      </c>
      <c r="I96" s="38">
        <v>2757.6499999999996</v>
      </c>
      <c r="J96" s="38">
        <v>2914.1499999999996</v>
      </c>
      <c r="K96" s="38">
        <v>2941.5999999999995</v>
      </c>
      <c r="L96" s="38">
        <v>2992.3999999999996</v>
      </c>
      <c r="M96" s="28">
        <v>2890.8</v>
      </c>
      <c r="N96" s="28">
        <v>2812.55</v>
      </c>
      <c r="O96" s="39">
        <v>3410700</v>
      </c>
      <c r="P96" s="40">
        <v>-2.9816714899587827E-3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44833</v>
      </c>
      <c r="E97" s="37">
        <v>423.4</v>
      </c>
      <c r="F97" s="37">
        <v>425.91666666666669</v>
      </c>
      <c r="G97" s="38">
        <v>418.83333333333337</v>
      </c>
      <c r="H97" s="38">
        <v>414.26666666666671</v>
      </c>
      <c r="I97" s="38">
        <v>407.18333333333339</v>
      </c>
      <c r="J97" s="38">
        <v>430.48333333333335</v>
      </c>
      <c r="K97" s="38">
        <v>437.56666666666672</v>
      </c>
      <c r="L97" s="38">
        <v>442.13333333333333</v>
      </c>
      <c r="M97" s="28">
        <v>433</v>
      </c>
      <c r="N97" s="28">
        <v>421.35</v>
      </c>
      <c r="O97" s="39">
        <v>25389350</v>
      </c>
      <c r="P97" s="40">
        <v>0.10830595964335993</v>
      </c>
    </row>
    <row r="98" spans="1:16" ht="12.75" customHeight="1">
      <c r="A98" s="28">
        <v>88</v>
      </c>
      <c r="B98" s="29" t="s">
        <v>119</v>
      </c>
      <c r="C98" s="30" t="s">
        <v>379</v>
      </c>
      <c r="D98" s="31">
        <v>44833</v>
      </c>
      <c r="E98" s="37">
        <v>116.65</v>
      </c>
      <c r="F98" s="37">
        <v>116.93333333333334</v>
      </c>
      <c r="G98" s="38">
        <v>115.26666666666668</v>
      </c>
      <c r="H98" s="38">
        <v>113.88333333333334</v>
      </c>
      <c r="I98" s="38">
        <v>112.21666666666668</v>
      </c>
      <c r="J98" s="38">
        <v>118.31666666666668</v>
      </c>
      <c r="K98" s="38">
        <v>119.98333333333333</v>
      </c>
      <c r="L98" s="38">
        <v>121.36666666666667</v>
      </c>
      <c r="M98" s="28">
        <v>118.6</v>
      </c>
      <c r="N98" s="28">
        <v>115.55</v>
      </c>
      <c r="O98" s="39">
        <v>19401600</v>
      </c>
      <c r="P98" s="40">
        <v>3.3355570380253501E-3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44833</v>
      </c>
      <c r="E99" s="37">
        <v>247.35</v>
      </c>
      <c r="F99" s="37">
        <v>246.65</v>
      </c>
      <c r="G99" s="38">
        <v>244.70000000000002</v>
      </c>
      <c r="H99" s="38">
        <v>242.05</v>
      </c>
      <c r="I99" s="38">
        <v>240.10000000000002</v>
      </c>
      <c r="J99" s="38">
        <v>249.3</v>
      </c>
      <c r="K99" s="38">
        <v>251.25</v>
      </c>
      <c r="L99" s="38">
        <v>253.9</v>
      </c>
      <c r="M99" s="28">
        <v>248.6</v>
      </c>
      <c r="N99" s="28">
        <v>244</v>
      </c>
      <c r="O99" s="39">
        <v>17936100</v>
      </c>
      <c r="P99" s="40">
        <v>5.011065444198546E-2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44833</v>
      </c>
      <c r="E100" s="37">
        <v>2614</v>
      </c>
      <c r="F100" s="37">
        <v>2626.9833333333336</v>
      </c>
      <c r="G100" s="38">
        <v>2588.1166666666672</v>
      </c>
      <c r="H100" s="38">
        <v>2562.2333333333336</v>
      </c>
      <c r="I100" s="38">
        <v>2523.3666666666672</v>
      </c>
      <c r="J100" s="38">
        <v>2652.8666666666672</v>
      </c>
      <c r="K100" s="38">
        <v>2691.733333333334</v>
      </c>
      <c r="L100" s="38">
        <v>2717.6166666666672</v>
      </c>
      <c r="M100" s="28">
        <v>2665.85</v>
      </c>
      <c r="N100" s="28">
        <v>2601.1</v>
      </c>
      <c r="O100" s="39">
        <v>9051000</v>
      </c>
      <c r="P100" s="40">
        <v>-2.9083217661444909E-3</v>
      </c>
    </row>
    <row r="101" spans="1:16" ht="12.75" customHeight="1">
      <c r="A101" s="28">
        <v>91</v>
      </c>
      <c r="B101" s="29" t="s">
        <v>44</v>
      </c>
      <c r="C101" s="30" t="s">
        <v>380</v>
      </c>
      <c r="D101" s="31">
        <v>44833</v>
      </c>
      <c r="E101" s="37">
        <v>43152.1</v>
      </c>
      <c r="F101" s="37">
        <v>43384.033333333333</v>
      </c>
      <c r="G101" s="38">
        <v>42768.116666666669</v>
      </c>
      <c r="H101" s="38">
        <v>42384.133333333339</v>
      </c>
      <c r="I101" s="38">
        <v>41768.216666666674</v>
      </c>
      <c r="J101" s="38">
        <v>43768.016666666663</v>
      </c>
      <c r="K101" s="38">
        <v>44383.933333333334</v>
      </c>
      <c r="L101" s="38">
        <v>44767.916666666657</v>
      </c>
      <c r="M101" s="28">
        <v>43999.95</v>
      </c>
      <c r="N101" s="28">
        <v>43000.05</v>
      </c>
      <c r="O101" s="39">
        <v>11160</v>
      </c>
      <c r="P101" s="40">
        <v>2.197802197802198E-2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44833</v>
      </c>
      <c r="E102" s="37">
        <v>134.94999999999999</v>
      </c>
      <c r="F102" s="37">
        <v>136.30000000000001</v>
      </c>
      <c r="G102" s="38">
        <v>132.95000000000002</v>
      </c>
      <c r="H102" s="38">
        <v>130.95000000000002</v>
      </c>
      <c r="I102" s="38">
        <v>127.60000000000002</v>
      </c>
      <c r="J102" s="38">
        <v>138.30000000000001</v>
      </c>
      <c r="K102" s="38">
        <v>141.65000000000003</v>
      </c>
      <c r="L102" s="38">
        <v>143.65</v>
      </c>
      <c r="M102" s="28">
        <v>139.65</v>
      </c>
      <c r="N102" s="28">
        <v>134.30000000000001</v>
      </c>
      <c r="O102" s="39">
        <v>37104000</v>
      </c>
      <c r="P102" s="40">
        <v>-2.6856903063365505E-2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44833</v>
      </c>
      <c r="E103" s="37">
        <v>879.15</v>
      </c>
      <c r="F103" s="37">
        <v>878.80000000000007</v>
      </c>
      <c r="G103" s="38">
        <v>868.35000000000014</v>
      </c>
      <c r="H103" s="38">
        <v>857.55000000000007</v>
      </c>
      <c r="I103" s="38">
        <v>847.10000000000014</v>
      </c>
      <c r="J103" s="38">
        <v>889.60000000000014</v>
      </c>
      <c r="K103" s="38">
        <v>900.05000000000018</v>
      </c>
      <c r="L103" s="38">
        <v>910.85000000000014</v>
      </c>
      <c r="M103" s="28">
        <v>889.25</v>
      </c>
      <c r="N103" s="28">
        <v>868</v>
      </c>
      <c r="O103" s="39">
        <v>84484125</v>
      </c>
      <c r="P103" s="40">
        <v>-2.1390118816296627E-2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44833</v>
      </c>
      <c r="E104" s="37">
        <v>1275.25</v>
      </c>
      <c r="F104" s="37">
        <v>1278.2166666666667</v>
      </c>
      <c r="G104" s="38">
        <v>1267.4333333333334</v>
      </c>
      <c r="H104" s="38">
        <v>1259.6166666666668</v>
      </c>
      <c r="I104" s="38">
        <v>1248.8333333333335</v>
      </c>
      <c r="J104" s="38">
        <v>1286.0333333333333</v>
      </c>
      <c r="K104" s="38">
        <v>1296.8166666666666</v>
      </c>
      <c r="L104" s="38">
        <v>1304.6333333333332</v>
      </c>
      <c r="M104" s="28">
        <v>1289</v>
      </c>
      <c r="N104" s="28">
        <v>1270.4000000000001</v>
      </c>
      <c r="O104" s="39">
        <v>3720025</v>
      </c>
      <c r="P104" s="40">
        <v>6.2076100701230026E-3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44833</v>
      </c>
      <c r="E105" s="37">
        <v>591.1</v>
      </c>
      <c r="F105" s="37">
        <v>587.16666666666663</v>
      </c>
      <c r="G105" s="38">
        <v>581.0333333333333</v>
      </c>
      <c r="H105" s="38">
        <v>570.9666666666667</v>
      </c>
      <c r="I105" s="38">
        <v>564.83333333333337</v>
      </c>
      <c r="J105" s="38">
        <v>597.23333333333323</v>
      </c>
      <c r="K105" s="38">
        <v>603.36666666666667</v>
      </c>
      <c r="L105" s="38">
        <v>613.43333333333317</v>
      </c>
      <c r="M105" s="28">
        <v>593.29999999999995</v>
      </c>
      <c r="N105" s="28">
        <v>577.1</v>
      </c>
      <c r="O105" s="39">
        <v>8266500</v>
      </c>
      <c r="P105" s="40">
        <v>9.0810025426807123E-4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44833</v>
      </c>
      <c r="E106" s="37">
        <v>9.1999999999999993</v>
      </c>
      <c r="F106" s="37">
        <v>9.1833333333333318</v>
      </c>
      <c r="G106" s="38">
        <v>9.0166666666666639</v>
      </c>
      <c r="H106" s="38">
        <v>8.8333333333333321</v>
      </c>
      <c r="I106" s="38">
        <v>8.6666666666666643</v>
      </c>
      <c r="J106" s="38">
        <v>9.3666666666666636</v>
      </c>
      <c r="K106" s="38">
        <v>9.5333333333333314</v>
      </c>
      <c r="L106" s="38">
        <v>9.7166666666666632</v>
      </c>
      <c r="M106" s="28">
        <v>9.35</v>
      </c>
      <c r="N106" s="28">
        <v>9</v>
      </c>
      <c r="O106" s="39">
        <v>633220000</v>
      </c>
      <c r="P106" s="40">
        <v>1.3330346140920803E-2</v>
      </c>
    </row>
    <row r="107" spans="1:16" ht="12.75" customHeight="1">
      <c r="A107" s="28">
        <v>97</v>
      </c>
      <c r="B107" s="29" t="s">
        <v>63</v>
      </c>
      <c r="C107" s="30" t="s">
        <v>384</v>
      </c>
      <c r="D107" s="31">
        <v>44833</v>
      </c>
      <c r="E107" s="37">
        <v>68.75</v>
      </c>
      <c r="F107" s="37">
        <v>68.516666666666666</v>
      </c>
      <c r="G107" s="38">
        <v>67.533333333333331</v>
      </c>
      <c r="H107" s="38">
        <v>66.316666666666663</v>
      </c>
      <c r="I107" s="38">
        <v>65.333333333333329</v>
      </c>
      <c r="J107" s="38">
        <v>69.733333333333334</v>
      </c>
      <c r="K107" s="38">
        <v>70.716666666666654</v>
      </c>
      <c r="L107" s="38">
        <v>71.933333333333337</v>
      </c>
      <c r="M107" s="28">
        <v>69.5</v>
      </c>
      <c r="N107" s="28">
        <v>67.3</v>
      </c>
      <c r="O107" s="39">
        <v>125300000</v>
      </c>
      <c r="P107" s="40">
        <v>7.9872204472843447E-4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44833</v>
      </c>
      <c r="E108" s="37">
        <v>49.45</v>
      </c>
      <c r="F108" s="37">
        <v>49.4</v>
      </c>
      <c r="G108" s="38">
        <v>48.65</v>
      </c>
      <c r="H108" s="38">
        <v>47.85</v>
      </c>
      <c r="I108" s="38">
        <v>47.1</v>
      </c>
      <c r="J108" s="38">
        <v>50.199999999999996</v>
      </c>
      <c r="K108" s="38">
        <v>50.949999999999996</v>
      </c>
      <c r="L108" s="38">
        <v>51.749999999999993</v>
      </c>
      <c r="M108" s="28">
        <v>50.15</v>
      </c>
      <c r="N108" s="28">
        <v>48.6</v>
      </c>
      <c r="O108" s="39">
        <v>151935000</v>
      </c>
      <c r="P108" s="40">
        <v>-2.3616734143049933E-2</v>
      </c>
    </row>
    <row r="109" spans="1:16" ht="12.75" customHeight="1">
      <c r="A109" s="28">
        <v>99</v>
      </c>
      <c r="B109" s="29" t="s">
        <v>44</v>
      </c>
      <c r="C109" s="30" t="s">
        <v>394</v>
      </c>
      <c r="D109" s="31">
        <v>44833</v>
      </c>
      <c r="E109" s="37">
        <v>161</v>
      </c>
      <c r="F109" s="37">
        <v>160.81666666666666</v>
      </c>
      <c r="G109" s="38">
        <v>159.43333333333334</v>
      </c>
      <c r="H109" s="38">
        <v>157.86666666666667</v>
      </c>
      <c r="I109" s="38">
        <v>156.48333333333335</v>
      </c>
      <c r="J109" s="38">
        <v>162.38333333333333</v>
      </c>
      <c r="K109" s="38">
        <v>163.76666666666665</v>
      </c>
      <c r="L109" s="38">
        <v>165.33333333333331</v>
      </c>
      <c r="M109" s="28">
        <v>162.19999999999999</v>
      </c>
      <c r="N109" s="28">
        <v>159.25</v>
      </c>
      <c r="O109" s="39">
        <v>58886250</v>
      </c>
      <c r="P109" s="40">
        <v>3.7714139606238812E-3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44833</v>
      </c>
      <c r="E110" s="37">
        <v>412.3</v>
      </c>
      <c r="F110" s="37">
        <v>414.25</v>
      </c>
      <c r="G110" s="38">
        <v>407.4</v>
      </c>
      <c r="H110" s="38">
        <v>402.5</v>
      </c>
      <c r="I110" s="38">
        <v>395.65</v>
      </c>
      <c r="J110" s="38">
        <v>419.15</v>
      </c>
      <c r="K110" s="38">
        <v>426</v>
      </c>
      <c r="L110" s="38">
        <v>430.9</v>
      </c>
      <c r="M110" s="28">
        <v>421.1</v>
      </c>
      <c r="N110" s="28">
        <v>409.35</v>
      </c>
      <c r="O110" s="39">
        <v>13494250</v>
      </c>
      <c r="P110" s="40">
        <v>2.4532832237185508E-2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44833</v>
      </c>
      <c r="E111" s="37">
        <v>295.5</v>
      </c>
      <c r="F111" s="37">
        <v>292.21666666666664</v>
      </c>
      <c r="G111" s="38">
        <v>287.93333333333328</v>
      </c>
      <c r="H111" s="38">
        <v>280.36666666666662</v>
      </c>
      <c r="I111" s="38">
        <v>276.08333333333326</v>
      </c>
      <c r="J111" s="38">
        <v>299.7833333333333</v>
      </c>
      <c r="K111" s="38">
        <v>304.06666666666672</v>
      </c>
      <c r="L111" s="38">
        <v>311.63333333333333</v>
      </c>
      <c r="M111" s="28">
        <v>296.5</v>
      </c>
      <c r="N111" s="28">
        <v>284.64999999999998</v>
      </c>
      <c r="O111" s="39">
        <v>22672014</v>
      </c>
      <c r="P111" s="40">
        <v>-4.2395336512983575E-3</v>
      </c>
    </row>
    <row r="112" spans="1:16" ht="12.75" customHeight="1">
      <c r="A112" s="28">
        <v>102</v>
      </c>
      <c r="B112" s="29" t="s">
        <v>42</v>
      </c>
      <c r="C112" s="30" t="s">
        <v>391</v>
      </c>
      <c r="D112" s="31">
        <v>44833</v>
      </c>
      <c r="E112" s="37">
        <v>228.15</v>
      </c>
      <c r="F112" s="37">
        <v>227.95000000000002</v>
      </c>
      <c r="G112" s="38">
        <v>225.45000000000005</v>
      </c>
      <c r="H112" s="38">
        <v>222.75000000000003</v>
      </c>
      <c r="I112" s="38">
        <v>220.25000000000006</v>
      </c>
      <c r="J112" s="38">
        <v>230.65000000000003</v>
      </c>
      <c r="K112" s="38">
        <v>233.14999999999998</v>
      </c>
      <c r="L112" s="38">
        <v>235.85000000000002</v>
      </c>
      <c r="M112" s="28">
        <v>230.45</v>
      </c>
      <c r="N112" s="28">
        <v>225.25</v>
      </c>
      <c r="O112" s="39">
        <v>13108000</v>
      </c>
      <c r="P112" s="40">
        <v>-3.3155080213903745E-2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44833</v>
      </c>
      <c r="E113" s="37">
        <v>4508.3500000000004</v>
      </c>
      <c r="F113" s="37">
        <v>4475.1333333333341</v>
      </c>
      <c r="G113" s="38">
        <v>4432.2666666666682</v>
      </c>
      <c r="H113" s="38">
        <v>4356.1833333333343</v>
      </c>
      <c r="I113" s="38">
        <v>4313.3166666666684</v>
      </c>
      <c r="J113" s="38">
        <v>4551.2166666666681</v>
      </c>
      <c r="K113" s="38">
        <v>4594.0833333333348</v>
      </c>
      <c r="L113" s="38">
        <v>4670.1666666666679</v>
      </c>
      <c r="M113" s="28">
        <v>4518</v>
      </c>
      <c r="N113" s="28">
        <v>4399.05</v>
      </c>
      <c r="O113" s="39">
        <v>352200</v>
      </c>
      <c r="P113" s="40">
        <v>3.3905768383971815E-2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44833</v>
      </c>
      <c r="E114" s="37">
        <v>2050.1</v>
      </c>
      <c r="F114" s="37">
        <v>2040.1999999999998</v>
      </c>
      <c r="G114" s="38">
        <v>2020.5999999999995</v>
      </c>
      <c r="H114" s="38">
        <v>1991.0999999999997</v>
      </c>
      <c r="I114" s="38">
        <v>1971.4999999999993</v>
      </c>
      <c r="J114" s="38">
        <v>2069.6999999999998</v>
      </c>
      <c r="K114" s="38">
        <v>2089.3000000000002</v>
      </c>
      <c r="L114" s="38">
        <v>2118.7999999999997</v>
      </c>
      <c r="M114" s="28">
        <v>2059.8000000000002</v>
      </c>
      <c r="N114" s="28">
        <v>2010.7</v>
      </c>
      <c r="O114" s="39">
        <v>2275200</v>
      </c>
      <c r="P114" s="40">
        <v>1.8807092960773777E-2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44833</v>
      </c>
      <c r="E115" s="37">
        <v>1117.5999999999999</v>
      </c>
      <c r="F115" s="37">
        <v>1115.5166666666667</v>
      </c>
      <c r="G115" s="38">
        <v>1105.4333333333334</v>
      </c>
      <c r="H115" s="38">
        <v>1093.2666666666667</v>
      </c>
      <c r="I115" s="38">
        <v>1083.1833333333334</v>
      </c>
      <c r="J115" s="38">
        <v>1127.6833333333334</v>
      </c>
      <c r="K115" s="38">
        <v>1137.7666666666669</v>
      </c>
      <c r="L115" s="38">
        <v>1149.9333333333334</v>
      </c>
      <c r="M115" s="28">
        <v>1125.5999999999999</v>
      </c>
      <c r="N115" s="28">
        <v>1103.3499999999999</v>
      </c>
      <c r="O115" s="39">
        <v>21389400</v>
      </c>
      <c r="P115" s="40">
        <v>3.631756756756757E-3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44833</v>
      </c>
      <c r="E116" s="37">
        <v>200.7</v>
      </c>
      <c r="F116" s="37">
        <v>200.2833333333333</v>
      </c>
      <c r="G116" s="38">
        <v>197.71666666666661</v>
      </c>
      <c r="H116" s="38">
        <v>194.73333333333332</v>
      </c>
      <c r="I116" s="38">
        <v>192.16666666666663</v>
      </c>
      <c r="J116" s="38">
        <v>203.26666666666659</v>
      </c>
      <c r="K116" s="38">
        <v>205.83333333333331</v>
      </c>
      <c r="L116" s="38">
        <v>208.81666666666658</v>
      </c>
      <c r="M116" s="28">
        <v>202.85</v>
      </c>
      <c r="N116" s="28">
        <v>197.3</v>
      </c>
      <c r="O116" s="39">
        <v>16601200</v>
      </c>
      <c r="P116" s="40">
        <v>3.3466968799023881E-2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44833</v>
      </c>
      <c r="E117" s="37">
        <v>1466.25</v>
      </c>
      <c r="F117" s="37">
        <v>1464.8166666666666</v>
      </c>
      <c r="G117" s="38">
        <v>1457.6333333333332</v>
      </c>
      <c r="H117" s="38">
        <v>1449.0166666666667</v>
      </c>
      <c r="I117" s="38">
        <v>1441.8333333333333</v>
      </c>
      <c r="J117" s="38">
        <v>1473.4333333333332</v>
      </c>
      <c r="K117" s="38">
        <v>1480.6166666666666</v>
      </c>
      <c r="L117" s="38">
        <v>1489.2333333333331</v>
      </c>
      <c r="M117" s="28">
        <v>1472</v>
      </c>
      <c r="N117" s="28">
        <v>1456.2</v>
      </c>
      <c r="O117" s="39">
        <v>38200200</v>
      </c>
      <c r="P117" s="40">
        <v>3.3790147111356479E-2</v>
      </c>
    </row>
    <row r="118" spans="1:16" ht="12.75" customHeight="1">
      <c r="A118" s="28">
        <v>108</v>
      </c>
      <c r="B118" s="29" t="s">
        <v>86</v>
      </c>
      <c r="C118" s="30" t="s">
        <v>400</v>
      </c>
      <c r="D118" s="31">
        <v>44833</v>
      </c>
      <c r="E118" s="37">
        <v>606.20000000000005</v>
      </c>
      <c r="F118" s="37">
        <v>600.79999999999995</v>
      </c>
      <c r="G118" s="38">
        <v>589.69999999999993</v>
      </c>
      <c r="H118" s="38">
        <v>573.19999999999993</v>
      </c>
      <c r="I118" s="38">
        <v>562.09999999999991</v>
      </c>
      <c r="J118" s="38">
        <v>617.29999999999995</v>
      </c>
      <c r="K118" s="38">
        <v>628.39999999999986</v>
      </c>
      <c r="L118" s="38">
        <v>644.9</v>
      </c>
      <c r="M118" s="28">
        <v>611.9</v>
      </c>
      <c r="N118" s="28">
        <v>584.29999999999995</v>
      </c>
      <c r="O118" s="39">
        <v>1910250</v>
      </c>
      <c r="P118" s="40">
        <v>-2.1137586471944657E-2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44833</v>
      </c>
      <c r="E119" s="37">
        <v>71.55</v>
      </c>
      <c r="F119" s="37">
        <v>71.533333333333331</v>
      </c>
      <c r="G119" s="38">
        <v>71.166666666666657</v>
      </c>
      <c r="H119" s="38">
        <v>70.783333333333331</v>
      </c>
      <c r="I119" s="38">
        <v>70.416666666666657</v>
      </c>
      <c r="J119" s="38">
        <v>71.916666666666657</v>
      </c>
      <c r="K119" s="38">
        <v>72.283333333333331</v>
      </c>
      <c r="L119" s="38">
        <v>72.666666666666657</v>
      </c>
      <c r="M119" s="28">
        <v>71.900000000000006</v>
      </c>
      <c r="N119" s="28">
        <v>71.150000000000006</v>
      </c>
      <c r="O119" s="39">
        <v>89066250</v>
      </c>
      <c r="P119" s="40">
        <v>9.3922651933701657E-3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44833</v>
      </c>
      <c r="E120" s="37">
        <v>893.45</v>
      </c>
      <c r="F120" s="37">
        <v>897.16666666666663</v>
      </c>
      <c r="G120" s="38">
        <v>886.33333333333326</v>
      </c>
      <c r="H120" s="38">
        <v>879.21666666666658</v>
      </c>
      <c r="I120" s="38">
        <v>868.38333333333321</v>
      </c>
      <c r="J120" s="38">
        <v>904.2833333333333</v>
      </c>
      <c r="K120" s="38">
        <v>915.11666666666656</v>
      </c>
      <c r="L120" s="38">
        <v>922.23333333333335</v>
      </c>
      <c r="M120" s="28">
        <v>908</v>
      </c>
      <c r="N120" s="28">
        <v>890.05</v>
      </c>
      <c r="O120" s="39">
        <v>1383850</v>
      </c>
      <c r="P120" s="40">
        <v>1.7200191113234592E-2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44833</v>
      </c>
      <c r="E121" s="37">
        <v>707.45</v>
      </c>
      <c r="F121" s="37">
        <v>701.51666666666677</v>
      </c>
      <c r="G121" s="38">
        <v>686.23333333333358</v>
      </c>
      <c r="H121" s="38">
        <v>665.01666666666677</v>
      </c>
      <c r="I121" s="38">
        <v>649.73333333333358</v>
      </c>
      <c r="J121" s="38">
        <v>722.73333333333358</v>
      </c>
      <c r="K121" s="38">
        <v>738.01666666666665</v>
      </c>
      <c r="L121" s="38">
        <v>759.23333333333358</v>
      </c>
      <c r="M121" s="28">
        <v>716.8</v>
      </c>
      <c r="N121" s="28">
        <v>680.3</v>
      </c>
      <c r="O121" s="39">
        <v>13300000</v>
      </c>
      <c r="P121" s="40">
        <v>2.054518598093192E-2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44833</v>
      </c>
      <c r="E122" s="37">
        <v>318.45</v>
      </c>
      <c r="F122" s="37">
        <v>319.25</v>
      </c>
      <c r="G122" s="38">
        <v>315.89999999999998</v>
      </c>
      <c r="H122" s="38">
        <v>313.34999999999997</v>
      </c>
      <c r="I122" s="38">
        <v>309.99999999999994</v>
      </c>
      <c r="J122" s="38">
        <v>321.8</v>
      </c>
      <c r="K122" s="38">
        <v>325.15000000000003</v>
      </c>
      <c r="L122" s="38">
        <v>327.70000000000005</v>
      </c>
      <c r="M122" s="28">
        <v>322.60000000000002</v>
      </c>
      <c r="N122" s="28">
        <v>316.7</v>
      </c>
      <c r="O122" s="39">
        <v>76428800</v>
      </c>
      <c r="P122" s="40">
        <v>5.5413168360583298E-2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44833</v>
      </c>
      <c r="E123" s="37">
        <v>425.9</v>
      </c>
      <c r="F123" s="37">
        <v>426.95</v>
      </c>
      <c r="G123" s="38">
        <v>421.09999999999997</v>
      </c>
      <c r="H123" s="38">
        <v>416.29999999999995</v>
      </c>
      <c r="I123" s="38">
        <v>410.44999999999993</v>
      </c>
      <c r="J123" s="38">
        <v>431.75</v>
      </c>
      <c r="K123" s="38">
        <v>437.6</v>
      </c>
      <c r="L123" s="38">
        <v>442.40000000000003</v>
      </c>
      <c r="M123" s="28">
        <v>432.8</v>
      </c>
      <c r="N123" s="28">
        <v>422.15</v>
      </c>
      <c r="O123" s="39">
        <v>29147500</v>
      </c>
      <c r="P123" s="40">
        <v>-2.1438065428975689E-4</v>
      </c>
    </row>
    <row r="124" spans="1:16" ht="12.75" customHeight="1">
      <c r="A124" s="28">
        <v>114</v>
      </c>
      <c r="B124" s="29" t="s">
        <v>42</v>
      </c>
      <c r="C124" s="30" t="s">
        <v>402</v>
      </c>
      <c r="D124" s="31">
        <v>44833</v>
      </c>
      <c r="E124" s="37">
        <v>2695.25</v>
      </c>
      <c r="F124" s="37">
        <v>2707.6333333333332</v>
      </c>
      <c r="G124" s="38">
        <v>2663.2666666666664</v>
      </c>
      <c r="H124" s="38">
        <v>2631.2833333333333</v>
      </c>
      <c r="I124" s="38">
        <v>2586.9166666666665</v>
      </c>
      <c r="J124" s="38">
        <v>2739.6166666666663</v>
      </c>
      <c r="K124" s="38">
        <v>2783.9833333333331</v>
      </c>
      <c r="L124" s="38">
        <v>2815.9666666666662</v>
      </c>
      <c r="M124" s="28">
        <v>2752</v>
      </c>
      <c r="N124" s="28">
        <v>2675.65</v>
      </c>
      <c r="O124" s="39">
        <v>252250</v>
      </c>
      <c r="P124" s="40">
        <v>-8.840864440078585E-3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44833</v>
      </c>
      <c r="E125" s="37">
        <v>664.4</v>
      </c>
      <c r="F125" s="37">
        <v>664.43333333333328</v>
      </c>
      <c r="G125" s="38">
        <v>657.66666666666652</v>
      </c>
      <c r="H125" s="38">
        <v>650.93333333333328</v>
      </c>
      <c r="I125" s="38">
        <v>644.16666666666652</v>
      </c>
      <c r="J125" s="38">
        <v>671.16666666666652</v>
      </c>
      <c r="K125" s="38">
        <v>677.93333333333317</v>
      </c>
      <c r="L125" s="38">
        <v>684.66666666666652</v>
      </c>
      <c r="M125" s="28">
        <v>671.2</v>
      </c>
      <c r="N125" s="28">
        <v>657.7</v>
      </c>
      <c r="O125" s="39">
        <v>34550550</v>
      </c>
      <c r="P125" s="40">
        <v>-1.1586142973004287E-2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44833</v>
      </c>
      <c r="E126" s="37">
        <v>621.54999999999995</v>
      </c>
      <c r="F126" s="37">
        <v>619.68333333333328</v>
      </c>
      <c r="G126" s="38">
        <v>612.96666666666658</v>
      </c>
      <c r="H126" s="38">
        <v>604.38333333333333</v>
      </c>
      <c r="I126" s="38">
        <v>597.66666666666663</v>
      </c>
      <c r="J126" s="38">
        <v>628.26666666666654</v>
      </c>
      <c r="K126" s="38">
        <v>634.98333333333323</v>
      </c>
      <c r="L126" s="38">
        <v>643.56666666666649</v>
      </c>
      <c r="M126" s="28">
        <v>626.4</v>
      </c>
      <c r="N126" s="28">
        <v>611.1</v>
      </c>
      <c r="O126" s="39">
        <v>10262500</v>
      </c>
      <c r="P126" s="40">
        <v>-1.5351403214200048E-2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44833</v>
      </c>
      <c r="E127" s="37">
        <v>1914.5</v>
      </c>
      <c r="F127" s="37">
        <v>1912.2166666666665</v>
      </c>
      <c r="G127" s="38">
        <v>1888.2833333333328</v>
      </c>
      <c r="H127" s="38">
        <v>1862.0666666666664</v>
      </c>
      <c r="I127" s="38">
        <v>1838.1333333333328</v>
      </c>
      <c r="J127" s="38">
        <v>1938.4333333333329</v>
      </c>
      <c r="K127" s="38">
        <v>1962.3666666666668</v>
      </c>
      <c r="L127" s="38">
        <v>1988.583333333333</v>
      </c>
      <c r="M127" s="28">
        <v>1936.15</v>
      </c>
      <c r="N127" s="28">
        <v>1886</v>
      </c>
      <c r="O127" s="39">
        <v>18295200</v>
      </c>
      <c r="P127" s="40">
        <v>4.978310266473869E-2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44833</v>
      </c>
      <c r="E128" s="37">
        <v>79.7</v>
      </c>
      <c r="F128" s="37">
        <v>79.566666666666677</v>
      </c>
      <c r="G128" s="38">
        <v>78.483333333333348</v>
      </c>
      <c r="H128" s="38">
        <v>77.266666666666666</v>
      </c>
      <c r="I128" s="38">
        <v>76.183333333333337</v>
      </c>
      <c r="J128" s="38">
        <v>80.78333333333336</v>
      </c>
      <c r="K128" s="38">
        <v>81.866666666666703</v>
      </c>
      <c r="L128" s="38">
        <v>83.083333333333371</v>
      </c>
      <c r="M128" s="28">
        <v>80.650000000000006</v>
      </c>
      <c r="N128" s="28">
        <v>78.349999999999994</v>
      </c>
      <c r="O128" s="39">
        <v>52830080</v>
      </c>
      <c r="P128" s="40">
        <v>-8.0428954423592495E-3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44833</v>
      </c>
      <c r="E129" s="37">
        <v>2376.35</v>
      </c>
      <c r="F129" s="37">
        <v>2383.5666666666671</v>
      </c>
      <c r="G129" s="38">
        <v>2350.3833333333341</v>
      </c>
      <c r="H129" s="38">
        <v>2324.416666666667</v>
      </c>
      <c r="I129" s="38">
        <v>2291.233333333334</v>
      </c>
      <c r="J129" s="38">
        <v>2409.5333333333342</v>
      </c>
      <c r="K129" s="38">
        <v>2442.7166666666676</v>
      </c>
      <c r="L129" s="38">
        <v>2468.6833333333343</v>
      </c>
      <c r="M129" s="28">
        <v>2416.75</v>
      </c>
      <c r="N129" s="28">
        <v>2357.6</v>
      </c>
      <c r="O129" s="39">
        <v>1216750</v>
      </c>
      <c r="P129" s="40">
        <v>4.9556060293206687E-3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44833</v>
      </c>
      <c r="E130" s="37">
        <v>577.04999999999995</v>
      </c>
      <c r="F130" s="37">
        <v>577.94999999999993</v>
      </c>
      <c r="G130" s="38">
        <v>571.34999999999991</v>
      </c>
      <c r="H130" s="38">
        <v>565.65</v>
      </c>
      <c r="I130" s="38">
        <v>559.04999999999995</v>
      </c>
      <c r="J130" s="38">
        <v>583.64999999999986</v>
      </c>
      <c r="K130" s="38">
        <v>590.25</v>
      </c>
      <c r="L130" s="38">
        <v>595.94999999999982</v>
      </c>
      <c r="M130" s="28">
        <v>584.54999999999995</v>
      </c>
      <c r="N130" s="28">
        <v>572.25</v>
      </c>
      <c r="O130" s="39">
        <v>5454000</v>
      </c>
      <c r="P130" s="40">
        <v>0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44833</v>
      </c>
      <c r="E131" s="37">
        <v>411.2</v>
      </c>
      <c r="F131" s="37">
        <v>405.7</v>
      </c>
      <c r="G131" s="38">
        <v>398.09999999999997</v>
      </c>
      <c r="H131" s="38">
        <v>385</v>
      </c>
      <c r="I131" s="38">
        <v>377.4</v>
      </c>
      <c r="J131" s="38">
        <v>418.79999999999995</v>
      </c>
      <c r="K131" s="38">
        <v>426.4</v>
      </c>
      <c r="L131" s="38">
        <v>439.49999999999994</v>
      </c>
      <c r="M131" s="28">
        <v>413.3</v>
      </c>
      <c r="N131" s="28">
        <v>392.6</v>
      </c>
      <c r="O131" s="39">
        <v>15382000</v>
      </c>
      <c r="P131" s="40">
        <v>1.5581671728509177E-2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44833</v>
      </c>
      <c r="E132" s="37">
        <v>1915.7</v>
      </c>
      <c r="F132" s="37">
        <v>1910.75</v>
      </c>
      <c r="G132" s="38">
        <v>1901.85</v>
      </c>
      <c r="H132" s="38">
        <v>1888</v>
      </c>
      <c r="I132" s="38">
        <v>1879.1</v>
      </c>
      <c r="J132" s="38">
        <v>1924.6</v>
      </c>
      <c r="K132" s="38">
        <v>1933.5</v>
      </c>
      <c r="L132" s="38">
        <v>1947.35</v>
      </c>
      <c r="M132" s="28">
        <v>1919.65</v>
      </c>
      <c r="N132" s="28">
        <v>1896.9</v>
      </c>
      <c r="O132" s="39">
        <v>9387600</v>
      </c>
      <c r="P132" s="40">
        <v>4.1469746388870396E-2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44833</v>
      </c>
      <c r="E133" s="37">
        <v>4550.3</v>
      </c>
      <c r="F133" s="37">
        <v>4560.7</v>
      </c>
      <c r="G133" s="38">
        <v>4509.8499999999995</v>
      </c>
      <c r="H133" s="38">
        <v>4469.3999999999996</v>
      </c>
      <c r="I133" s="38">
        <v>4418.5499999999993</v>
      </c>
      <c r="J133" s="38">
        <v>4601.1499999999996</v>
      </c>
      <c r="K133" s="38">
        <v>4652</v>
      </c>
      <c r="L133" s="38">
        <v>4692.45</v>
      </c>
      <c r="M133" s="28">
        <v>4611.55</v>
      </c>
      <c r="N133" s="28">
        <v>4520.25</v>
      </c>
      <c r="O133" s="39">
        <v>1357050</v>
      </c>
      <c r="P133" s="40">
        <v>2.168266516092603E-2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44833</v>
      </c>
      <c r="E134" s="37">
        <v>3636.3</v>
      </c>
      <c r="F134" s="37">
        <v>3653.5666666666671</v>
      </c>
      <c r="G134" s="38">
        <v>3604.233333333334</v>
      </c>
      <c r="H134" s="38">
        <v>3572.166666666667</v>
      </c>
      <c r="I134" s="38">
        <v>3522.8333333333339</v>
      </c>
      <c r="J134" s="38">
        <v>3685.6333333333341</v>
      </c>
      <c r="K134" s="38">
        <v>3734.9666666666672</v>
      </c>
      <c r="L134" s="38">
        <v>3767.0333333333342</v>
      </c>
      <c r="M134" s="28">
        <v>3702.9</v>
      </c>
      <c r="N134" s="28">
        <v>3621.5</v>
      </c>
      <c r="O134" s="39">
        <v>843400</v>
      </c>
      <c r="P134" s="40">
        <v>7.8871892925430204E-3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44833</v>
      </c>
      <c r="E135" s="37">
        <v>663.45</v>
      </c>
      <c r="F135" s="37">
        <v>665.48333333333335</v>
      </c>
      <c r="G135" s="38">
        <v>658.9666666666667</v>
      </c>
      <c r="H135" s="38">
        <v>654.48333333333335</v>
      </c>
      <c r="I135" s="38">
        <v>647.9666666666667</v>
      </c>
      <c r="J135" s="38">
        <v>669.9666666666667</v>
      </c>
      <c r="K135" s="38">
        <v>676.48333333333335</v>
      </c>
      <c r="L135" s="38">
        <v>680.9666666666667</v>
      </c>
      <c r="M135" s="28">
        <v>672</v>
      </c>
      <c r="N135" s="28">
        <v>661</v>
      </c>
      <c r="O135" s="39">
        <v>8513600</v>
      </c>
      <c r="P135" s="40">
        <v>5.3196828264578944E-3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44833</v>
      </c>
      <c r="E136" s="37">
        <v>1319.1</v>
      </c>
      <c r="F136" s="37">
        <v>1311.5666666666666</v>
      </c>
      <c r="G136" s="38">
        <v>1291.4833333333331</v>
      </c>
      <c r="H136" s="38">
        <v>1263.8666666666666</v>
      </c>
      <c r="I136" s="38">
        <v>1243.7833333333331</v>
      </c>
      <c r="J136" s="38">
        <v>1339.1833333333332</v>
      </c>
      <c r="K136" s="38">
        <v>1359.2666666666667</v>
      </c>
      <c r="L136" s="38">
        <v>1386.8833333333332</v>
      </c>
      <c r="M136" s="28">
        <v>1331.65</v>
      </c>
      <c r="N136" s="28">
        <v>1283.95</v>
      </c>
      <c r="O136" s="39">
        <v>11306400</v>
      </c>
      <c r="P136" s="40">
        <v>9.4369101931129299E-3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44833</v>
      </c>
      <c r="E137" s="37">
        <v>207.95</v>
      </c>
      <c r="F137" s="37">
        <v>207.45000000000002</v>
      </c>
      <c r="G137" s="38">
        <v>205.40000000000003</v>
      </c>
      <c r="H137" s="38">
        <v>202.85000000000002</v>
      </c>
      <c r="I137" s="38">
        <v>200.80000000000004</v>
      </c>
      <c r="J137" s="38">
        <v>210.00000000000003</v>
      </c>
      <c r="K137" s="38">
        <v>212.05000000000004</v>
      </c>
      <c r="L137" s="38">
        <v>214.60000000000002</v>
      </c>
      <c r="M137" s="28">
        <v>209.5</v>
      </c>
      <c r="N137" s="28">
        <v>204.9</v>
      </c>
      <c r="O137" s="39">
        <v>22836000</v>
      </c>
      <c r="P137" s="40">
        <v>-1.8228718830610492E-2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44833</v>
      </c>
      <c r="E138" s="37">
        <v>103.75</v>
      </c>
      <c r="F138" s="37">
        <v>104.11666666666667</v>
      </c>
      <c r="G138" s="38">
        <v>102.18333333333335</v>
      </c>
      <c r="H138" s="38">
        <v>100.61666666666667</v>
      </c>
      <c r="I138" s="38">
        <v>98.683333333333351</v>
      </c>
      <c r="J138" s="38">
        <v>105.68333333333335</v>
      </c>
      <c r="K138" s="38">
        <v>107.61666666666669</v>
      </c>
      <c r="L138" s="38">
        <v>109.18333333333335</v>
      </c>
      <c r="M138" s="28">
        <v>106.05</v>
      </c>
      <c r="N138" s="28">
        <v>102.55</v>
      </c>
      <c r="O138" s="39">
        <v>30486000</v>
      </c>
      <c r="P138" s="40">
        <v>6.2748379000209159E-2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44833</v>
      </c>
      <c r="E139" s="37">
        <v>529.54999999999995</v>
      </c>
      <c r="F139" s="37">
        <v>528.35</v>
      </c>
      <c r="G139" s="38">
        <v>523.75</v>
      </c>
      <c r="H139" s="38">
        <v>517.94999999999993</v>
      </c>
      <c r="I139" s="38">
        <v>513.34999999999991</v>
      </c>
      <c r="J139" s="38">
        <v>534.15000000000009</v>
      </c>
      <c r="K139" s="38">
        <v>538.75000000000023</v>
      </c>
      <c r="L139" s="38">
        <v>544.55000000000018</v>
      </c>
      <c r="M139" s="28">
        <v>532.95000000000005</v>
      </c>
      <c r="N139" s="28">
        <v>522.54999999999995</v>
      </c>
      <c r="O139" s="39">
        <v>8148000</v>
      </c>
      <c r="P139" s="40">
        <v>-1.4656798722971992E-2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44833</v>
      </c>
      <c r="E140" s="37">
        <v>9049.65</v>
      </c>
      <c r="F140" s="37">
        <v>9097.5833333333321</v>
      </c>
      <c r="G140" s="38">
        <v>8937.616666666665</v>
      </c>
      <c r="H140" s="38">
        <v>8825.5833333333321</v>
      </c>
      <c r="I140" s="38">
        <v>8665.616666666665</v>
      </c>
      <c r="J140" s="38">
        <v>9209.616666666665</v>
      </c>
      <c r="K140" s="38">
        <v>9369.5833333333321</v>
      </c>
      <c r="L140" s="38">
        <v>9481.616666666665</v>
      </c>
      <c r="M140" s="28">
        <v>9257.5499999999993</v>
      </c>
      <c r="N140" s="28">
        <v>8985.5499999999993</v>
      </c>
      <c r="O140" s="39">
        <v>4123200</v>
      </c>
      <c r="P140" s="40">
        <v>1.0712097070719451E-2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44833</v>
      </c>
      <c r="E141" s="37">
        <v>814.95</v>
      </c>
      <c r="F141" s="37">
        <v>816.01666666666677</v>
      </c>
      <c r="G141" s="38">
        <v>808.53333333333353</v>
      </c>
      <c r="H141" s="38">
        <v>802.11666666666679</v>
      </c>
      <c r="I141" s="38">
        <v>794.63333333333355</v>
      </c>
      <c r="J141" s="38">
        <v>822.43333333333351</v>
      </c>
      <c r="K141" s="38">
        <v>829.91666666666686</v>
      </c>
      <c r="L141" s="38">
        <v>836.33333333333348</v>
      </c>
      <c r="M141" s="28">
        <v>823.5</v>
      </c>
      <c r="N141" s="28">
        <v>809.6</v>
      </c>
      <c r="O141" s="39">
        <v>15616875</v>
      </c>
      <c r="P141" s="40">
        <v>1.2644376899696049E-2</v>
      </c>
    </row>
    <row r="142" spans="1:16" ht="12.75" customHeight="1">
      <c r="A142" s="28">
        <v>132</v>
      </c>
      <c r="B142" s="29" t="s">
        <v>44</v>
      </c>
      <c r="C142" s="30" t="s">
        <v>433</v>
      </c>
      <c r="D142" s="31">
        <v>44833</v>
      </c>
      <c r="E142" s="37">
        <v>1276.8499999999999</v>
      </c>
      <c r="F142" s="37">
        <v>1278.25</v>
      </c>
      <c r="G142" s="38">
        <v>1265.55</v>
      </c>
      <c r="H142" s="38">
        <v>1254.25</v>
      </c>
      <c r="I142" s="38">
        <v>1241.55</v>
      </c>
      <c r="J142" s="38">
        <v>1289.55</v>
      </c>
      <c r="K142" s="38">
        <v>1302.2499999999998</v>
      </c>
      <c r="L142" s="38">
        <v>1313.55</v>
      </c>
      <c r="M142" s="28">
        <v>1290.95</v>
      </c>
      <c r="N142" s="28">
        <v>1266.95</v>
      </c>
      <c r="O142" s="39">
        <v>3398800</v>
      </c>
      <c r="P142" s="40">
        <v>-7.2438368968337418E-3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44833</v>
      </c>
      <c r="E143" s="37">
        <v>1436.7</v>
      </c>
      <c r="F143" s="37">
        <v>1441.5500000000002</v>
      </c>
      <c r="G143" s="38">
        <v>1419.2000000000003</v>
      </c>
      <c r="H143" s="38">
        <v>1401.7</v>
      </c>
      <c r="I143" s="38">
        <v>1379.3500000000001</v>
      </c>
      <c r="J143" s="38">
        <v>1459.0500000000004</v>
      </c>
      <c r="K143" s="38">
        <v>1481.4000000000003</v>
      </c>
      <c r="L143" s="38">
        <v>1498.9000000000005</v>
      </c>
      <c r="M143" s="28">
        <v>1463.9</v>
      </c>
      <c r="N143" s="28">
        <v>1424.05</v>
      </c>
      <c r="O143" s="39">
        <v>1101000</v>
      </c>
      <c r="P143" s="40">
        <v>-7.5716603569497025E-3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44833</v>
      </c>
      <c r="E144" s="37">
        <v>827.7</v>
      </c>
      <c r="F144" s="37">
        <v>825.13333333333321</v>
      </c>
      <c r="G144" s="38">
        <v>810.61666666666645</v>
      </c>
      <c r="H144" s="38">
        <v>793.53333333333319</v>
      </c>
      <c r="I144" s="38">
        <v>779.01666666666642</v>
      </c>
      <c r="J144" s="38">
        <v>842.21666666666647</v>
      </c>
      <c r="K144" s="38">
        <v>856.73333333333335</v>
      </c>
      <c r="L144" s="38">
        <v>873.81666666666649</v>
      </c>
      <c r="M144" s="28">
        <v>839.65</v>
      </c>
      <c r="N144" s="28">
        <v>808.05</v>
      </c>
      <c r="O144" s="39">
        <v>1771900</v>
      </c>
      <c r="P144" s="40">
        <v>4.7917434574272022E-3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44833</v>
      </c>
      <c r="E145" s="37">
        <v>874.85</v>
      </c>
      <c r="F145" s="37">
        <v>875.26666666666677</v>
      </c>
      <c r="G145" s="38">
        <v>864.63333333333355</v>
      </c>
      <c r="H145" s="38">
        <v>854.41666666666674</v>
      </c>
      <c r="I145" s="38">
        <v>843.78333333333353</v>
      </c>
      <c r="J145" s="38">
        <v>885.48333333333358</v>
      </c>
      <c r="K145" s="38">
        <v>896.11666666666679</v>
      </c>
      <c r="L145" s="38">
        <v>906.3333333333336</v>
      </c>
      <c r="M145" s="28">
        <v>885.9</v>
      </c>
      <c r="N145" s="28">
        <v>865.05</v>
      </c>
      <c r="O145" s="39">
        <v>2811200</v>
      </c>
      <c r="P145" s="40">
        <v>0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44833</v>
      </c>
      <c r="E146" s="37">
        <v>3244.55</v>
      </c>
      <c r="F146" s="37">
        <v>3249.9166666666665</v>
      </c>
      <c r="G146" s="38">
        <v>3211.6333333333332</v>
      </c>
      <c r="H146" s="38">
        <v>3178.7166666666667</v>
      </c>
      <c r="I146" s="38">
        <v>3140.4333333333334</v>
      </c>
      <c r="J146" s="38">
        <v>3282.833333333333</v>
      </c>
      <c r="K146" s="38">
        <v>3321.1166666666668</v>
      </c>
      <c r="L146" s="38">
        <v>3354.0333333333328</v>
      </c>
      <c r="M146" s="28">
        <v>3288.2</v>
      </c>
      <c r="N146" s="28">
        <v>3217</v>
      </c>
      <c r="O146" s="39">
        <v>2611600</v>
      </c>
      <c r="P146" s="40">
        <v>3.42970297029703E-2</v>
      </c>
    </row>
    <row r="147" spans="1:16" ht="12.75" customHeight="1">
      <c r="A147" s="28">
        <v>137</v>
      </c>
      <c r="B147" s="29" t="s">
        <v>49</v>
      </c>
      <c r="C147" s="30" t="s">
        <v>829</v>
      </c>
      <c r="D147" s="31">
        <v>44833</v>
      </c>
      <c r="E147" s="37">
        <v>126.2</v>
      </c>
      <c r="F147" s="37">
        <v>125.36666666666667</v>
      </c>
      <c r="G147" s="38">
        <v>123.93333333333335</v>
      </c>
      <c r="H147" s="38">
        <v>121.66666666666667</v>
      </c>
      <c r="I147" s="38">
        <v>120.23333333333335</v>
      </c>
      <c r="J147" s="38">
        <v>127.63333333333335</v>
      </c>
      <c r="K147" s="38">
        <v>129.06666666666669</v>
      </c>
      <c r="L147" s="38">
        <v>131.33333333333337</v>
      </c>
      <c r="M147" s="28">
        <v>126.8</v>
      </c>
      <c r="N147" s="28">
        <v>123.1</v>
      </c>
      <c r="O147" s="39">
        <v>46341000</v>
      </c>
      <c r="P147" s="40">
        <v>3.2174000200461059E-2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44833</v>
      </c>
      <c r="E148" s="37">
        <v>2106.4499999999998</v>
      </c>
      <c r="F148" s="37">
        <v>2111.1833333333329</v>
      </c>
      <c r="G148" s="38">
        <v>2079.9166666666661</v>
      </c>
      <c r="H148" s="38">
        <v>2053.3833333333332</v>
      </c>
      <c r="I148" s="38">
        <v>2022.1166666666663</v>
      </c>
      <c r="J148" s="38">
        <v>2137.7166666666658</v>
      </c>
      <c r="K148" s="38">
        <v>2168.9833333333331</v>
      </c>
      <c r="L148" s="38">
        <v>2195.5166666666655</v>
      </c>
      <c r="M148" s="28">
        <v>2142.4499999999998</v>
      </c>
      <c r="N148" s="28">
        <v>2084.65</v>
      </c>
      <c r="O148" s="39">
        <v>2105775</v>
      </c>
      <c r="P148" s="40">
        <v>2.1654035146164738E-3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44833</v>
      </c>
      <c r="E149" s="37">
        <v>85256.75</v>
      </c>
      <c r="F149" s="37">
        <v>85180.616666666669</v>
      </c>
      <c r="G149" s="38">
        <v>84361.383333333331</v>
      </c>
      <c r="H149" s="38">
        <v>83466.016666666663</v>
      </c>
      <c r="I149" s="38">
        <v>82646.783333333326</v>
      </c>
      <c r="J149" s="38">
        <v>86075.983333333337</v>
      </c>
      <c r="K149" s="38">
        <v>86895.216666666674</v>
      </c>
      <c r="L149" s="38">
        <v>87790.583333333343</v>
      </c>
      <c r="M149" s="28">
        <v>85999.85</v>
      </c>
      <c r="N149" s="28">
        <v>84285.25</v>
      </c>
      <c r="O149" s="39">
        <v>62130</v>
      </c>
      <c r="P149" s="40">
        <v>1.123046875E-2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44833</v>
      </c>
      <c r="E150" s="37">
        <v>1035.95</v>
      </c>
      <c r="F150" s="37">
        <v>1038.6166666666668</v>
      </c>
      <c r="G150" s="38">
        <v>1023.3833333333337</v>
      </c>
      <c r="H150" s="38">
        <v>1010.8166666666668</v>
      </c>
      <c r="I150" s="38">
        <v>995.58333333333371</v>
      </c>
      <c r="J150" s="38">
        <v>1051.1833333333336</v>
      </c>
      <c r="K150" s="38">
        <v>1066.4166666666667</v>
      </c>
      <c r="L150" s="38">
        <v>1078.9833333333336</v>
      </c>
      <c r="M150" s="28">
        <v>1053.8499999999999</v>
      </c>
      <c r="N150" s="28">
        <v>1026.05</v>
      </c>
      <c r="O150" s="39">
        <v>5602875</v>
      </c>
      <c r="P150" s="40">
        <v>2.7367118201196451E-2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44833</v>
      </c>
      <c r="E151" s="37">
        <v>76.650000000000006</v>
      </c>
      <c r="F151" s="37">
        <v>77.25</v>
      </c>
      <c r="G151" s="38">
        <v>75.2</v>
      </c>
      <c r="H151" s="38">
        <v>73.75</v>
      </c>
      <c r="I151" s="38">
        <v>71.7</v>
      </c>
      <c r="J151" s="38">
        <v>78.7</v>
      </c>
      <c r="K151" s="38">
        <v>80.750000000000014</v>
      </c>
      <c r="L151" s="38">
        <v>82.2</v>
      </c>
      <c r="M151" s="28">
        <v>79.3</v>
      </c>
      <c r="N151" s="28">
        <v>75.8</v>
      </c>
      <c r="O151" s="39">
        <v>59840000</v>
      </c>
      <c r="P151" s="40">
        <v>8.9024673215252537E-2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44833</v>
      </c>
      <c r="E152" s="37">
        <v>4273.2</v>
      </c>
      <c r="F152" s="37">
        <v>4271.0999999999995</v>
      </c>
      <c r="G152" s="38">
        <v>4212.1499999999987</v>
      </c>
      <c r="H152" s="38">
        <v>4151.0999999999995</v>
      </c>
      <c r="I152" s="38">
        <v>4092.1499999999987</v>
      </c>
      <c r="J152" s="38">
        <v>4332.1499999999987</v>
      </c>
      <c r="K152" s="38">
        <v>4391.0999999999995</v>
      </c>
      <c r="L152" s="38">
        <v>4452.1499999999987</v>
      </c>
      <c r="M152" s="28">
        <v>4330.05</v>
      </c>
      <c r="N152" s="28">
        <v>4210.05</v>
      </c>
      <c r="O152" s="39">
        <v>1571500</v>
      </c>
      <c r="P152" s="40">
        <v>-5.615755754172269E-3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44833</v>
      </c>
      <c r="E153" s="37">
        <v>4351.8999999999996</v>
      </c>
      <c r="F153" s="37">
        <v>4330.666666666667</v>
      </c>
      <c r="G153" s="38">
        <v>4281.3333333333339</v>
      </c>
      <c r="H153" s="38">
        <v>4210.7666666666673</v>
      </c>
      <c r="I153" s="38">
        <v>4161.4333333333343</v>
      </c>
      <c r="J153" s="38">
        <v>4401.2333333333336</v>
      </c>
      <c r="K153" s="38">
        <v>4450.5666666666675</v>
      </c>
      <c r="L153" s="38">
        <v>4521.1333333333332</v>
      </c>
      <c r="M153" s="28">
        <v>4380</v>
      </c>
      <c r="N153" s="28">
        <v>4260.1000000000004</v>
      </c>
      <c r="O153" s="39">
        <v>526500</v>
      </c>
      <c r="P153" s="40">
        <v>-3.4255055716054479E-2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44833</v>
      </c>
      <c r="E154" s="37">
        <v>19787.25</v>
      </c>
      <c r="F154" s="37">
        <v>19832.166666666668</v>
      </c>
      <c r="G154" s="38">
        <v>19589.133333333335</v>
      </c>
      <c r="H154" s="38">
        <v>19391.016666666666</v>
      </c>
      <c r="I154" s="38">
        <v>19147.983333333334</v>
      </c>
      <c r="J154" s="38">
        <v>20030.283333333336</v>
      </c>
      <c r="K154" s="38">
        <v>20273.316666666669</v>
      </c>
      <c r="L154" s="38">
        <v>20471.433333333338</v>
      </c>
      <c r="M154" s="28">
        <v>20075.2</v>
      </c>
      <c r="N154" s="28">
        <v>19634.05</v>
      </c>
      <c r="O154" s="39">
        <v>312000</v>
      </c>
      <c r="P154" s="40">
        <v>2.6721074108200606E-2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44833</v>
      </c>
      <c r="E155" s="37">
        <v>122.45</v>
      </c>
      <c r="F155" s="37">
        <v>122.39999999999999</v>
      </c>
      <c r="G155" s="38">
        <v>121.59999999999998</v>
      </c>
      <c r="H155" s="38">
        <v>120.74999999999999</v>
      </c>
      <c r="I155" s="38">
        <v>119.94999999999997</v>
      </c>
      <c r="J155" s="38">
        <v>123.24999999999999</v>
      </c>
      <c r="K155" s="38">
        <v>124.05</v>
      </c>
      <c r="L155" s="38">
        <v>124.89999999999999</v>
      </c>
      <c r="M155" s="28">
        <v>123.2</v>
      </c>
      <c r="N155" s="28">
        <v>121.55</v>
      </c>
      <c r="O155" s="39">
        <v>58537900</v>
      </c>
      <c r="P155" s="40">
        <v>-3.7457309683816241E-2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44833</v>
      </c>
      <c r="E156" s="37">
        <v>161.69999999999999</v>
      </c>
      <c r="F156" s="37">
        <v>162.69999999999999</v>
      </c>
      <c r="G156" s="38">
        <v>160.19999999999999</v>
      </c>
      <c r="H156" s="38">
        <v>158.69999999999999</v>
      </c>
      <c r="I156" s="38">
        <v>156.19999999999999</v>
      </c>
      <c r="J156" s="38">
        <v>164.2</v>
      </c>
      <c r="K156" s="38">
        <v>166.7</v>
      </c>
      <c r="L156" s="38">
        <v>168.2</v>
      </c>
      <c r="M156" s="28">
        <v>165.2</v>
      </c>
      <c r="N156" s="28">
        <v>161.19999999999999</v>
      </c>
      <c r="O156" s="39">
        <v>98085600</v>
      </c>
      <c r="P156" s="40">
        <v>3.7751779037510556E-2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44833</v>
      </c>
      <c r="E157" s="37">
        <v>1037.3499999999999</v>
      </c>
      <c r="F157" s="37">
        <v>1024.8500000000001</v>
      </c>
      <c r="G157" s="38">
        <v>1007.3000000000002</v>
      </c>
      <c r="H157" s="38">
        <v>977.25</v>
      </c>
      <c r="I157" s="38">
        <v>959.7</v>
      </c>
      <c r="J157" s="38">
        <v>1054.9000000000003</v>
      </c>
      <c r="K157" s="38">
        <v>1072.45</v>
      </c>
      <c r="L157" s="38">
        <v>1102.5000000000005</v>
      </c>
      <c r="M157" s="28">
        <v>1042.4000000000001</v>
      </c>
      <c r="N157" s="28">
        <v>994.8</v>
      </c>
      <c r="O157" s="39">
        <v>4546500</v>
      </c>
      <c r="P157" s="40">
        <v>-1.2617816965643052E-2</v>
      </c>
    </row>
    <row r="158" spans="1:16" ht="12.75" customHeight="1">
      <c r="A158" s="28">
        <v>148</v>
      </c>
      <c r="B158" s="29" t="s">
        <v>86</v>
      </c>
      <c r="C158" s="30" t="s">
        <v>442</v>
      </c>
      <c r="D158" s="31">
        <v>44833</v>
      </c>
      <c r="E158" s="37">
        <v>3125.6</v>
      </c>
      <c r="F158" s="37">
        <v>3144.8833333333337</v>
      </c>
      <c r="G158" s="38">
        <v>3095.7666666666673</v>
      </c>
      <c r="H158" s="38">
        <v>3065.9333333333338</v>
      </c>
      <c r="I158" s="38">
        <v>3016.8166666666675</v>
      </c>
      <c r="J158" s="38">
        <v>3174.7166666666672</v>
      </c>
      <c r="K158" s="38">
        <v>3223.833333333333</v>
      </c>
      <c r="L158" s="38">
        <v>3253.666666666667</v>
      </c>
      <c r="M158" s="28">
        <v>3194</v>
      </c>
      <c r="N158" s="28">
        <v>3115.05</v>
      </c>
      <c r="O158" s="39">
        <v>455000</v>
      </c>
      <c r="P158" s="40">
        <v>6.2091503267973858E-2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44833</v>
      </c>
      <c r="E159" s="37">
        <v>135.25</v>
      </c>
      <c r="F159" s="37">
        <v>135.46666666666667</v>
      </c>
      <c r="G159" s="38">
        <v>134.23333333333335</v>
      </c>
      <c r="H159" s="38">
        <v>133.21666666666667</v>
      </c>
      <c r="I159" s="38">
        <v>131.98333333333335</v>
      </c>
      <c r="J159" s="38">
        <v>136.48333333333335</v>
      </c>
      <c r="K159" s="38">
        <v>137.71666666666664</v>
      </c>
      <c r="L159" s="38">
        <v>138.73333333333335</v>
      </c>
      <c r="M159" s="28">
        <v>136.69999999999999</v>
      </c>
      <c r="N159" s="28">
        <v>134.44999999999999</v>
      </c>
      <c r="O159" s="39">
        <v>51817150</v>
      </c>
      <c r="P159" s="40">
        <v>1.3478915662650602E-2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44833</v>
      </c>
      <c r="E160" s="37">
        <v>50939.95</v>
      </c>
      <c r="F160" s="37">
        <v>51099.883333333331</v>
      </c>
      <c r="G160" s="38">
        <v>50441.066666666666</v>
      </c>
      <c r="H160" s="38">
        <v>49942.183333333334</v>
      </c>
      <c r="I160" s="38">
        <v>49283.366666666669</v>
      </c>
      <c r="J160" s="38">
        <v>51598.766666666663</v>
      </c>
      <c r="K160" s="38">
        <v>52257.583333333328</v>
      </c>
      <c r="L160" s="38">
        <v>52756.46666666666</v>
      </c>
      <c r="M160" s="28">
        <v>51758.7</v>
      </c>
      <c r="N160" s="28">
        <v>50601</v>
      </c>
      <c r="O160" s="39">
        <v>94950</v>
      </c>
      <c r="P160" s="40">
        <v>-6.4354104536179565E-3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44833</v>
      </c>
      <c r="E161" s="37">
        <v>1032.05</v>
      </c>
      <c r="F161" s="37">
        <v>1047.4000000000001</v>
      </c>
      <c r="G161" s="38">
        <v>1014.8000000000002</v>
      </c>
      <c r="H161" s="38">
        <v>997.55000000000018</v>
      </c>
      <c r="I161" s="38">
        <v>964.95000000000027</v>
      </c>
      <c r="J161" s="38">
        <v>1064.6500000000001</v>
      </c>
      <c r="K161" s="38">
        <v>1097.25</v>
      </c>
      <c r="L161" s="38">
        <v>1114.5</v>
      </c>
      <c r="M161" s="28">
        <v>1080</v>
      </c>
      <c r="N161" s="28">
        <v>1030.1500000000001</v>
      </c>
      <c r="O161" s="39">
        <v>6139650</v>
      </c>
      <c r="P161" s="40">
        <v>5.8405233715748552E-2</v>
      </c>
    </row>
    <row r="162" spans="1:16" ht="12.75" customHeight="1">
      <c r="A162" s="28">
        <v>152</v>
      </c>
      <c r="B162" s="29" t="s">
        <v>86</v>
      </c>
      <c r="C162" s="30" t="s">
        <v>447</v>
      </c>
      <c r="D162" s="31">
        <v>44833</v>
      </c>
      <c r="E162" s="37">
        <v>3422</v>
      </c>
      <c r="F162" s="37">
        <v>3448.65</v>
      </c>
      <c r="G162" s="38">
        <v>3379.4</v>
      </c>
      <c r="H162" s="38">
        <v>3336.8</v>
      </c>
      <c r="I162" s="38">
        <v>3267.55</v>
      </c>
      <c r="J162" s="38">
        <v>3491.25</v>
      </c>
      <c r="K162" s="38">
        <v>3560.5</v>
      </c>
      <c r="L162" s="38">
        <v>3603.1</v>
      </c>
      <c r="M162" s="28">
        <v>3517.9</v>
      </c>
      <c r="N162" s="28">
        <v>3406.05</v>
      </c>
      <c r="O162" s="39">
        <v>518850</v>
      </c>
      <c r="P162" s="40">
        <v>9.5313489550348324E-2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44833</v>
      </c>
      <c r="E163" s="37">
        <v>220.75</v>
      </c>
      <c r="F163" s="37">
        <v>220.26666666666665</v>
      </c>
      <c r="G163" s="38">
        <v>217.7833333333333</v>
      </c>
      <c r="H163" s="38">
        <v>214.81666666666666</v>
      </c>
      <c r="I163" s="38">
        <v>212.33333333333331</v>
      </c>
      <c r="J163" s="38">
        <v>223.23333333333329</v>
      </c>
      <c r="K163" s="38">
        <v>225.71666666666664</v>
      </c>
      <c r="L163" s="38">
        <v>228.68333333333328</v>
      </c>
      <c r="M163" s="28">
        <v>222.75</v>
      </c>
      <c r="N163" s="28">
        <v>217.3</v>
      </c>
      <c r="O163" s="39">
        <v>13515000</v>
      </c>
      <c r="P163" s="40">
        <v>-1.1844702785698618E-2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44833</v>
      </c>
      <c r="E164" s="37">
        <v>118.2</v>
      </c>
      <c r="F164" s="37">
        <v>118.3</v>
      </c>
      <c r="G164" s="38">
        <v>117.3</v>
      </c>
      <c r="H164" s="38">
        <v>116.4</v>
      </c>
      <c r="I164" s="38">
        <v>115.4</v>
      </c>
      <c r="J164" s="38">
        <v>119.19999999999999</v>
      </c>
      <c r="K164" s="38">
        <v>120.19999999999999</v>
      </c>
      <c r="L164" s="38">
        <v>121.09999999999998</v>
      </c>
      <c r="M164" s="28">
        <v>119.3</v>
      </c>
      <c r="N164" s="28">
        <v>117.4</v>
      </c>
      <c r="O164" s="39">
        <v>39078600</v>
      </c>
      <c r="P164" s="40">
        <v>-1.1914093118043581E-2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44833</v>
      </c>
      <c r="E165" s="37">
        <v>2826.8</v>
      </c>
      <c r="F165" s="37">
        <v>2800.3333333333335</v>
      </c>
      <c r="G165" s="38">
        <v>2765.666666666667</v>
      </c>
      <c r="H165" s="38">
        <v>2704.5333333333333</v>
      </c>
      <c r="I165" s="38">
        <v>2669.8666666666668</v>
      </c>
      <c r="J165" s="38">
        <v>2861.4666666666672</v>
      </c>
      <c r="K165" s="38">
        <v>2896.1333333333341</v>
      </c>
      <c r="L165" s="38">
        <v>2957.2666666666673</v>
      </c>
      <c r="M165" s="28">
        <v>2835</v>
      </c>
      <c r="N165" s="28">
        <v>2739.2</v>
      </c>
      <c r="O165" s="39">
        <v>2508750</v>
      </c>
      <c r="P165" s="40">
        <v>3.700740148029606E-3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44833</v>
      </c>
      <c r="E166" s="37">
        <v>3442.1</v>
      </c>
      <c r="F166" s="37">
        <v>3463.9333333333329</v>
      </c>
      <c r="G166" s="38">
        <v>3408.266666666666</v>
      </c>
      <c r="H166" s="38">
        <v>3374.4333333333329</v>
      </c>
      <c r="I166" s="38">
        <v>3318.766666666666</v>
      </c>
      <c r="J166" s="38">
        <v>3497.766666666666</v>
      </c>
      <c r="K166" s="38">
        <v>3553.4333333333329</v>
      </c>
      <c r="L166" s="38">
        <v>3587.266666666666</v>
      </c>
      <c r="M166" s="28">
        <v>3519.6</v>
      </c>
      <c r="N166" s="28">
        <v>3430.1</v>
      </c>
      <c r="O166" s="39">
        <v>1524750</v>
      </c>
      <c r="P166" s="40">
        <v>9.8473658296405718E-4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44833</v>
      </c>
      <c r="E167" s="37">
        <v>36</v>
      </c>
      <c r="F167" s="37">
        <v>36.083333333333336</v>
      </c>
      <c r="G167" s="38">
        <v>35.466666666666669</v>
      </c>
      <c r="H167" s="38">
        <v>34.93333333333333</v>
      </c>
      <c r="I167" s="38">
        <v>34.316666666666663</v>
      </c>
      <c r="J167" s="38">
        <v>36.616666666666674</v>
      </c>
      <c r="K167" s="38">
        <v>37.233333333333334</v>
      </c>
      <c r="L167" s="38">
        <v>37.76666666666668</v>
      </c>
      <c r="M167" s="28">
        <v>36.700000000000003</v>
      </c>
      <c r="N167" s="28">
        <v>35.549999999999997</v>
      </c>
      <c r="O167" s="39">
        <v>231616000</v>
      </c>
      <c r="P167" s="40">
        <v>-1.7843815726982834E-2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44833</v>
      </c>
      <c r="E168" s="37">
        <v>2485.5</v>
      </c>
      <c r="F168" s="37">
        <v>2468.1666666666665</v>
      </c>
      <c r="G168" s="38">
        <v>2442.7833333333328</v>
      </c>
      <c r="H168" s="38">
        <v>2400.0666666666662</v>
      </c>
      <c r="I168" s="38">
        <v>2374.6833333333325</v>
      </c>
      <c r="J168" s="38">
        <v>2510.8833333333332</v>
      </c>
      <c r="K168" s="38">
        <v>2536.2666666666673</v>
      </c>
      <c r="L168" s="38">
        <v>2578.9833333333336</v>
      </c>
      <c r="M168" s="28">
        <v>2493.5500000000002</v>
      </c>
      <c r="N168" s="28">
        <v>2425.4499999999998</v>
      </c>
      <c r="O168" s="39">
        <v>841200</v>
      </c>
      <c r="P168" s="40">
        <v>-4.4633730834752978E-2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44833</v>
      </c>
      <c r="E169" s="37">
        <v>227.35</v>
      </c>
      <c r="F169" s="37">
        <v>228.41666666666666</v>
      </c>
      <c r="G169" s="38">
        <v>225.93333333333331</v>
      </c>
      <c r="H169" s="38">
        <v>224.51666666666665</v>
      </c>
      <c r="I169" s="38">
        <v>222.0333333333333</v>
      </c>
      <c r="J169" s="38">
        <v>229.83333333333331</v>
      </c>
      <c r="K169" s="38">
        <v>232.31666666666666</v>
      </c>
      <c r="L169" s="38">
        <v>233.73333333333332</v>
      </c>
      <c r="M169" s="28">
        <v>230.9</v>
      </c>
      <c r="N169" s="28">
        <v>227</v>
      </c>
      <c r="O169" s="39">
        <v>42492600</v>
      </c>
      <c r="P169" s="40">
        <v>7.3609422006016773E-3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44833</v>
      </c>
      <c r="E170" s="37">
        <v>1860.35</v>
      </c>
      <c r="F170" s="37">
        <v>1851.7833333333335</v>
      </c>
      <c r="G170" s="38">
        <v>1838.7166666666672</v>
      </c>
      <c r="H170" s="38">
        <v>1817.0833333333337</v>
      </c>
      <c r="I170" s="38">
        <v>1804.0166666666673</v>
      </c>
      <c r="J170" s="38">
        <v>1873.416666666667</v>
      </c>
      <c r="K170" s="38">
        <v>1886.4833333333331</v>
      </c>
      <c r="L170" s="38">
        <v>1908.1166666666668</v>
      </c>
      <c r="M170" s="28">
        <v>1864.85</v>
      </c>
      <c r="N170" s="28">
        <v>1830.15</v>
      </c>
      <c r="O170" s="39">
        <v>2991450</v>
      </c>
      <c r="P170" s="40">
        <v>1.1421494426861153E-2</v>
      </c>
    </row>
    <row r="171" spans="1:16" ht="12.75" customHeight="1">
      <c r="A171" s="28">
        <v>161</v>
      </c>
      <c r="B171" s="29" t="s">
        <v>44</v>
      </c>
      <c r="C171" s="30" t="s">
        <v>459</v>
      </c>
      <c r="D171" s="31">
        <v>44833</v>
      </c>
      <c r="E171" s="37">
        <v>197.9</v>
      </c>
      <c r="F171" s="37">
        <v>198.85</v>
      </c>
      <c r="G171" s="38">
        <v>195.04999999999998</v>
      </c>
      <c r="H171" s="38">
        <v>192.2</v>
      </c>
      <c r="I171" s="38">
        <v>188.39999999999998</v>
      </c>
      <c r="J171" s="38">
        <v>201.7</v>
      </c>
      <c r="K171" s="38">
        <v>205.5</v>
      </c>
      <c r="L171" s="38">
        <v>208.35</v>
      </c>
      <c r="M171" s="28">
        <v>202.65</v>
      </c>
      <c r="N171" s="28">
        <v>196</v>
      </c>
      <c r="O171" s="39">
        <v>10762500</v>
      </c>
      <c r="P171" s="40">
        <v>-1.1889460154241645E-2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44833</v>
      </c>
      <c r="E172" s="37">
        <v>759.55</v>
      </c>
      <c r="F172" s="37">
        <v>761.81666666666661</v>
      </c>
      <c r="G172" s="38">
        <v>752.63333333333321</v>
      </c>
      <c r="H172" s="38">
        <v>745.71666666666658</v>
      </c>
      <c r="I172" s="38">
        <v>736.53333333333319</v>
      </c>
      <c r="J172" s="38">
        <v>768.73333333333323</v>
      </c>
      <c r="K172" s="38">
        <v>777.91666666666663</v>
      </c>
      <c r="L172" s="38">
        <v>784.83333333333326</v>
      </c>
      <c r="M172" s="28">
        <v>771</v>
      </c>
      <c r="N172" s="28">
        <v>754.9</v>
      </c>
      <c r="O172" s="39">
        <v>4164150</v>
      </c>
      <c r="P172" s="40">
        <v>-2.5268603263032232E-2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44833</v>
      </c>
      <c r="E173" s="37">
        <v>122.8</v>
      </c>
      <c r="F173" s="37">
        <v>122.76666666666667</v>
      </c>
      <c r="G173" s="38">
        <v>120.03333333333333</v>
      </c>
      <c r="H173" s="38">
        <v>117.26666666666667</v>
      </c>
      <c r="I173" s="38">
        <v>114.53333333333333</v>
      </c>
      <c r="J173" s="38">
        <v>125.53333333333333</v>
      </c>
      <c r="K173" s="38">
        <v>128.26666666666665</v>
      </c>
      <c r="L173" s="38">
        <v>131.03333333333333</v>
      </c>
      <c r="M173" s="28">
        <v>125.5</v>
      </c>
      <c r="N173" s="28">
        <v>120</v>
      </c>
      <c r="O173" s="39">
        <v>52535000</v>
      </c>
      <c r="P173" s="40">
        <v>-5.7837159253945482E-2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44833</v>
      </c>
      <c r="E174" s="37">
        <v>108</v>
      </c>
      <c r="F174" s="37">
        <v>108.06666666666666</v>
      </c>
      <c r="G174" s="38">
        <v>107.28333333333333</v>
      </c>
      <c r="H174" s="38">
        <v>106.56666666666666</v>
      </c>
      <c r="I174" s="38">
        <v>105.78333333333333</v>
      </c>
      <c r="J174" s="38">
        <v>108.78333333333333</v>
      </c>
      <c r="K174" s="38">
        <v>109.56666666666666</v>
      </c>
      <c r="L174" s="38">
        <v>110.28333333333333</v>
      </c>
      <c r="M174" s="28">
        <v>108.85</v>
      </c>
      <c r="N174" s="28">
        <v>107.35</v>
      </c>
      <c r="O174" s="39">
        <v>28760000</v>
      </c>
      <c r="P174" s="40">
        <v>9.8314606741573031E-3</v>
      </c>
    </row>
    <row r="175" spans="1:16" ht="12.75" customHeight="1">
      <c r="A175" s="28">
        <v>165</v>
      </c>
      <c r="B175" s="227" t="s">
        <v>79</v>
      </c>
      <c r="C175" s="30" t="s">
        <v>185</v>
      </c>
      <c r="D175" s="31">
        <v>44833</v>
      </c>
      <c r="E175" s="37">
        <v>2572.3000000000002</v>
      </c>
      <c r="F175" s="37">
        <v>2584.2999999999997</v>
      </c>
      <c r="G175" s="38">
        <v>2550.5999999999995</v>
      </c>
      <c r="H175" s="38">
        <v>2528.8999999999996</v>
      </c>
      <c r="I175" s="38">
        <v>2495.1999999999994</v>
      </c>
      <c r="J175" s="38">
        <v>2605.9999999999995</v>
      </c>
      <c r="K175" s="38">
        <v>2639.6999999999994</v>
      </c>
      <c r="L175" s="38">
        <v>2661.3999999999996</v>
      </c>
      <c r="M175" s="28">
        <v>2618</v>
      </c>
      <c r="N175" s="28">
        <v>2562.6</v>
      </c>
      <c r="O175" s="39">
        <v>36406000</v>
      </c>
      <c r="P175" s="40">
        <v>0.13485921804253462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44833</v>
      </c>
      <c r="E176" s="37">
        <v>81.2</v>
      </c>
      <c r="F176" s="37">
        <v>81.100000000000009</v>
      </c>
      <c r="G176" s="38">
        <v>80.300000000000011</v>
      </c>
      <c r="H176" s="38">
        <v>79.400000000000006</v>
      </c>
      <c r="I176" s="38">
        <v>78.600000000000009</v>
      </c>
      <c r="J176" s="38">
        <v>82.000000000000014</v>
      </c>
      <c r="K176" s="38">
        <v>82.8</v>
      </c>
      <c r="L176" s="38">
        <v>83.700000000000017</v>
      </c>
      <c r="M176" s="28">
        <v>81.900000000000006</v>
      </c>
      <c r="N176" s="28">
        <v>80.2</v>
      </c>
      <c r="O176" s="39">
        <v>107550000</v>
      </c>
      <c r="P176" s="40">
        <v>4.2029996512033485E-2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44833</v>
      </c>
      <c r="E177" s="37">
        <v>932.7</v>
      </c>
      <c r="F177" s="37">
        <v>935.58333333333337</v>
      </c>
      <c r="G177" s="38">
        <v>912.4666666666667</v>
      </c>
      <c r="H177" s="38">
        <v>892.23333333333335</v>
      </c>
      <c r="I177" s="38">
        <v>869.11666666666667</v>
      </c>
      <c r="J177" s="38">
        <v>955.81666666666672</v>
      </c>
      <c r="K177" s="38">
        <v>978.93333333333328</v>
      </c>
      <c r="L177" s="38">
        <v>999.16666666666674</v>
      </c>
      <c r="M177" s="28">
        <v>958.7</v>
      </c>
      <c r="N177" s="28">
        <v>915.35</v>
      </c>
      <c r="O177" s="39">
        <v>5446400</v>
      </c>
      <c r="P177" s="40">
        <v>4.5742954109487975E-3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44833</v>
      </c>
      <c r="E178" s="37">
        <v>1304.8</v>
      </c>
      <c r="F178" s="37">
        <v>1307.8333333333333</v>
      </c>
      <c r="G178" s="38">
        <v>1294.6666666666665</v>
      </c>
      <c r="H178" s="38">
        <v>1284.5333333333333</v>
      </c>
      <c r="I178" s="38">
        <v>1271.3666666666666</v>
      </c>
      <c r="J178" s="38">
        <v>1317.9666666666665</v>
      </c>
      <c r="K178" s="38">
        <v>1331.133333333333</v>
      </c>
      <c r="L178" s="38">
        <v>1341.2666666666664</v>
      </c>
      <c r="M178" s="28">
        <v>1321</v>
      </c>
      <c r="N178" s="28">
        <v>1297.7</v>
      </c>
      <c r="O178" s="39">
        <v>6177000</v>
      </c>
      <c r="P178" s="40">
        <v>8.5397996837111231E-2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44833</v>
      </c>
      <c r="E179" s="37">
        <v>536.04999999999995</v>
      </c>
      <c r="F179" s="37">
        <v>535.16666666666663</v>
      </c>
      <c r="G179" s="38">
        <v>527.38333333333321</v>
      </c>
      <c r="H179" s="38">
        <v>518.71666666666658</v>
      </c>
      <c r="I179" s="38">
        <v>510.93333333333317</v>
      </c>
      <c r="J179" s="38">
        <v>543.83333333333326</v>
      </c>
      <c r="K179" s="38">
        <v>551.61666666666679</v>
      </c>
      <c r="L179" s="38">
        <v>560.2833333333333</v>
      </c>
      <c r="M179" s="28">
        <v>542.95000000000005</v>
      </c>
      <c r="N179" s="28">
        <v>526.5</v>
      </c>
      <c r="O179" s="39">
        <v>50608500</v>
      </c>
      <c r="P179" s="40">
        <v>2.3665766558451408E-2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44833</v>
      </c>
      <c r="E180" s="37">
        <v>21435.9</v>
      </c>
      <c r="F180" s="37">
        <v>21558.633333333335</v>
      </c>
      <c r="G180" s="38">
        <v>21217.316666666669</v>
      </c>
      <c r="H180" s="38">
        <v>20998.733333333334</v>
      </c>
      <c r="I180" s="38">
        <v>20657.416666666668</v>
      </c>
      <c r="J180" s="38">
        <v>21777.216666666671</v>
      </c>
      <c r="K180" s="38">
        <v>22118.533333333336</v>
      </c>
      <c r="L180" s="38">
        <v>22337.116666666672</v>
      </c>
      <c r="M180" s="28">
        <v>21899.95</v>
      </c>
      <c r="N180" s="28">
        <v>21340.05</v>
      </c>
      <c r="O180" s="39">
        <v>290375</v>
      </c>
      <c r="P180" s="40">
        <v>4.0304523063143756E-2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44833</v>
      </c>
      <c r="E181" s="37">
        <v>2937.9</v>
      </c>
      <c r="F181" s="37">
        <v>2932.7666666666669</v>
      </c>
      <c r="G181" s="38">
        <v>2882.2333333333336</v>
      </c>
      <c r="H181" s="38">
        <v>2826.5666666666666</v>
      </c>
      <c r="I181" s="38">
        <v>2776.0333333333333</v>
      </c>
      <c r="J181" s="38">
        <v>2988.4333333333338</v>
      </c>
      <c r="K181" s="38">
        <v>3038.9666666666676</v>
      </c>
      <c r="L181" s="38">
        <v>3094.6333333333341</v>
      </c>
      <c r="M181" s="28">
        <v>2983.3</v>
      </c>
      <c r="N181" s="28">
        <v>2877.1</v>
      </c>
      <c r="O181" s="39">
        <v>1752025</v>
      </c>
      <c r="P181" s="40">
        <v>1.4167462591531359E-2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44833</v>
      </c>
      <c r="E182" s="37">
        <v>2673.75</v>
      </c>
      <c r="F182" s="37">
        <v>2629.8833333333332</v>
      </c>
      <c r="G182" s="38">
        <v>2564.8166666666666</v>
      </c>
      <c r="H182" s="38">
        <v>2455.8833333333332</v>
      </c>
      <c r="I182" s="38">
        <v>2390.8166666666666</v>
      </c>
      <c r="J182" s="38">
        <v>2738.8166666666666</v>
      </c>
      <c r="K182" s="38">
        <v>2803.8833333333332</v>
      </c>
      <c r="L182" s="38">
        <v>2912.8166666666666</v>
      </c>
      <c r="M182" s="28">
        <v>2694.95</v>
      </c>
      <c r="N182" s="28">
        <v>2520.9499999999998</v>
      </c>
      <c r="O182" s="39">
        <v>3316500</v>
      </c>
      <c r="P182" s="40">
        <v>1.8541978578832202E-2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44833</v>
      </c>
      <c r="E183" s="37">
        <v>1334.55</v>
      </c>
      <c r="F183" s="37">
        <v>1339.8999999999999</v>
      </c>
      <c r="G183" s="38">
        <v>1318.0999999999997</v>
      </c>
      <c r="H183" s="38">
        <v>1301.6499999999999</v>
      </c>
      <c r="I183" s="38">
        <v>1279.8499999999997</v>
      </c>
      <c r="J183" s="38">
        <v>1356.3499999999997</v>
      </c>
      <c r="K183" s="38">
        <v>1378.1499999999999</v>
      </c>
      <c r="L183" s="38">
        <v>1394.5999999999997</v>
      </c>
      <c r="M183" s="28">
        <v>1361.7</v>
      </c>
      <c r="N183" s="28">
        <v>1323.45</v>
      </c>
      <c r="O183" s="39">
        <v>3477600</v>
      </c>
      <c r="P183" s="40">
        <v>-2.0945945945945947E-2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44833</v>
      </c>
      <c r="E184" s="37">
        <v>876.4</v>
      </c>
      <c r="F184" s="37">
        <v>884.88333333333333</v>
      </c>
      <c r="G184" s="38">
        <v>865.36666666666667</v>
      </c>
      <c r="H184" s="38">
        <v>854.33333333333337</v>
      </c>
      <c r="I184" s="38">
        <v>834.81666666666672</v>
      </c>
      <c r="J184" s="38">
        <v>895.91666666666663</v>
      </c>
      <c r="K184" s="38">
        <v>915.43333333333328</v>
      </c>
      <c r="L184" s="38">
        <v>926.46666666666658</v>
      </c>
      <c r="M184" s="28">
        <v>904.4</v>
      </c>
      <c r="N184" s="28">
        <v>873.85</v>
      </c>
      <c r="O184" s="39">
        <v>23046100</v>
      </c>
      <c r="P184" s="40">
        <v>6.2349093798710229E-3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44833</v>
      </c>
      <c r="E185" s="37">
        <v>503.05</v>
      </c>
      <c r="F185" s="37">
        <v>503.01666666666671</v>
      </c>
      <c r="G185" s="38">
        <v>497.13333333333344</v>
      </c>
      <c r="H185" s="38">
        <v>491.21666666666675</v>
      </c>
      <c r="I185" s="38">
        <v>485.33333333333348</v>
      </c>
      <c r="J185" s="38">
        <v>508.93333333333339</v>
      </c>
      <c r="K185" s="38">
        <v>514.81666666666672</v>
      </c>
      <c r="L185" s="38">
        <v>520.73333333333335</v>
      </c>
      <c r="M185" s="28">
        <v>508.9</v>
      </c>
      <c r="N185" s="28">
        <v>497.1</v>
      </c>
      <c r="O185" s="39">
        <v>10398000</v>
      </c>
      <c r="P185" s="40">
        <v>-4.4521019986216402E-2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44833</v>
      </c>
      <c r="E186" s="37">
        <v>595.29999999999995</v>
      </c>
      <c r="F186" s="37">
        <v>596.5</v>
      </c>
      <c r="G186" s="38">
        <v>589.15</v>
      </c>
      <c r="H186" s="38">
        <v>583</v>
      </c>
      <c r="I186" s="38">
        <v>575.65</v>
      </c>
      <c r="J186" s="38">
        <v>602.65</v>
      </c>
      <c r="K186" s="38">
        <v>609.99999999999989</v>
      </c>
      <c r="L186" s="38">
        <v>616.15</v>
      </c>
      <c r="M186" s="28">
        <v>603.85</v>
      </c>
      <c r="N186" s="28">
        <v>590.35</v>
      </c>
      <c r="O186" s="39">
        <v>2265000</v>
      </c>
      <c r="P186" s="40">
        <v>1.3262599469496021E-3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44833</v>
      </c>
      <c r="E187" s="37">
        <v>1146.05</v>
      </c>
      <c r="F187" s="37">
        <v>1140.95</v>
      </c>
      <c r="G187" s="38">
        <v>1132.1000000000001</v>
      </c>
      <c r="H187" s="38">
        <v>1118.1500000000001</v>
      </c>
      <c r="I187" s="38">
        <v>1109.3000000000002</v>
      </c>
      <c r="J187" s="38">
        <v>1154.9000000000001</v>
      </c>
      <c r="K187" s="38">
        <v>1163.75</v>
      </c>
      <c r="L187" s="38">
        <v>1177.7</v>
      </c>
      <c r="M187" s="28">
        <v>1149.8</v>
      </c>
      <c r="N187" s="28">
        <v>1127</v>
      </c>
      <c r="O187" s="39">
        <v>6214000</v>
      </c>
      <c r="P187" s="40">
        <v>-3.3680834001603849E-3</v>
      </c>
    </row>
    <row r="188" spans="1:16" ht="12.75" customHeight="1">
      <c r="A188" s="28">
        <v>178</v>
      </c>
      <c r="B188" s="29" t="s">
        <v>74</v>
      </c>
      <c r="C188" s="30" t="s">
        <v>502</v>
      </c>
      <c r="D188" s="31">
        <v>44833</v>
      </c>
      <c r="E188" s="37">
        <v>1263.3499999999999</v>
      </c>
      <c r="F188" s="37">
        <v>1242.8166666666666</v>
      </c>
      <c r="G188" s="38">
        <v>1212.5333333333333</v>
      </c>
      <c r="H188" s="38">
        <v>1161.7166666666667</v>
      </c>
      <c r="I188" s="38">
        <v>1131.4333333333334</v>
      </c>
      <c r="J188" s="38">
        <v>1293.6333333333332</v>
      </c>
      <c r="K188" s="38">
        <v>1323.9166666666665</v>
      </c>
      <c r="L188" s="38">
        <v>1374.7333333333331</v>
      </c>
      <c r="M188" s="28">
        <v>1273.0999999999999</v>
      </c>
      <c r="N188" s="28">
        <v>1192</v>
      </c>
      <c r="O188" s="39">
        <v>3040000</v>
      </c>
      <c r="P188" s="40">
        <v>5.5922195206668981E-2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44833</v>
      </c>
      <c r="E189" s="37">
        <v>842.8</v>
      </c>
      <c r="F189" s="37">
        <v>832.7166666666667</v>
      </c>
      <c r="G189" s="38">
        <v>819.23333333333335</v>
      </c>
      <c r="H189" s="38">
        <v>795.66666666666663</v>
      </c>
      <c r="I189" s="38">
        <v>782.18333333333328</v>
      </c>
      <c r="J189" s="38">
        <v>856.28333333333342</v>
      </c>
      <c r="K189" s="38">
        <v>869.76666666666677</v>
      </c>
      <c r="L189" s="38">
        <v>893.33333333333348</v>
      </c>
      <c r="M189" s="28">
        <v>846.2</v>
      </c>
      <c r="N189" s="28">
        <v>809.15</v>
      </c>
      <c r="O189" s="39">
        <v>8275500</v>
      </c>
      <c r="P189" s="40">
        <v>6.9310384928480059E-2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44833</v>
      </c>
      <c r="E190" s="37">
        <v>468.4</v>
      </c>
      <c r="F190" s="37">
        <v>469.2166666666667</v>
      </c>
      <c r="G190" s="38">
        <v>462.58333333333337</v>
      </c>
      <c r="H190" s="38">
        <v>456.76666666666665</v>
      </c>
      <c r="I190" s="38">
        <v>450.13333333333333</v>
      </c>
      <c r="J190" s="38">
        <v>475.03333333333342</v>
      </c>
      <c r="K190" s="38">
        <v>481.66666666666674</v>
      </c>
      <c r="L190" s="38">
        <v>487.48333333333346</v>
      </c>
      <c r="M190" s="28">
        <v>475.85</v>
      </c>
      <c r="N190" s="28">
        <v>463.4</v>
      </c>
      <c r="O190" s="39">
        <v>57970425</v>
      </c>
      <c r="P190" s="40">
        <v>5.3911917098445596E-2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44833</v>
      </c>
      <c r="E191" s="37">
        <v>238.6</v>
      </c>
      <c r="F191" s="37">
        <v>238.5333333333333</v>
      </c>
      <c r="G191" s="38">
        <v>235.36666666666662</v>
      </c>
      <c r="H191" s="38">
        <v>232.13333333333333</v>
      </c>
      <c r="I191" s="38">
        <v>228.96666666666664</v>
      </c>
      <c r="J191" s="38">
        <v>241.76666666666659</v>
      </c>
      <c r="K191" s="38">
        <v>244.93333333333328</v>
      </c>
      <c r="L191" s="38">
        <v>248.16666666666657</v>
      </c>
      <c r="M191" s="28">
        <v>241.7</v>
      </c>
      <c r="N191" s="28">
        <v>235.3</v>
      </c>
      <c r="O191" s="39">
        <v>88745625</v>
      </c>
      <c r="P191" s="40">
        <v>1.8238847583643122E-2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44833</v>
      </c>
      <c r="E192" s="37">
        <v>106.7</v>
      </c>
      <c r="F192" s="37">
        <v>107.01666666666665</v>
      </c>
      <c r="G192" s="38">
        <v>105.7833333333333</v>
      </c>
      <c r="H192" s="38">
        <v>104.86666666666665</v>
      </c>
      <c r="I192" s="38">
        <v>103.6333333333333</v>
      </c>
      <c r="J192" s="38">
        <v>107.93333333333331</v>
      </c>
      <c r="K192" s="38">
        <v>109.16666666666666</v>
      </c>
      <c r="L192" s="38">
        <v>110.08333333333331</v>
      </c>
      <c r="M192" s="28">
        <v>108.25</v>
      </c>
      <c r="N192" s="28">
        <v>106.1</v>
      </c>
      <c r="O192" s="39">
        <v>219971500</v>
      </c>
      <c r="P192" s="40">
        <v>4.002732789454648E-2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44833</v>
      </c>
      <c r="E193" s="37">
        <v>3145.65</v>
      </c>
      <c r="F193" s="37">
        <v>3157.9</v>
      </c>
      <c r="G193" s="38">
        <v>3116</v>
      </c>
      <c r="H193" s="38">
        <v>3086.35</v>
      </c>
      <c r="I193" s="38">
        <v>3044.45</v>
      </c>
      <c r="J193" s="38">
        <v>3187.55</v>
      </c>
      <c r="K193" s="38">
        <v>3229.4500000000007</v>
      </c>
      <c r="L193" s="38">
        <v>3259.1000000000004</v>
      </c>
      <c r="M193" s="28">
        <v>3199.8</v>
      </c>
      <c r="N193" s="28">
        <v>3128.25</v>
      </c>
      <c r="O193" s="39">
        <v>12210450</v>
      </c>
      <c r="P193" s="40">
        <v>5.6674065708685439E-2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44833</v>
      </c>
      <c r="E194" s="37">
        <v>1058.5999999999999</v>
      </c>
      <c r="F194" s="37">
        <v>1058.7333333333333</v>
      </c>
      <c r="G194" s="38">
        <v>1048.6666666666667</v>
      </c>
      <c r="H194" s="38">
        <v>1038.7333333333333</v>
      </c>
      <c r="I194" s="38">
        <v>1028.6666666666667</v>
      </c>
      <c r="J194" s="38">
        <v>1068.6666666666667</v>
      </c>
      <c r="K194" s="38">
        <v>1078.7333333333333</v>
      </c>
      <c r="L194" s="38">
        <v>1088.6666666666667</v>
      </c>
      <c r="M194" s="28">
        <v>1068.8</v>
      </c>
      <c r="N194" s="28">
        <v>1048.8</v>
      </c>
      <c r="O194" s="39">
        <v>17451000</v>
      </c>
      <c r="P194" s="40">
        <v>5.2469694228333634E-2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44833</v>
      </c>
      <c r="E195" s="37">
        <v>2628</v>
      </c>
      <c r="F195" s="37">
        <v>2621.2833333333333</v>
      </c>
      <c r="G195" s="38">
        <v>2589.2166666666667</v>
      </c>
      <c r="H195" s="38">
        <v>2550.4333333333334</v>
      </c>
      <c r="I195" s="38">
        <v>2518.3666666666668</v>
      </c>
      <c r="J195" s="38">
        <v>2660.0666666666666</v>
      </c>
      <c r="K195" s="38">
        <v>2692.1333333333332</v>
      </c>
      <c r="L195" s="38">
        <v>2730.9166666666665</v>
      </c>
      <c r="M195" s="28">
        <v>2653.35</v>
      </c>
      <c r="N195" s="28">
        <v>2582.5</v>
      </c>
      <c r="O195" s="39">
        <v>4510500</v>
      </c>
      <c r="P195" s="40">
        <v>-4.1288059939422923E-2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44833</v>
      </c>
      <c r="E196" s="37">
        <v>1544.05</v>
      </c>
      <c r="F196" s="37">
        <v>1544.3833333333332</v>
      </c>
      <c r="G196" s="38">
        <v>1526.7666666666664</v>
      </c>
      <c r="H196" s="38">
        <v>1509.4833333333331</v>
      </c>
      <c r="I196" s="38">
        <v>1491.8666666666663</v>
      </c>
      <c r="J196" s="38">
        <v>1561.6666666666665</v>
      </c>
      <c r="K196" s="38">
        <v>1579.2833333333333</v>
      </c>
      <c r="L196" s="38">
        <v>1596.5666666666666</v>
      </c>
      <c r="M196" s="28">
        <v>1562</v>
      </c>
      <c r="N196" s="28">
        <v>1527.1</v>
      </c>
      <c r="O196" s="39">
        <v>1431000</v>
      </c>
      <c r="P196" s="40">
        <v>2.1008403361344537E-3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44833</v>
      </c>
      <c r="E197" s="37">
        <v>585.79999999999995</v>
      </c>
      <c r="F197" s="37">
        <v>585.5333333333333</v>
      </c>
      <c r="G197" s="38">
        <v>577.31666666666661</v>
      </c>
      <c r="H197" s="38">
        <v>568.83333333333326</v>
      </c>
      <c r="I197" s="38">
        <v>560.61666666666656</v>
      </c>
      <c r="J197" s="38">
        <v>594.01666666666665</v>
      </c>
      <c r="K197" s="38">
        <v>602.23333333333335</v>
      </c>
      <c r="L197" s="38">
        <v>610.7166666666667</v>
      </c>
      <c r="M197" s="28">
        <v>593.75</v>
      </c>
      <c r="N197" s="28">
        <v>577.04999999999995</v>
      </c>
      <c r="O197" s="39">
        <v>2838000</v>
      </c>
      <c r="P197" s="40">
        <v>-2.9743589743589743E-2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44833</v>
      </c>
      <c r="E198" s="37">
        <v>1419.85</v>
      </c>
      <c r="F198" s="37">
        <v>1413.4333333333334</v>
      </c>
      <c r="G198" s="38">
        <v>1404.3666666666668</v>
      </c>
      <c r="H198" s="38">
        <v>1388.8833333333334</v>
      </c>
      <c r="I198" s="38">
        <v>1379.8166666666668</v>
      </c>
      <c r="J198" s="38">
        <v>1428.9166666666667</v>
      </c>
      <c r="K198" s="38">
        <v>1437.9833333333333</v>
      </c>
      <c r="L198" s="38">
        <v>1453.4666666666667</v>
      </c>
      <c r="M198" s="28">
        <v>1422.5</v>
      </c>
      <c r="N198" s="28">
        <v>1397.95</v>
      </c>
      <c r="O198" s="39">
        <v>4268800</v>
      </c>
      <c r="P198" s="40">
        <v>-1.526199762591148E-3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44833</v>
      </c>
      <c r="E199" s="37">
        <v>1015.4</v>
      </c>
      <c r="F199" s="37">
        <v>1004.6166666666668</v>
      </c>
      <c r="G199" s="38">
        <v>989.23333333333358</v>
      </c>
      <c r="H199" s="38">
        <v>963.06666666666683</v>
      </c>
      <c r="I199" s="38">
        <v>947.68333333333362</v>
      </c>
      <c r="J199" s="38">
        <v>1030.7833333333335</v>
      </c>
      <c r="K199" s="38">
        <v>1046.1666666666667</v>
      </c>
      <c r="L199" s="38">
        <v>1072.3333333333335</v>
      </c>
      <c r="M199" s="28">
        <v>1020</v>
      </c>
      <c r="N199" s="28">
        <v>978.45</v>
      </c>
      <c r="O199" s="39">
        <v>8083600</v>
      </c>
      <c r="P199" s="40">
        <v>5.268915223336372E-2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44833</v>
      </c>
      <c r="E200" s="37">
        <v>1666.5</v>
      </c>
      <c r="F200" s="37">
        <v>1658.4166666666667</v>
      </c>
      <c r="G200" s="38">
        <v>1645.5333333333335</v>
      </c>
      <c r="H200" s="38">
        <v>1624.5666666666668</v>
      </c>
      <c r="I200" s="38">
        <v>1611.6833333333336</v>
      </c>
      <c r="J200" s="38">
        <v>1679.3833333333334</v>
      </c>
      <c r="K200" s="38">
        <v>1692.2666666666667</v>
      </c>
      <c r="L200" s="38">
        <v>1713.2333333333333</v>
      </c>
      <c r="M200" s="28">
        <v>1671.3</v>
      </c>
      <c r="N200" s="28">
        <v>1637.45</v>
      </c>
      <c r="O200" s="39">
        <v>1103200</v>
      </c>
      <c r="P200" s="40">
        <v>-2.0596590909090908E-2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44833</v>
      </c>
      <c r="E201" s="37">
        <v>6657.25</v>
      </c>
      <c r="F201" s="37">
        <v>6692.2</v>
      </c>
      <c r="G201" s="38">
        <v>6606.45</v>
      </c>
      <c r="H201" s="38">
        <v>6555.65</v>
      </c>
      <c r="I201" s="38">
        <v>6469.9</v>
      </c>
      <c r="J201" s="38">
        <v>6743</v>
      </c>
      <c r="K201" s="38">
        <v>6828.75</v>
      </c>
      <c r="L201" s="38">
        <v>6879.55</v>
      </c>
      <c r="M201" s="28">
        <v>6777.95</v>
      </c>
      <c r="N201" s="28">
        <v>6641.4</v>
      </c>
      <c r="O201" s="39">
        <v>1849600</v>
      </c>
      <c r="P201" s="40">
        <v>-3.8776389487289961E-3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44833</v>
      </c>
      <c r="E202" s="37">
        <v>761.05</v>
      </c>
      <c r="F202" s="37">
        <v>761.41666666666663</v>
      </c>
      <c r="G202" s="38">
        <v>753.23333333333323</v>
      </c>
      <c r="H202" s="38">
        <v>745.41666666666663</v>
      </c>
      <c r="I202" s="38">
        <v>737.23333333333323</v>
      </c>
      <c r="J202" s="38">
        <v>769.23333333333323</v>
      </c>
      <c r="K202" s="38">
        <v>777.41666666666663</v>
      </c>
      <c r="L202" s="38">
        <v>785.23333333333323</v>
      </c>
      <c r="M202" s="28">
        <v>769.6</v>
      </c>
      <c r="N202" s="28">
        <v>753.6</v>
      </c>
      <c r="O202" s="39">
        <v>21391500</v>
      </c>
      <c r="P202" s="40">
        <v>2.2939201790376725E-2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44833</v>
      </c>
      <c r="E203" s="37">
        <v>264.05</v>
      </c>
      <c r="F203" s="37">
        <v>265.7166666666667</v>
      </c>
      <c r="G203" s="38">
        <v>261.08333333333337</v>
      </c>
      <c r="H203" s="38">
        <v>258.11666666666667</v>
      </c>
      <c r="I203" s="38">
        <v>253.48333333333335</v>
      </c>
      <c r="J203" s="38">
        <v>268.68333333333339</v>
      </c>
      <c r="K203" s="38">
        <v>273.31666666666672</v>
      </c>
      <c r="L203" s="38">
        <v>276.28333333333342</v>
      </c>
      <c r="M203" s="28">
        <v>270.35000000000002</v>
      </c>
      <c r="N203" s="28">
        <v>262.75</v>
      </c>
      <c r="O203" s="39">
        <v>39352950</v>
      </c>
      <c r="P203" s="40">
        <v>3.6539560708744999E-2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44833</v>
      </c>
      <c r="E204" s="37">
        <v>985.35</v>
      </c>
      <c r="F204" s="37">
        <v>990.36666666666667</v>
      </c>
      <c r="G204" s="38">
        <v>975.63333333333333</v>
      </c>
      <c r="H204" s="38">
        <v>965.91666666666663</v>
      </c>
      <c r="I204" s="38">
        <v>951.18333333333328</v>
      </c>
      <c r="J204" s="38">
        <v>1000.0833333333334</v>
      </c>
      <c r="K204" s="38">
        <v>1014.8166666666667</v>
      </c>
      <c r="L204" s="38">
        <v>1024.5333333333333</v>
      </c>
      <c r="M204" s="28">
        <v>1005.1</v>
      </c>
      <c r="N204" s="28">
        <v>980.65</v>
      </c>
      <c r="O204" s="39">
        <v>3805500</v>
      </c>
      <c r="P204" s="40">
        <v>0.10144717800289435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44833</v>
      </c>
      <c r="E205" s="37">
        <v>1825.2</v>
      </c>
      <c r="F205" s="37">
        <v>1831.2</v>
      </c>
      <c r="G205" s="38">
        <v>1805.0500000000002</v>
      </c>
      <c r="H205" s="38">
        <v>1784.9</v>
      </c>
      <c r="I205" s="38">
        <v>1758.7500000000002</v>
      </c>
      <c r="J205" s="38">
        <v>1851.3500000000001</v>
      </c>
      <c r="K205" s="38">
        <v>1877.5000000000002</v>
      </c>
      <c r="L205" s="38">
        <v>1897.65</v>
      </c>
      <c r="M205" s="28">
        <v>1857.35</v>
      </c>
      <c r="N205" s="28">
        <v>1811.05</v>
      </c>
      <c r="O205" s="39">
        <v>708400</v>
      </c>
      <c r="P205" s="40">
        <v>-2.6923076923076925E-2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44833</v>
      </c>
      <c r="E206" s="37">
        <v>411.6</v>
      </c>
      <c r="F206" s="37">
        <v>410.05</v>
      </c>
      <c r="G206" s="38">
        <v>407.35</v>
      </c>
      <c r="H206" s="38">
        <v>403.1</v>
      </c>
      <c r="I206" s="38">
        <v>400.40000000000003</v>
      </c>
      <c r="J206" s="38">
        <v>414.3</v>
      </c>
      <c r="K206" s="38">
        <v>416.99999999999994</v>
      </c>
      <c r="L206" s="38">
        <v>421.25</v>
      </c>
      <c r="M206" s="28">
        <v>412.75</v>
      </c>
      <c r="N206" s="28">
        <v>405.8</v>
      </c>
      <c r="O206" s="39">
        <v>41451000</v>
      </c>
      <c r="P206" s="40">
        <v>2.4569295795536E-2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44833</v>
      </c>
      <c r="E207" s="37">
        <v>243.3</v>
      </c>
      <c r="F207" s="37">
        <v>245.66666666666666</v>
      </c>
      <c r="G207" s="38">
        <v>236.7833333333333</v>
      </c>
      <c r="H207" s="38">
        <v>230.26666666666665</v>
      </c>
      <c r="I207" s="38">
        <v>221.3833333333333</v>
      </c>
      <c r="J207" s="38">
        <v>252.18333333333331</v>
      </c>
      <c r="K207" s="38">
        <v>261.06666666666672</v>
      </c>
      <c r="L207" s="38">
        <v>267.58333333333331</v>
      </c>
      <c r="M207" s="28">
        <v>254.55</v>
      </c>
      <c r="N207" s="28">
        <v>239.15</v>
      </c>
      <c r="O207" s="39">
        <v>94497000</v>
      </c>
      <c r="P207" s="40">
        <v>5.626907213037792E-2</v>
      </c>
    </row>
    <row r="208" spans="1:16" ht="12.75" customHeight="1">
      <c r="A208" s="28">
        <v>198</v>
      </c>
      <c r="B208" s="29" t="s">
        <v>47</v>
      </c>
      <c r="C208" s="30" t="s">
        <v>825</v>
      </c>
      <c r="D208" s="31">
        <v>44833</v>
      </c>
      <c r="E208" s="37">
        <v>374.8</v>
      </c>
      <c r="F208" s="37">
        <v>378.01666666666665</v>
      </c>
      <c r="G208" s="38">
        <v>370.48333333333329</v>
      </c>
      <c r="H208" s="38">
        <v>366.16666666666663</v>
      </c>
      <c r="I208" s="38">
        <v>358.63333333333327</v>
      </c>
      <c r="J208" s="38">
        <v>382.33333333333331</v>
      </c>
      <c r="K208" s="38">
        <v>389.86666666666662</v>
      </c>
      <c r="L208" s="38">
        <v>394.18333333333334</v>
      </c>
      <c r="M208" s="28">
        <v>385.55</v>
      </c>
      <c r="N208" s="28">
        <v>373.7</v>
      </c>
      <c r="O208" s="39">
        <v>13068000</v>
      </c>
      <c r="P208" s="40">
        <v>2.8328611898016998E-2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72"/>
      <c r="C211" s="251"/>
      <c r="D211" s="273"/>
      <c r="E211" s="252"/>
      <c r="F211" s="252"/>
      <c r="G211" s="274"/>
      <c r="H211" s="274"/>
      <c r="I211" s="274"/>
      <c r="J211" s="274"/>
      <c r="K211" s="274"/>
      <c r="L211" s="274"/>
      <c r="M211" s="251"/>
      <c r="N211" s="251"/>
      <c r="O211" s="275"/>
      <c r="P211" s="276"/>
    </row>
    <row r="212" spans="1:16" ht="12.75" customHeight="1">
      <c r="A212" s="28"/>
      <c r="B212" s="272"/>
      <c r="C212" s="251"/>
      <c r="D212" s="273"/>
      <c r="E212" s="252"/>
      <c r="F212" s="252"/>
      <c r="G212" s="274"/>
      <c r="H212" s="274"/>
      <c r="I212" s="274"/>
      <c r="J212" s="274"/>
      <c r="K212" s="274"/>
      <c r="L212" s="274"/>
      <c r="M212" s="251"/>
      <c r="N212" s="251"/>
      <c r="O212" s="275"/>
      <c r="P212" s="276"/>
    </row>
    <row r="213" spans="1:16" ht="12.75" customHeight="1">
      <c r="A213" s="251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5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E17" sqref="E17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84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44806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92" t="s">
        <v>16</v>
      </c>
      <c r="B8" s="394"/>
      <c r="C8" s="398" t="s">
        <v>20</v>
      </c>
      <c r="D8" s="398" t="s">
        <v>21</v>
      </c>
      <c r="E8" s="389" t="s">
        <v>22</v>
      </c>
      <c r="F8" s="390"/>
      <c r="G8" s="391"/>
      <c r="H8" s="389" t="s">
        <v>23</v>
      </c>
      <c r="I8" s="390"/>
      <c r="J8" s="391"/>
      <c r="K8" s="23"/>
      <c r="L8" s="50"/>
      <c r="M8" s="50"/>
      <c r="N8" s="1"/>
      <c r="O8" s="1"/>
    </row>
    <row r="9" spans="1:15" ht="36" customHeight="1">
      <c r="A9" s="396"/>
      <c r="B9" s="397"/>
      <c r="C9" s="397"/>
      <c r="D9" s="39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17542.8</v>
      </c>
      <c r="D10" s="32">
        <v>17568.949999999997</v>
      </c>
      <c r="E10" s="32">
        <v>17442.299999999996</v>
      </c>
      <c r="F10" s="32">
        <v>17341.8</v>
      </c>
      <c r="G10" s="32">
        <v>17215.149999999998</v>
      </c>
      <c r="H10" s="32">
        <v>17669.449999999993</v>
      </c>
      <c r="I10" s="32">
        <v>17796.099999999995</v>
      </c>
      <c r="J10" s="32">
        <v>17896.599999999991</v>
      </c>
      <c r="K10" s="34">
        <v>17695.599999999999</v>
      </c>
      <c r="L10" s="34">
        <v>17468.45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39301.25</v>
      </c>
      <c r="D11" s="37">
        <v>39257.4</v>
      </c>
      <c r="E11" s="37">
        <v>38847.15</v>
      </c>
      <c r="F11" s="37">
        <v>38393.050000000003</v>
      </c>
      <c r="G11" s="37">
        <v>37982.800000000003</v>
      </c>
      <c r="H11" s="37">
        <v>39711.5</v>
      </c>
      <c r="I11" s="37">
        <v>40121.75</v>
      </c>
      <c r="J11" s="37">
        <v>40575.85</v>
      </c>
      <c r="K11" s="28">
        <v>39667.65</v>
      </c>
      <c r="L11" s="28">
        <v>38803.300000000003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2702</v>
      </c>
      <c r="D12" s="37">
        <v>2710.4166666666665</v>
      </c>
      <c r="E12" s="37">
        <v>2686.583333333333</v>
      </c>
      <c r="F12" s="37">
        <v>2671.1666666666665</v>
      </c>
      <c r="G12" s="37">
        <v>2647.333333333333</v>
      </c>
      <c r="H12" s="37">
        <v>2725.833333333333</v>
      </c>
      <c r="I12" s="37">
        <v>2749.6666666666661</v>
      </c>
      <c r="J12" s="37">
        <v>2765.083333333333</v>
      </c>
      <c r="K12" s="28">
        <v>2734.25</v>
      </c>
      <c r="L12" s="28">
        <v>2695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5089.5</v>
      </c>
      <c r="D13" s="37">
        <v>5097.4666666666672</v>
      </c>
      <c r="E13" s="37">
        <v>5066.8333333333339</v>
      </c>
      <c r="F13" s="37">
        <v>5044.166666666667</v>
      </c>
      <c r="G13" s="37">
        <v>5013.5333333333338</v>
      </c>
      <c r="H13" s="37">
        <v>5120.1333333333341</v>
      </c>
      <c r="I13" s="37">
        <v>5150.7666666666673</v>
      </c>
      <c r="J13" s="37">
        <v>5173.4333333333343</v>
      </c>
      <c r="K13" s="28">
        <v>5128.1000000000004</v>
      </c>
      <c r="L13" s="28">
        <v>5074.8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27846.799999999999</v>
      </c>
      <c r="D14" s="37">
        <v>27858.95</v>
      </c>
      <c r="E14" s="37">
        <v>27697.9</v>
      </c>
      <c r="F14" s="37">
        <v>27549</v>
      </c>
      <c r="G14" s="37">
        <v>27387.95</v>
      </c>
      <c r="H14" s="37">
        <v>28007.850000000002</v>
      </c>
      <c r="I14" s="37">
        <v>28168.899999999998</v>
      </c>
      <c r="J14" s="37">
        <v>28317.800000000003</v>
      </c>
      <c r="K14" s="28">
        <v>28020</v>
      </c>
      <c r="L14" s="28">
        <v>27710.05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4202.2</v>
      </c>
      <c r="D15" s="37">
        <v>4208.6833333333334</v>
      </c>
      <c r="E15" s="37">
        <v>4183.5666666666666</v>
      </c>
      <c r="F15" s="37">
        <v>4164.9333333333334</v>
      </c>
      <c r="G15" s="37">
        <v>4139.8166666666666</v>
      </c>
      <c r="H15" s="37">
        <v>4227.3166666666666</v>
      </c>
      <c r="I15" s="37">
        <v>4252.4333333333334</v>
      </c>
      <c r="J15" s="37">
        <v>4271.0666666666666</v>
      </c>
      <c r="K15" s="28">
        <v>4233.8</v>
      </c>
      <c r="L15" s="28">
        <v>4190.05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8599.1</v>
      </c>
      <c r="D16" s="37">
        <v>8568.9833333333318</v>
      </c>
      <c r="E16" s="37">
        <v>8520.4666666666635</v>
      </c>
      <c r="F16" s="37">
        <v>8441.8333333333321</v>
      </c>
      <c r="G16" s="37">
        <v>8393.3166666666639</v>
      </c>
      <c r="H16" s="37">
        <v>8647.6166666666631</v>
      </c>
      <c r="I16" s="37">
        <v>8696.1333333333296</v>
      </c>
      <c r="J16" s="37">
        <v>8774.7666666666628</v>
      </c>
      <c r="K16" s="28">
        <v>8617.5</v>
      </c>
      <c r="L16" s="28">
        <v>8490.35</v>
      </c>
      <c r="M16" s="54"/>
      <c r="N16" s="1"/>
      <c r="O16" s="1"/>
    </row>
    <row r="17" spans="1:15" ht="12.75" customHeight="1">
      <c r="A17" s="53">
        <v>8</v>
      </c>
      <c r="B17" s="28" t="s">
        <v>288</v>
      </c>
      <c r="C17" s="28">
        <v>3403.7</v>
      </c>
      <c r="D17" s="37">
        <v>3359.2833333333328</v>
      </c>
      <c r="E17" s="37">
        <v>3289.2166666666658</v>
      </c>
      <c r="F17" s="37">
        <v>3174.7333333333331</v>
      </c>
      <c r="G17" s="37">
        <v>3104.6666666666661</v>
      </c>
      <c r="H17" s="37">
        <v>3473.7666666666655</v>
      </c>
      <c r="I17" s="37">
        <v>3543.833333333333</v>
      </c>
      <c r="J17" s="37">
        <v>3658.3166666666652</v>
      </c>
      <c r="K17" s="28">
        <v>3429.35</v>
      </c>
      <c r="L17" s="28">
        <v>3244.8</v>
      </c>
      <c r="M17" s="28">
        <v>10.34069</v>
      </c>
      <c r="N17" s="1"/>
      <c r="O17" s="1"/>
    </row>
    <row r="18" spans="1:15" ht="12.75" customHeight="1">
      <c r="A18" s="53">
        <v>9</v>
      </c>
      <c r="B18" s="28" t="s">
        <v>43</v>
      </c>
      <c r="C18" s="28">
        <v>2296.35</v>
      </c>
      <c r="D18" s="37">
        <v>2300.2333333333331</v>
      </c>
      <c r="E18" s="37">
        <v>2286.1166666666663</v>
      </c>
      <c r="F18" s="37">
        <v>2275.8833333333332</v>
      </c>
      <c r="G18" s="37">
        <v>2261.7666666666664</v>
      </c>
      <c r="H18" s="37">
        <v>2310.4666666666662</v>
      </c>
      <c r="I18" s="37">
        <v>2324.583333333333</v>
      </c>
      <c r="J18" s="37">
        <v>2334.8166666666662</v>
      </c>
      <c r="K18" s="28">
        <v>2314.35</v>
      </c>
      <c r="L18" s="28">
        <v>2290</v>
      </c>
      <c r="M18" s="28">
        <v>2.8289</v>
      </c>
      <c r="N18" s="1"/>
      <c r="O18" s="1"/>
    </row>
    <row r="19" spans="1:15" ht="12.75" customHeight="1">
      <c r="A19" s="53">
        <v>10</v>
      </c>
      <c r="B19" s="28" t="s">
        <v>59</v>
      </c>
      <c r="C19" s="55">
        <v>648</v>
      </c>
      <c r="D19" s="37">
        <v>645.63333333333333</v>
      </c>
      <c r="E19" s="37">
        <v>636.9666666666667</v>
      </c>
      <c r="F19" s="37">
        <v>625.93333333333339</v>
      </c>
      <c r="G19" s="37">
        <v>617.26666666666677</v>
      </c>
      <c r="H19" s="37">
        <v>656.66666666666663</v>
      </c>
      <c r="I19" s="37">
        <v>665.33333333333337</v>
      </c>
      <c r="J19" s="37">
        <v>676.36666666666656</v>
      </c>
      <c r="K19" s="28">
        <v>654.29999999999995</v>
      </c>
      <c r="L19" s="28">
        <v>634.6</v>
      </c>
      <c r="M19" s="28">
        <v>21.087730000000001</v>
      </c>
      <c r="N19" s="1"/>
      <c r="O19" s="1"/>
    </row>
    <row r="20" spans="1:15" ht="12.75" customHeight="1">
      <c r="A20" s="53">
        <v>11</v>
      </c>
      <c r="B20" s="28" t="s">
        <v>237</v>
      </c>
      <c r="C20" s="28">
        <v>18447.849999999999</v>
      </c>
      <c r="D20" s="37">
        <v>18552.95</v>
      </c>
      <c r="E20" s="37">
        <v>18305.900000000001</v>
      </c>
      <c r="F20" s="37">
        <v>18163.95</v>
      </c>
      <c r="G20" s="37">
        <v>17916.900000000001</v>
      </c>
      <c r="H20" s="37">
        <v>18694.900000000001</v>
      </c>
      <c r="I20" s="37">
        <v>18941.949999999997</v>
      </c>
      <c r="J20" s="37">
        <v>19083.900000000001</v>
      </c>
      <c r="K20" s="28">
        <v>18800</v>
      </c>
      <c r="L20" s="28">
        <v>18411</v>
      </c>
      <c r="M20" s="28">
        <v>0.13911999999999999</v>
      </c>
      <c r="N20" s="1"/>
      <c r="O20" s="1"/>
    </row>
    <row r="21" spans="1:15" ht="12.75" customHeight="1">
      <c r="A21" s="53">
        <v>12</v>
      </c>
      <c r="B21" s="28" t="s">
        <v>45</v>
      </c>
      <c r="C21" s="28">
        <v>3233.25</v>
      </c>
      <c r="D21" s="37">
        <v>3220.8833333333332</v>
      </c>
      <c r="E21" s="37">
        <v>3196.7666666666664</v>
      </c>
      <c r="F21" s="37">
        <v>3160.2833333333333</v>
      </c>
      <c r="G21" s="37">
        <v>3136.1666666666665</v>
      </c>
      <c r="H21" s="37">
        <v>3257.3666666666663</v>
      </c>
      <c r="I21" s="37">
        <v>3281.4833333333331</v>
      </c>
      <c r="J21" s="37">
        <v>3317.9666666666662</v>
      </c>
      <c r="K21" s="28">
        <v>3245</v>
      </c>
      <c r="L21" s="28">
        <v>3184.4</v>
      </c>
      <c r="M21" s="28">
        <v>18.803629999999998</v>
      </c>
      <c r="N21" s="1"/>
      <c r="O21" s="1"/>
    </row>
    <row r="22" spans="1:15" ht="12.75" customHeight="1">
      <c r="A22" s="53">
        <v>13</v>
      </c>
      <c r="B22" s="28" t="s">
        <v>238</v>
      </c>
      <c r="C22" s="28">
        <v>2393.1</v>
      </c>
      <c r="D22" s="37">
        <v>2399.9</v>
      </c>
      <c r="E22" s="37">
        <v>2368.3000000000002</v>
      </c>
      <c r="F22" s="37">
        <v>2343.5</v>
      </c>
      <c r="G22" s="37">
        <v>2311.9</v>
      </c>
      <c r="H22" s="37">
        <v>2424.7000000000003</v>
      </c>
      <c r="I22" s="37">
        <v>2456.2999999999997</v>
      </c>
      <c r="J22" s="37">
        <v>2481.1000000000004</v>
      </c>
      <c r="K22" s="28">
        <v>2431.5</v>
      </c>
      <c r="L22" s="28">
        <v>2375.1</v>
      </c>
      <c r="M22" s="28">
        <v>11.78816</v>
      </c>
      <c r="N22" s="1"/>
      <c r="O22" s="1"/>
    </row>
    <row r="23" spans="1:15" ht="12.75" customHeight="1">
      <c r="A23" s="53">
        <v>14</v>
      </c>
      <c r="B23" s="28" t="s">
        <v>46</v>
      </c>
      <c r="C23" s="28">
        <v>837.8</v>
      </c>
      <c r="D23" s="37">
        <v>838.56666666666661</v>
      </c>
      <c r="E23" s="37">
        <v>830.58333333333326</v>
      </c>
      <c r="F23" s="37">
        <v>823.36666666666667</v>
      </c>
      <c r="G23" s="37">
        <v>815.38333333333333</v>
      </c>
      <c r="H23" s="37">
        <v>845.78333333333319</v>
      </c>
      <c r="I23" s="37">
        <v>853.76666666666654</v>
      </c>
      <c r="J23" s="37">
        <v>860.98333333333312</v>
      </c>
      <c r="K23" s="28">
        <v>846.55</v>
      </c>
      <c r="L23" s="28">
        <v>831.35</v>
      </c>
      <c r="M23" s="28">
        <v>38.884079999999997</v>
      </c>
      <c r="N23" s="1"/>
      <c r="O23" s="1"/>
    </row>
    <row r="24" spans="1:15" ht="12.75" customHeight="1">
      <c r="A24" s="53">
        <v>15</v>
      </c>
      <c r="B24" s="28" t="s">
        <v>239</v>
      </c>
      <c r="C24" s="28">
        <v>3639.25</v>
      </c>
      <c r="D24" s="37">
        <v>3648.9833333333336</v>
      </c>
      <c r="E24" s="37">
        <v>3570.2666666666673</v>
      </c>
      <c r="F24" s="37">
        <v>3501.2833333333338</v>
      </c>
      <c r="G24" s="37">
        <v>3422.5666666666675</v>
      </c>
      <c r="H24" s="37">
        <v>3717.9666666666672</v>
      </c>
      <c r="I24" s="37">
        <v>3796.6833333333334</v>
      </c>
      <c r="J24" s="37">
        <v>3865.666666666667</v>
      </c>
      <c r="K24" s="28">
        <v>3727.7</v>
      </c>
      <c r="L24" s="28">
        <v>3580</v>
      </c>
      <c r="M24" s="28">
        <v>5.8698899999999998</v>
      </c>
      <c r="N24" s="1"/>
      <c r="O24" s="1"/>
    </row>
    <row r="25" spans="1:15" ht="12.75" customHeight="1">
      <c r="A25" s="53">
        <v>16</v>
      </c>
      <c r="B25" s="28" t="s">
        <v>240</v>
      </c>
      <c r="C25" s="28">
        <v>3880.45</v>
      </c>
      <c r="D25" s="37">
        <v>3896.7666666666664</v>
      </c>
      <c r="E25" s="37">
        <v>3808.7333333333327</v>
      </c>
      <c r="F25" s="37">
        <v>3737.0166666666664</v>
      </c>
      <c r="G25" s="37">
        <v>3648.9833333333327</v>
      </c>
      <c r="H25" s="37">
        <v>3968.4833333333327</v>
      </c>
      <c r="I25" s="37">
        <v>4056.5166666666664</v>
      </c>
      <c r="J25" s="37">
        <v>4128.2333333333327</v>
      </c>
      <c r="K25" s="28">
        <v>3984.8</v>
      </c>
      <c r="L25" s="28">
        <v>3825.05</v>
      </c>
      <c r="M25" s="28">
        <v>5.9504799999999998</v>
      </c>
      <c r="N25" s="1"/>
      <c r="O25" s="1"/>
    </row>
    <row r="26" spans="1:15" ht="12.75" customHeight="1">
      <c r="A26" s="53">
        <v>17</v>
      </c>
      <c r="B26" s="28" t="s">
        <v>241</v>
      </c>
      <c r="C26" s="28">
        <v>113.8</v>
      </c>
      <c r="D26" s="37">
        <v>113.95</v>
      </c>
      <c r="E26" s="37">
        <v>112.9</v>
      </c>
      <c r="F26" s="37">
        <v>112</v>
      </c>
      <c r="G26" s="37">
        <v>110.95</v>
      </c>
      <c r="H26" s="37">
        <v>114.85000000000001</v>
      </c>
      <c r="I26" s="37">
        <v>115.89999999999999</v>
      </c>
      <c r="J26" s="37">
        <v>116.80000000000001</v>
      </c>
      <c r="K26" s="28">
        <v>115</v>
      </c>
      <c r="L26" s="28">
        <v>113.05</v>
      </c>
      <c r="M26" s="28">
        <v>18.585229999999999</v>
      </c>
      <c r="N26" s="1"/>
      <c r="O26" s="1"/>
    </row>
    <row r="27" spans="1:15" ht="12.75" customHeight="1">
      <c r="A27" s="53">
        <v>18</v>
      </c>
      <c r="B27" s="28" t="s">
        <v>41</v>
      </c>
      <c r="C27" s="28">
        <v>305.85000000000002</v>
      </c>
      <c r="D27" s="37">
        <v>305.26666666666665</v>
      </c>
      <c r="E27" s="37">
        <v>302.13333333333333</v>
      </c>
      <c r="F27" s="37">
        <v>298.41666666666669</v>
      </c>
      <c r="G27" s="37">
        <v>295.28333333333336</v>
      </c>
      <c r="H27" s="37">
        <v>308.98333333333329</v>
      </c>
      <c r="I27" s="37">
        <v>312.11666666666662</v>
      </c>
      <c r="J27" s="37">
        <v>315.83333333333326</v>
      </c>
      <c r="K27" s="28">
        <v>308.39999999999998</v>
      </c>
      <c r="L27" s="28">
        <v>301.55</v>
      </c>
      <c r="M27" s="28">
        <v>20.134460000000001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642.29999999999995</v>
      </c>
      <c r="D28" s="37">
        <v>645.44999999999993</v>
      </c>
      <c r="E28" s="37">
        <v>637.89999999999986</v>
      </c>
      <c r="F28" s="37">
        <v>633.49999999999989</v>
      </c>
      <c r="G28" s="37">
        <v>625.94999999999982</v>
      </c>
      <c r="H28" s="37">
        <v>649.84999999999991</v>
      </c>
      <c r="I28" s="37">
        <v>657.39999999999986</v>
      </c>
      <c r="J28" s="37">
        <v>661.8</v>
      </c>
      <c r="K28" s="28">
        <v>653</v>
      </c>
      <c r="L28" s="28">
        <v>641.04999999999995</v>
      </c>
      <c r="M28" s="28">
        <v>1.2555799999999999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2959.85</v>
      </c>
      <c r="D29" s="37">
        <v>2964.4833333333336</v>
      </c>
      <c r="E29" s="37">
        <v>2944.9666666666672</v>
      </c>
      <c r="F29" s="37">
        <v>2930.0833333333335</v>
      </c>
      <c r="G29" s="37">
        <v>2910.5666666666671</v>
      </c>
      <c r="H29" s="37">
        <v>2979.3666666666672</v>
      </c>
      <c r="I29" s="37">
        <v>2998.8833333333337</v>
      </c>
      <c r="J29" s="37">
        <v>3013.7666666666673</v>
      </c>
      <c r="K29" s="28">
        <v>2984</v>
      </c>
      <c r="L29" s="28">
        <v>2949.6</v>
      </c>
      <c r="M29" s="28">
        <v>0.44757000000000002</v>
      </c>
      <c r="N29" s="1"/>
      <c r="O29" s="1"/>
    </row>
    <row r="30" spans="1:15" ht="12.75" customHeight="1">
      <c r="A30" s="53">
        <v>21</v>
      </c>
      <c r="B30" s="28" t="s">
        <v>51</v>
      </c>
      <c r="C30" s="28">
        <v>409.8</v>
      </c>
      <c r="D30" s="37">
        <v>410.41666666666669</v>
      </c>
      <c r="E30" s="37">
        <v>407.03333333333336</v>
      </c>
      <c r="F30" s="37">
        <v>404.26666666666665</v>
      </c>
      <c r="G30" s="37">
        <v>400.88333333333333</v>
      </c>
      <c r="H30" s="37">
        <v>413.18333333333339</v>
      </c>
      <c r="I30" s="37">
        <v>416.56666666666672</v>
      </c>
      <c r="J30" s="37">
        <v>419.33333333333343</v>
      </c>
      <c r="K30" s="28">
        <v>413.8</v>
      </c>
      <c r="L30" s="28">
        <v>407.65</v>
      </c>
      <c r="M30" s="28">
        <v>107.62759</v>
      </c>
      <c r="N30" s="1"/>
      <c r="O30" s="1"/>
    </row>
    <row r="31" spans="1:15" ht="12.75" customHeight="1">
      <c r="A31" s="53">
        <v>22</v>
      </c>
      <c r="B31" s="28" t="s">
        <v>53</v>
      </c>
      <c r="C31" s="28">
        <v>4277.1499999999996</v>
      </c>
      <c r="D31" s="37">
        <v>4283.3666666666659</v>
      </c>
      <c r="E31" s="37">
        <v>4237.7833333333319</v>
      </c>
      <c r="F31" s="37">
        <v>4198.4166666666661</v>
      </c>
      <c r="G31" s="37">
        <v>4152.8333333333321</v>
      </c>
      <c r="H31" s="37">
        <v>4322.7333333333318</v>
      </c>
      <c r="I31" s="37">
        <v>4368.3166666666657</v>
      </c>
      <c r="J31" s="37">
        <v>4407.6833333333316</v>
      </c>
      <c r="K31" s="28">
        <v>4328.95</v>
      </c>
      <c r="L31" s="28">
        <v>4244</v>
      </c>
      <c r="M31" s="28">
        <v>3.9007200000000002</v>
      </c>
      <c r="N31" s="1"/>
      <c r="O31" s="1"/>
    </row>
    <row r="32" spans="1:15" ht="12.75" customHeight="1">
      <c r="A32" s="53">
        <v>23</v>
      </c>
      <c r="B32" s="28" t="s">
        <v>54</v>
      </c>
      <c r="C32" s="28">
        <v>252.8</v>
      </c>
      <c r="D32" s="37">
        <v>252.48333333333335</v>
      </c>
      <c r="E32" s="37">
        <v>249.51666666666671</v>
      </c>
      <c r="F32" s="37">
        <v>246.23333333333335</v>
      </c>
      <c r="G32" s="37">
        <v>243.26666666666671</v>
      </c>
      <c r="H32" s="37">
        <v>255.76666666666671</v>
      </c>
      <c r="I32" s="37">
        <v>258.73333333333335</v>
      </c>
      <c r="J32" s="37">
        <v>262.01666666666671</v>
      </c>
      <c r="K32" s="28">
        <v>255.45</v>
      </c>
      <c r="L32" s="28">
        <v>249.2</v>
      </c>
      <c r="M32" s="28">
        <v>27.676089999999999</v>
      </c>
      <c r="N32" s="1"/>
      <c r="O32" s="1"/>
    </row>
    <row r="33" spans="1:15" ht="12.75" customHeight="1">
      <c r="A33" s="53">
        <v>24</v>
      </c>
      <c r="B33" s="28" t="s">
        <v>55</v>
      </c>
      <c r="C33" s="28">
        <v>162.75</v>
      </c>
      <c r="D33" s="37">
        <v>160.41666666666666</v>
      </c>
      <c r="E33" s="37">
        <v>157.33333333333331</v>
      </c>
      <c r="F33" s="37">
        <v>151.91666666666666</v>
      </c>
      <c r="G33" s="37">
        <v>148.83333333333331</v>
      </c>
      <c r="H33" s="37">
        <v>165.83333333333331</v>
      </c>
      <c r="I33" s="37">
        <v>168.91666666666663</v>
      </c>
      <c r="J33" s="37">
        <v>174.33333333333331</v>
      </c>
      <c r="K33" s="28">
        <v>163.5</v>
      </c>
      <c r="L33" s="28">
        <v>155</v>
      </c>
      <c r="M33" s="28">
        <v>471.54192999999998</v>
      </c>
      <c r="N33" s="1"/>
      <c r="O33" s="1"/>
    </row>
    <row r="34" spans="1:15" ht="12.75" customHeight="1">
      <c r="A34" s="53">
        <v>25</v>
      </c>
      <c r="B34" s="28" t="s">
        <v>57</v>
      </c>
      <c r="C34" s="28">
        <v>3446.55</v>
      </c>
      <c r="D34" s="37">
        <v>3411.9833333333336</v>
      </c>
      <c r="E34" s="37">
        <v>3349.5666666666671</v>
      </c>
      <c r="F34" s="37">
        <v>3252.5833333333335</v>
      </c>
      <c r="G34" s="37">
        <v>3190.166666666667</v>
      </c>
      <c r="H34" s="37">
        <v>3508.9666666666672</v>
      </c>
      <c r="I34" s="37">
        <v>3571.3833333333332</v>
      </c>
      <c r="J34" s="37">
        <v>3668.3666666666672</v>
      </c>
      <c r="K34" s="28">
        <v>3474.4</v>
      </c>
      <c r="L34" s="28">
        <v>3315</v>
      </c>
      <c r="M34" s="28">
        <v>14.177619999999999</v>
      </c>
      <c r="N34" s="1"/>
      <c r="O34" s="1"/>
    </row>
    <row r="35" spans="1:15" ht="12.75" customHeight="1">
      <c r="A35" s="53">
        <v>26</v>
      </c>
      <c r="B35" s="28" t="s">
        <v>302</v>
      </c>
      <c r="C35" s="28">
        <v>2180.9</v>
      </c>
      <c r="D35" s="37">
        <v>2153.1333333333332</v>
      </c>
      <c r="E35" s="37">
        <v>2107.7666666666664</v>
      </c>
      <c r="F35" s="37">
        <v>2034.6333333333332</v>
      </c>
      <c r="G35" s="37">
        <v>1989.2666666666664</v>
      </c>
      <c r="H35" s="37">
        <v>2226.2666666666664</v>
      </c>
      <c r="I35" s="37">
        <v>2271.6333333333332</v>
      </c>
      <c r="J35" s="37">
        <v>2344.7666666666664</v>
      </c>
      <c r="K35" s="28">
        <v>2198.5</v>
      </c>
      <c r="L35" s="28">
        <v>2080</v>
      </c>
      <c r="M35" s="28">
        <v>5.0696000000000003</v>
      </c>
      <c r="N35" s="1"/>
      <c r="O35" s="1"/>
    </row>
    <row r="36" spans="1:15" ht="12.75" customHeight="1">
      <c r="A36" s="53">
        <v>27</v>
      </c>
      <c r="B36" s="28" t="s">
        <v>60</v>
      </c>
      <c r="C36" s="28">
        <v>539.04999999999995</v>
      </c>
      <c r="D36" s="37">
        <v>541</v>
      </c>
      <c r="E36" s="37">
        <v>535.04999999999995</v>
      </c>
      <c r="F36" s="37">
        <v>531.04999999999995</v>
      </c>
      <c r="G36" s="37">
        <v>525.09999999999991</v>
      </c>
      <c r="H36" s="37">
        <v>545</v>
      </c>
      <c r="I36" s="37">
        <v>550.95000000000005</v>
      </c>
      <c r="J36" s="37">
        <v>554.95000000000005</v>
      </c>
      <c r="K36" s="28">
        <v>546.95000000000005</v>
      </c>
      <c r="L36" s="28">
        <v>537</v>
      </c>
      <c r="M36" s="28">
        <v>12.514810000000001</v>
      </c>
      <c r="N36" s="1"/>
      <c r="O36" s="1"/>
    </row>
    <row r="37" spans="1:15" ht="12.75" customHeight="1">
      <c r="A37" s="53">
        <v>28</v>
      </c>
      <c r="B37" s="28" t="s">
        <v>243</v>
      </c>
      <c r="C37" s="28">
        <v>4565.8500000000004</v>
      </c>
      <c r="D37" s="37">
        <v>4542.416666666667</v>
      </c>
      <c r="E37" s="37">
        <v>4485.4333333333343</v>
      </c>
      <c r="F37" s="37">
        <v>4405.0166666666673</v>
      </c>
      <c r="G37" s="37">
        <v>4348.0333333333347</v>
      </c>
      <c r="H37" s="37">
        <v>4622.8333333333339</v>
      </c>
      <c r="I37" s="37">
        <v>4679.8166666666657</v>
      </c>
      <c r="J37" s="37">
        <v>4760.2333333333336</v>
      </c>
      <c r="K37" s="28">
        <v>4599.3999999999996</v>
      </c>
      <c r="L37" s="28">
        <v>4462</v>
      </c>
      <c r="M37" s="28">
        <v>4.3183499999999997</v>
      </c>
      <c r="N37" s="1"/>
      <c r="O37" s="1"/>
    </row>
    <row r="38" spans="1:15" ht="12.75" customHeight="1">
      <c r="A38" s="53">
        <v>29</v>
      </c>
      <c r="B38" s="28" t="s">
        <v>61</v>
      </c>
      <c r="C38" s="28">
        <v>744.15</v>
      </c>
      <c r="D38" s="37">
        <v>744.18333333333339</v>
      </c>
      <c r="E38" s="37">
        <v>733.46666666666681</v>
      </c>
      <c r="F38" s="37">
        <v>722.78333333333342</v>
      </c>
      <c r="G38" s="37">
        <v>712.06666666666683</v>
      </c>
      <c r="H38" s="37">
        <v>754.86666666666679</v>
      </c>
      <c r="I38" s="37">
        <v>765.58333333333348</v>
      </c>
      <c r="J38" s="37">
        <v>776.26666666666677</v>
      </c>
      <c r="K38" s="28">
        <v>754.9</v>
      </c>
      <c r="L38" s="28">
        <v>733.5</v>
      </c>
      <c r="M38" s="28">
        <v>93.538049999999998</v>
      </c>
      <c r="N38" s="1"/>
      <c r="O38" s="1"/>
    </row>
    <row r="39" spans="1:15" ht="12.75" customHeight="1">
      <c r="A39" s="53">
        <v>30</v>
      </c>
      <c r="B39" s="28" t="s">
        <v>62</v>
      </c>
      <c r="C39" s="28">
        <v>4076.3</v>
      </c>
      <c r="D39" s="37">
        <v>4072.6833333333329</v>
      </c>
      <c r="E39" s="37">
        <v>4013.6166666666659</v>
      </c>
      <c r="F39" s="37">
        <v>3950.9333333333329</v>
      </c>
      <c r="G39" s="37">
        <v>3891.8666666666659</v>
      </c>
      <c r="H39" s="37">
        <v>4135.3666666666659</v>
      </c>
      <c r="I39" s="37">
        <v>4194.4333333333325</v>
      </c>
      <c r="J39" s="37">
        <v>4257.1166666666659</v>
      </c>
      <c r="K39" s="28">
        <v>4131.75</v>
      </c>
      <c r="L39" s="28">
        <v>4010</v>
      </c>
      <c r="M39" s="28">
        <v>5.1003400000000001</v>
      </c>
      <c r="N39" s="1"/>
      <c r="O39" s="1"/>
    </row>
    <row r="40" spans="1:15" ht="12.75" customHeight="1">
      <c r="A40" s="53">
        <v>31</v>
      </c>
      <c r="B40" s="28" t="s">
        <v>65</v>
      </c>
      <c r="C40" s="28">
        <v>7181.3</v>
      </c>
      <c r="D40" s="37">
        <v>7219.05</v>
      </c>
      <c r="E40" s="37">
        <v>7104.25</v>
      </c>
      <c r="F40" s="37">
        <v>7027.2</v>
      </c>
      <c r="G40" s="37">
        <v>6912.4</v>
      </c>
      <c r="H40" s="37">
        <v>7296.1</v>
      </c>
      <c r="I40" s="37">
        <v>7410.9000000000015</v>
      </c>
      <c r="J40" s="37">
        <v>7487.9500000000007</v>
      </c>
      <c r="K40" s="28">
        <v>7333.85</v>
      </c>
      <c r="L40" s="28">
        <v>7142</v>
      </c>
      <c r="M40" s="28">
        <v>14.62579</v>
      </c>
      <c r="N40" s="1"/>
      <c r="O40" s="1"/>
    </row>
    <row r="41" spans="1:15" ht="12.75" customHeight="1">
      <c r="A41" s="53">
        <v>32</v>
      </c>
      <c r="B41" s="28" t="s">
        <v>64</v>
      </c>
      <c r="C41" s="28">
        <v>17406.400000000001</v>
      </c>
      <c r="D41" s="37">
        <v>17299.283333333336</v>
      </c>
      <c r="E41" s="37">
        <v>16911.616666666672</v>
      </c>
      <c r="F41" s="37">
        <v>16416.833333333336</v>
      </c>
      <c r="G41" s="37">
        <v>16029.166666666672</v>
      </c>
      <c r="H41" s="37">
        <v>17794.066666666673</v>
      </c>
      <c r="I41" s="37">
        <v>18181.733333333337</v>
      </c>
      <c r="J41" s="37">
        <v>18676.516666666674</v>
      </c>
      <c r="K41" s="28">
        <v>17686.95</v>
      </c>
      <c r="L41" s="28">
        <v>16804.5</v>
      </c>
      <c r="M41" s="28">
        <v>10.17192</v>
      </c>
      <c r="N41" s="1"/>
      <c r="O41" s="1"/>
    </row>
    <row r="42" spans="1:15" ht="12.75" customHeight="1">
      <c r="A42" s="53">
        <v>33</v>
      </c>
      <c r="B42" s="28" t="s">
        <v>244</v>
      </c>
      <c r="C42" s="28">
        <v>5733.45</v>
      </c>
      <c r="D42" s="37">
        <v>5649.1500000000005</v>
      </c>
      <c r="E42" s="37">
        <v>5499.3000000000011</v>
      </c>
      <c r="F42" s="37">
        <v>5265.1500000000005</v>
      </c>
      <c r="G42" s="37">
        <v>5115.3000000000011</v>
      </c>
      <c r="H42" s="37">
        <v>5883.3000000000011</v>
      </c>
      <c r="I42" s="37">
        <v>6033.1500000000015</v>
      </c>
      <c r="J42" s="37">
        <v>6267.3000000000011</v>
      </c>
      <c r="K42" s="28">
        <v>5799</v>
      </c>
      <c r="L42" s="28">
        <v>5415</v>
      </c>
      <c r="M42" s="28">
        <v>1.09981</v>
      </c>
      <c r="N42" s="1"/>
      <c r="O42" s="1"/>
    </row>
    <row r="43" spans="1:15" ht="12.75" customHeight="1">
      <c r="A43" s="53">
        <v>34</v>
      </c>
      <c r="B43" s="28" t="s">
        <v>66</v>
      </c>
      <c r="C43" s="28">
        <v>2028.6</v>
      </c>
      <c r="D43" s="37">
        <v>2037.8499999999997</v>
      </c>
      <c r="E43" s="37">
        <v>2010.7499999999995</v>
      </c>
      <c r="F43" s="37">
        <v>1992.8999999999999</v>
      </c>
      <c r="G43" s="37">
        <v>1965.7999999999997</v>
      </c>
      <c r="H43" s="37">
        <v>2055.6999999999994</v>
      </c>
      <c r="I43" s="37">
        <v>2082.7999999999993</v>
      </c>
      <c r="J43" s="37">
        <v>2100.6499999999992</v>
      </c>
      <c r="K43" s="28">
        <v>2064.9499999999998</v>
      </c>
      <c r="L43" s="28">
        <v>2020</v>
      </c>
      <c r="M43" s="28">
        <v>3.3355899999999998</v>
      </c>
      <c r="N43" s="1"/>
      <c r="O43" s="1"/>
    </row>
    <row r="44" spans="1:15" ht="12.75" customHeight="1">
      <c r="A44" s="53">
        <v>35</v>
      </c>
      <c r="B44" s="28" t="s">
        <v>67</v>
      </c>
      <c r="C44" s="28">
        <v>278.55</v>
      </c>
      <c r="D44" s="37">
        <v>277.88333333333338</v>
      </c>
      <c r="E44" s="37">
        <v>274.11666666666679</v>
      </c>
      <c r="F44" s="37">
        <v>269.68333333333339</v>
      </c>
      <c r="G44" s="37">
        <v>265.9166666666668</v>
      </c>
      <c r="H44" s="37">
        <v>282.31666666666678</v>
      </c>
      <c r="I44" s="37">
        <v>286.08333333333331</v>
      </c>
      <c r="J44" s="37">
        <v>290.51666666666677</v>
      </c>
      <c r="K44" s="28">
        <v>281.64999999999998</v>
      </c>
      <c r="L44" s="28">
        <v>273.45</v>
      </c>
      <c r="M44" s="28">
        <v>60.230460000000001</v>
      </c>
      <c r="N44" s="1"/>
      <c r="O44" s="1"/>
    </row>
    <row r="45" spans="1:15" ht="12.75" customHeight="1">
      <c r="A45" s="53">
        <v>36</v>
      </c>
      <c r="B45" s="28" t="s">
        <v>68</v>
      </c>
      <c r="C45" s="28">
        <v>133.44999999999999</v>
      </c>
      <c r="D45" s="37">
        <v>132.28333333333333</v>
      </c>
      <c r="E45" s="37">
        <v>130.71666666666667</v>
      </c>
      <c r="F45" s="37">
        <v>127.98333333333335</v>
      </c>
      <c r="G45" s="37">
        <v>126.41666666666669</v>
      </c>
      <c r="H45" s="37">
        <v>135.01666666666665</v>
      </c>
      <c r="I45" s="37">
        <v>136.58333333333331</v>
      </c>
      <c r="J45" s="37">
        <v>139.31666666666663</v>
      </c>
      <c r="K45" s="28">
        <v>133.85</v>
      </c>
      <c r="L45" s="28">
        <v>129.55000000000001</v>
      </c>
      <c r="M45" s="28">
        <v>305.32175000000001</v>
      </c>
      <c r="N45" s="1"/>
      <c r="O45" s="1"/>
    </row>
    <row r="46" spans="1:15" ht="12.75" customHeight="1">
      <c r="A46" s="53">
        <v>37</v>
      </c>
      <c r="B46" s="28" t="s">
        <v>245</v>
      </c>
      <c r="C46" s="28">
        <v>51.6</v>
      </c>
      <c r="D46" s="37">
        <v>51.883333333333333</v>
      </c>
      <c r="E46" s="37">
        <v>51.066666666666663</v>
      </c>
      <c r="F46" s="37">
        <v>50.533333333333331</v>
      </c>
      <c r="G46" s="37">
        <v>49.716666666666661</v>
      </c>
      <c r="H46" s="37">
        <v>52.416666666666664</v>
      </c>
      <c r="I46" s="37">
        <v>53.233333333333341</v>
      </c>
      <c r="J46" s="37">
        <v>53.766666666666666</v>
      </c>
      <c r="K46" s="28">
        <v>52.7</v>
      </c>
      <c r="L46" s="28">
        <v>51.35</v>
      </c>
      <c r="M46" s="28">
        <v>29.196680000000001</v>
      </c>
      <c r="N46" s="1"/>
      <c r="O46" s="1"/>
    </row>
    <row r="47" spans="1:15" ht="12.75" customHeight="1">
      <c r="A47" s="53">
        <v>38</v>
      </c>
      <c r="B47" s="28" t="s">
        <v>69</v>
      </c>
      <c r="C47" s="28">
        <v>1917.2</v>
      </c>
      <c r="D47" s="37">
        <v>1927.1833333333334</v>
      </c>
      <c r="E47" s="37">
        <v>1892.0166666666669</v>
      </c>
      <c r="F47" s="37">
        <v>1866.8333333333335</v>
      </c>
      <c r="G47" s="37">
        <v>1831.666666666667</v>
      </c>
      <c r="H47" s="37">
        <v>1952.3666666666668</v>
      </c>
      <c r="I47" s="37">
        <v>1987.5333333333333</v>
      </c>
      <c r="J47" s="37">
        <v>2012.7166666666667</v>
      </c>
      <c r="K47" s="28">
        <v>1962.35</v>
      </c>
      <c r="L47" s="28">
        <v>1902</v>
      </c>
      <c r="M47" s="28">
        <v>3.2902800000000001</v>
      </c>
      <c r="N47" s="1"/>
      <c r="O47" s="1"/>
    </row>
    <row r="48" spans="1:15" ht="12.75" customHeight="1">
      <c r="A48" s="53">
        <v>39</v>
      </c>
      <c r="B48" s="28" t="s">
        <v>72</v>
      </c>
      <c r="C48" s="28">
        <v>674.65</v>
      </c>
      <c r="D48" s="37">
        <v>678.08333333333337</v>
      </c>
      <c r="E48" s="37">
        <v>668.2166666666667</v>
      </c>
      <c r="F48" s="37">
        <v>661.7833333333333</v>
      </c>
      <c r="G48" s="37">
        <v>651.91666666666663</v>
      </c>
      <c r="H48" s="37">
        <v>684.51666666666677</v>
      </c>
      <c r="I48" s="37">
        <v>694.38333333333333</v>
      </c>
      <c r="J48" s="37">
        <v>700.81666666666683</v>
      </c>
      <c r="K48" s="28">
        <v>687.95</v>
      </c>
      <c r="L48" s="28">
        <v>671.65</v>
      </c>
      <c r="M48" s="28">
        <v>13.92179</v>
      </c>
      <c r="N48" s="1"/>
      <c r="O48" s="1"/>
    </row>
    <row r="49" spans="1:15" ht="12.75" customHeight="1">
      <c r="A49" s="53">
        <v>40</v>
      </c>
      <c r="B49" s="28" t="s">
        <v>71</v>
      </c>
      <c r="C49" s="28">
        <v>319.8</v>
      </c>
      <c r="D49" s="37">
        <v>315.53333333333336</v>
      </c>
      <c r="E49" s="37">
        <v>310.26666666666671</v>
      </c>
      <c r="F49" s="37">
        <v>300.73333333333335</v>
      </c>
      <c r="G49" s="37">
        <v>295.4666666666667</v>
      </c>
      <c r="H49" s="37">
        <v>325.06666666666672</v>
      </c>
      <c r="I49" s="37">
        <v>330.33333333333337</v>
      </c>
      <c r="J49" s="37">
        <v>339.86666666666673</v>
      </c>
      <c r="K49" s="28">
        <v>320.8</v>
      </c>
      <c r="L49" s="28">
        <v>306</v>
      </c>
      <c r="M49" s="28">
        <v>112.56312</v>
      </c>
      <c r="N49" s="1"/>
      <c r="O49" s="1"/>
    </row>
    <row r="50" spans="1:15" ht="12.75" customHeight="1">
      <c r="A50" s="53">
        <v>41</v>
      </c>
      <c r="B50" s="28" t="s">
        <v>73</v>
      </c>
      <c r="C50" s="28">
        <v>751.6</v>
      </c>
      <c r="D50" s="37">
        <v>746</v>
      </c>
      <c r="E50" s="37">
        <v>738.1</v>
      </c>
      <c r="F50" s="37">
        <v>724.6</v>
      </c>
      <c r="G50" s="37">
        <v>716.7</v>
      </c>
      <c r="H50" s="37">
        <v>759.5</v>
      </c>
      <c r="I50" s="37">
        <v>767.40000000000009</v>
      </c>
      <c r="J50" s="37">
        <v>780.9</v>
      </c>
      <c r="K50" s="28">
        <v>753.9</v>
      </c>
      <c r="L50" s="28">
        <v>732.5</v>
      </c>
      <c r="M50" s="28">
        <v>14.57864</v>
      </c>
      <c r="N50" s="1"/>
      <c r="O50" s="1"/>
    </row>
    <row r="51" spans="1:15" ht="12.75" customHeight="1">
      <c r="A51" s="53">
        <v>42</v>
      </c>
      <c r="B51" s="28" t="s">
        <v>76</v>
      </c>
      <c r="C51" s="28">
        <v>60.15</v>
      </c>
      <c r="D51" s="37">
        <v>59.716666666666669</v>
      </c>
      <c r="E51" s="37">
        <v>58.433333333333337</v>
      </c>
      <c r="F51" s="37">
        <v>56.716666666666669</v>
      </c>
      <c r="G51" s="37">
        <v>55.433333333333337</v>
      </c>
      <c r="H51" s="37">
        <v>61.433333333333337</v>
      </c>
      <c r="I51" s="37">
        <v>62.716666666666669</v>
      </c>
      <c r="J51" s="37">
        <v>64.433333333333337</v>
      </c>
      <c r="K51" s="28">
        <v>61</v>
      </c>
      <c r="L51" s="28">
        <v>58</v>
      </c>
      <c r="M51" s="28">
        <v>339.62599</v>
      </c>
      <c r="N51" s="1"/>
      <c r="O51" s="1"/>
    </row>
    <row r="52" spans="1:15" ht="12.75" customHeight="1">
      <c r="A52" s="53">
        <v>43</v>
      </c>
      <c r="B52" s="28" t="s">
        <v>80</v>
      </c>
      <c r="C52" s="28">
        <v>331.35</v>
      </c>
      <c r="D52" s="37">
        <v>329.51666666666665</v>
      </c>
      <c r="E52" s="37">
        <v>326.0333333333333</v>
      </c>
      <c r="F52" s="37">
        <v>320.71666666666664</v>
      </c>
      <c r="G52" s="37">
        <v>317.23333333333329</v>
      </c>
      <c r="H52" s="37">
        <v>334.83333333333331</v>
      </c>
      <c r="I52" s="37">
        <v>338.31666666666666</v>
      </c>
      <c r="J52" s="37">
        <v>343.63333333333333</v>
      </c>
      <c r="K52" s="28">
        <v>333</v>
      </c>
      <c r="L52" s="28">
        <v>324.2</v>
      </c>
      <c r="M52" s="28">
        <v>33.708309999999997</v>
      </c>
      <c r="N52" s="1"/>
      <c r="O52" s="1"/>
    </row>
    <row r="53" spans="1:15" ht="12.75" customHeight="1">
      <c r="A53" s="53">
        <v>44</v>
      </c>
      <c r="B53" s="28" t="s">
        <v>75</v>
      </c>
      <c r="C53" s="28">
        <v>735.05</v>
      </c>
      <c r="D53" s="37">
        <v>735.85</v>
      </c>
      <c r="E53" s="37">
        <v>725.7</v>
      </c>
      <c r="F53" s="37">
        <v>716.35</v>
      </c>
      <c r="G53" s="37">
        <v>706.2</v>
      </c>
      <c r="H53" s="37">
        <v>745.2</v>
      </c>
      <c r="I53" s="37">
        <v>755.34999999999991</v>
      </c>
      <c r="J53" s="37">
        <v>764.7</v>
      </c>
      <c r="K53" s="28">
        <v>746</v>
      </c>
      <c r="L53" s="28">
        <v>726.5</v>
      </c>
      <c r="M53" s="28">
        <v>118.69517999999999</v>
      </c>
      <c r="N53" s="1"/>
      <c r="O53" s="1"/>
    </row>
    <row r="54" spans="1:15" ht="12.75" customHeight="1">
      <c r="A54" s="53">
        <v>45</v>
      </c>
      <c r="B54" s="28" t="s">
        <v>77</v>
      </c>
      <c r="C54" s="28">
        <v>301.60000000000002</v>
      </c>
      <c r="D54" s="37">
        <v>301.34999999999997</v>
      </c>
      <c r="E54" s="37">
        <v>297.79999999999995</v>
      </c>
      <c r="F54" s="37">
        <v>294</v>
      </c>
      <c r="G54" s="37">
        <v>290.45</v>
      </c>
      <c r="H54" s="37">
        <v>305.14999999999992</v>
      </c>
      <c r="I54" s="37">
        <v>308.7</v>
      </c>
      <c r="J54" s="37">
        <v>312.49999999999989</v>
      </c>
      <c r="K54" s="28">
        <v>304.89999999999998</v>
      </c>
      <c r="L54" s="28">
        <v>297.55</v>
      </c>
      <c r="M54" s="28">
        <v>32.390749999999997</v>
      </c>
      <c r="N54" s="1"/>
      <c r="O54" s="1"/>
    </row>
    <row r="55" spans="1:15" ht="12.75" customHeight="1">
      <c r="A55" s="53">
        <v>46</v>
      </c>
      <c r="B55" s="28" t="s">
        <v>78</v>
      </c>
      <c r="C55" s="28">
        <v>17663.05</v>
      </c>
      <c r="D55" s="37">
        <v>17629.316666666666</v>
      </c>
      <c r="E55" s="37">
        <v>17390.683333333331</v>
      </c>
      <c r="F55" s="37">
        <v>17118.316666666666</v>
      </c>
      <c r="G55" s="37">
        <v>16879.683333333331</v>
      </c>
      <c r="H55" s="37">
        <v>17901.683333333331</v>
      </c>
      <c r="I55" s="37">
        <v>18140.316666666662</v>
      </c>
      <c r="J55" s="37">
        <v>18412.683333333331</v>
      </c>
      <c r="K55" s="28">
        <v>17867.95</v>
      </c>
      <c r="L55" s="28">
        <v>17356.95</v>
      </c>
      <c r="M55" s="28">
        <v>0.52573000000000003</v>
      </c>
      <c r="N55" s="1"/>
      <c r="O55" s="1"/>
    </row>
    <row r="56" spans="1:15" ht="12.75" customHeight="1">
      <c r="A56" s="53">
        <v>47</v>
      </c>
      <c r="B56" s="28" t="s">
        <v>81</v>
      </c>
      <c r="C56" s="28">
        <v>3718.15</v>
      </c>
      <c r="D56" s="37">
        <v>3711.8833333333332</v>
      </c>
      <c r="E56" s="37">
        <v>3678.3666666666663</v>
      </c>
      <c r="F56" s="37">
        <v>3638.583333333333</v>
      </c>
      <c r="G56" s="37">
        <v>3605.0666666666662</v>
      </c>
      <c r="H56" s="37">
        <v>3751.6666666666665</v>
      </c>
      <c r="I56" s="37">
        <v>3785.1833333333329</v>
      </c>
      <c r="J56" s="37">
        <v>3824.9666666666667</v>
      </c>
      <c r="K56" s="28">
        <v>3745.4</v>
      </c>
      <c r="L56" s="28">
        <v>3672.1</v>
      </c>
      <c r="M56" s="28">
        <v>3.1488800000000001</v>
      </c>
      <c r="N56" s="1"/>
      <c r="O56" s="1"/>
    </row>
    <row r="57" spans="1:15" ht="12.75" customHeight="1">
      <c r="A57" s="53">
        <v>48</v>
      </c>
      <c r="B57" s="28" t="s">
        <v>82</v>
      </c>
      <c r="C57" s="28">
        <v>244.5</v>
      </c>
      <c r="D57" s="37">
        <v>242.81666666666669</v>
      </c>
      <c r="E57" s="37">
        <v>239.13333333333338</v>
      </c>
      <c r="F57" s="37">
        <v>233.76666666666668</v>
      </c>
      <c r="G57" s="37">
        <v>230.08333333333337</v>
      </c>
      <c r="H57" s="37">
        <v>248.18333333333339</v>
      </c>
      <c r="I57" s="37">
        <v>251.86666666666673</v>
      </c>
      <c r="J57" s="37">
        <v>257.23333333333341</v>
      </c>
      <c r="K57" s="28">
        <v>246.5</v>
      </c>
      <c r="L57" s="28">
        <v>237.45</v>
      </c>
      <c r="M57" s="28">
        <v>102.18402</v>
      </c>
      <c r="N57" s="1"/>
      <c r="O57" s="1"/>
    </row>
    <row r="58" spans="1:15" ht="12.75" customHeight="1">
      <c r="A58" s="53">
        <v>49</v>
      </c>
      <c r="B58" s="28" t="s">
        <v>83</v>
      </c>
      <c r="C58" s="28">
        <v>789.3</v>
      </c>
      <c r="D58" s="37">
        <v>792.26666666666677</v>
      </c>
      <c r="E58" s="37">
        <v>779.28333333333353</v>
      </c>
      <c r="F58" s="37">
        <v>769.26666666666677</v>
      </c>
      <c r="G58" s="37">
        <v>756.28333333333353</v>
      </c>
      <c r="H58" s="37">
        <v>802.28333333333353</v>
      </c>
      <c r="I58" s="37">
        <v>815.26666666666688</v>
      </c>
      <c r="J58" s="37">
        <v>825.28333333333353</v>
      </c>
      <c r="K58" s="28">
        <v>805.25</v>
      </c>
      <c r="L58" s="28">
        <v>782.25</v>
      </c>
      <c r="M58" s="28">
        <v>13.645630000000001</v>
      </c>
      <c r="N58" s="1"/>
      <c r="O58" s="1"/>
    </row>
    <row r="59" spans="1:15" ht="12.75" customHeight="1">
      <c r="A59" s="53">
        <v>50</v>
      </c>
      <c r="B59" s="28" t="s">
        <v>84</v>
      </c>
      <c r="C59" s="28">
        <v>1023</v>
      </c>
      <c r="D59" s="37">
        <v>1028.8833333333334</v>
      </c>
      <c r="E59" s="37">
        <v>1013.5166666666669</v>
      </c>
      <c r="F59" s="37">
        <v>1004.0333333333334</v>
      </c>
      <c r="G59" s="37">
        <v>988.66666666666686</v>
      </c>
      <c r="H59" s="37">
        <v>1038.3666666666668</v>
      </c>
      <c r="I59" s="37">
        <v>1053.7333333333331</v>
      </c>
      <c r="J59" s="37">
        <v>1063.2166666666669</v>
      </c>
      <c r="K59" s="28">
        <v>1044.25</v>
      </c>
      <c r="L59" s="28">
        <v>1019.4</v>
      </c>
      <c r="M59" s="28">
        <v>15.28731</v>
      </c>
      <c r="N59" s="1"/>
      <c r="O59" s="1"/>
    </row>
    <row r="60" spans="1:15" ht="12.75" customHeight="1">
      <c r="A60" s="53">
        <v>51</v>
      </c>
      <c r="B60" s="28" t="s">
        <v>830</v>
      </c>
      <c r="C60" s="28">
        <v>1767.15</v>
      </c>
      <c r="D60" s="37">
        <v>1764.0833333333333</v>
      </c>
      <c r="E60" s="37">
        <v>1728.1666666666665</v>
      </c>
      <c r="F60" s="37">
        <v>1689.1833333333332</v>
      </c>
      <c r="G60" s="37">
        <v>1653.2666666666664</v>
      </c>
      <c r="H60" s="37">
        <v>1803.0666666666666</v>
      </c>
      <c r="I60" s="37">
        <v>1838.9833333333331</v>
      </c>
      <c r="J60" s="37">
        <v>1877.9666666666667</v>
      </c>
      <c r="K60" s="28">
        <v>1800</v>
      </c>
      <c r="L60" s="28">
        <v>1725.1</v>
      </c>
      <c r="M60" s="28">
        <v>1.1302700000000001</v>
      </c>
      <c r="N60" s="1"/>
      <c r="O60" s="1"/>
    </row>
    <row r="61" spans="1:15" ht="12.75" customHeight="1">
      <c r="A61" s="53">
        <v>52</v>
      </c>
      <c r="B61" s="28" t="s">
        <v>85</v>
      </c>
      <c r="C61" s="28">
        <v>230.3</v>
      </c>
      <c r="D61" s="37">
        <v>232.2166666666667</v>
      </c>
      <c r="E61" s="37">
        <v>227.63333333333338</v>
      </c>
      <c r="F61" s="37">
        <v>224.9666666666667</v>
      </c>
      <c r="G61" s="37">
        <v>220.38333333333338</v>
      </c>
      <c r="H61" s="37">
        <v>234.88333333333338</v>
      </c>
      <c r="I61" s="37">
        <v>239.4666666666667</v>
      </c>
      <c r="J61" s="37">
        <v>242.13333333333338</v>
      </c>
      <c r="K61" s="28">
        <v>236.8</v>
      </c>
      <c r="L61" s="28">
        <v>229.55</v>
      </c>
      <c r="M61" s="28">
        <v>96.823210000000003</v>
      </c>
      <c r="N61" s="1"/>
      <c r="O61" s="1"/>
    </row>
    <row r="62" spans="1:15" ht="12.75" customHeight="1">
      <c r="A62" s="53">
        <v>53</v>
      </c>
      <c r="B62" s="28" t="s">
        <v>87</v>
      </c>
      <c r="C62" s="28">
        <v>3500.95</v>
      </c>
      <c r="D62" s="37">
        <v>3503.3833333333332</v>
      </c>
      <c r="E62" s="37">
        <v>3456.7666666666664</v>
      </c>
      <c r="F62" s="37">
        <v>3412.583333333333</v>
      </c>
      <c r="G62" s="37">
        <v>3365.9666666666662</v>
      </c>
      <c r="H62" s="37">
        <v>3547.5666666666666</v>
      </c>
      <c r="I62" s="37">
        <v>3594.1833333333334</v>
      </c>
      <c r="J62" s="37">
        <v>3638.3666666666668</v>
      </c>
      <c r="K62" s="28">
        <v>3550</v>
      </c>
      <c r="L62" s="28">
        <v>3459.2</v>
      </c>
      <c r="M62" s="28">
        <v>1.87096</v>
      </c>
      <c r="N62" s="1"/>
      <c r="O62" s="1"/>
    </row>
    <row r="63" spans="1:15" ht="12.75" customHeight="1">
      <c r="A63" s="53">
        <v>54</v>
      </c>
      <c r="B63" s="28" t="s">
        <v>88</v>
      </c>
      <c r="C63" s="28">
        <v>1678.25</v>
      </c>
      <c r="D63" s="37">
        <v>1671.8333333333333</v>
      </c>
      <c r="E63" s="37">
        <v>1659.4666666666665</v>
      </c>
      <c r="F63" s="37">
        <v>1640.6833333333332</v>
      </c>
      <c r="G63" s="37">
        <v>1628.3166666666664</v>
      </c>
      <c r="H63" s="37">
        <v>1690.6166666666666</v>
      </c>
      <c r="I63" s="37">
        <v>1702.9833333333333</v>
      </c>
      <c r="J63" s="37">
        <v>1721.7666666666667</v>
      </c>
      <c r="K63" s="28">
        <v>1684.2</v>
      </c>
      <c r="L63" s="28">
        <v>1653.05</v>
      </c>
      <c r="M63" s="28">
        <v>3.7436699999999998</v>
      </c>
      <c r="N63" s="1"/>
      <c r="O63" s="1"/>
    </row>
    <row r="64" spans="1:15" ht="12.75" customHeight="1">
      <c r="A64" s="53">
        <v>55</v>
      </c>
      <c r="B64" s="28" t="s">
        <v>89</v>
      </c>
      <c r="C64" s="28">
        <v>692.75</v>
      </c>
      <c r="D64" s="37">
        <v>695.6</v>
      </c>
      <c r="E64" s="37">
        <v>687.2</v>
      </c>
      <c r="F64" s="37">
        <v>681.65</v>
      </c>
      <c r="G64" s="37">
        <v>673.25</v>
      </c>
      <c r="H64" s="37">
        <v>701.15000000000009</v>
      </c>
      <c r="I64" s="37">
        <v>709.55</v>
      </c>
      <c r="J64" s="37">
        <v>715.10000000000014</v>
      </c>
      <c r="K64" s="28">
        <v>704</v>
      </c>
      <c r="L64" s="28">
        <v>690.05</v>
      </c>
      <c r="M64" s="28">
        <v>10.688129999999999</v>
      </c>
      <c r="N64" s="1"/>
      <c r="O64" s="1"/>
    </row>
    <row r="65" spans="1:15" ht="12.75" customHeight="1">
      <c r="A65" s="53">
        <v>56</v>
      </c>
      <c r="B65" s="28" t="s">
        <v>90</v>
      </c>
      <c r="C65" s="28">
        <v>1081.6500000000001</v>
      </c>
      <c r="D65" s="37">
        <v>1076.8999999999999</v>
      </c>
      <c r="E65" s="37">
        <v>1059.7999999999997</v>
      </c>
      <c r="F65" s="37">
        <v>1037.9499999999998</v>
      </c>
      <c r="G65" s="37">
        <v>1020.8499999999997</v>
      </c>
      <c r="H65" s="37">
        <v>1098.7499999999998</v>
      </c>
      <c r="I65" s="37">
        <v>1115.8499999999997</v>
      </c>
      <c r="J65" s="37">
        <v>1137.6999999999998</v>
      </c>
      <c r="K65" s="28">
        <v>1094</v>
      </c>
      <c r="L65" s="28">
        <v>1055.05</v>
      </c>
      <c r="M65" s="28">
        <v>11.6806</v>
      </c>
      <c r="N65" s="1"/>
      <c r="O65" s="1"/>
    </row>
    <row r="66" spans="1:15" ht="12.75" customHeight="1">
      <c r="A66" s="53">
        <v>57</v>
      </c>
      <c r="B66" s="28" t="s">
        <v>249</v>
      </c>
      <c r="C66" s="28">
        <v>403.8</v>
      </c>
      <c r="D66" s="37">
        <v>403.7166666666667</v>
      </c>
      <c r="E66" s="37">
        <v>400.33333333333337</v>
      </c>
      <c r="F66" s="37">
        <v>396.86666666666667</v>
      </c>
      <c r="G66" s="37">
        <v>393.48333333333335</v>
      </c>
      <c r="H66" s="37">
        <v>407.18333333333339</v>
      </c>
      <c r="I66" s="37">
        <v>410.56666666666672</v>
      </c>
      <c r="J66" s="37">
        <v>414.03333333333342</v>
      </c>
      <c r="K66" s="28">
        <v>407.1</v>
      </c>
      <c r="L66" s="28">
        <v>400.25</v>
      </c>
      <c r="M66" s="28">
        <v>15.57954</v>
      </c>
      <c r="N66" s="1"/>
      <c r="O66" s="1"/>
    </row>
    <row r="67" spans="1:15" ht="12.75" customHeight="1">
      <c r="A67" s="53">
        <v>58</v>
      </c>
      <c r="B67" s="28" t="s">
        <v>92</v>
      </c>
      <c r="C67" s="28">
        <v>1222.5</v>
      </c>
      <c r="D67" s="37">
        <v>1216.3999999999999</v>
      </c>
      <c r="E67" s="37">
        <v>1196.0999999999997</v>
      </c>
      <c r="F67" s="37">
        <v>1169.6999999999998</v>
      </c>
      <c r="G67" s="37">
        <v>1149.3999999999996</v>
      </c>
      <c r="H67" s="37">
        <v>1242.7999999999997</v>
      </c>
      <c r="I67" s="37">
        <v>1263.0999999999999</v>
      </c>
      <c r="J67" s="37">
        <v>1289.4999999999998</v>
      </c>
      <c r="K67" s="28">
        <v>1236.7</v>
      </c>
      <c r="L67" s="28">
        <v>1190</v>
      </c>
      <c r="M67" s="28">
        <v>8.2502899999999997</v>
      </c>
      <c r="N67" s="1"/>
      <c r="O67" s="1"/>
    </row>
    <row r="68" spans="1:15" ht="12.75" customHeight="1">
      <c r="A68" s="53">
        <v>59</v>
      </c>
      <c r="B68" s="28" t="s">
        <v>97</v>
      </c>
      <c r="C68" s="28">
        <v>398.3</v>
      </c>
      <c r="D68" s="37">
        <v>394.76666666666665</v>
      </c>
      <c r="E68" s="37">
        <v>389.5333333333333</v>
      </c>
      <c r="F68" s="37">
        <v>380.76666666666665</v>
      </c>
      <c r="G68" s="37">
        <v>375.5333333333333</v>
      </c>
      <c r="H68" s="37">
        <v>403.5333333333333</v>
      </c>
      <c r="I68" s="37">
        <v>408.76666666666665</v>
      </c>
      <c r="J68" s="37">
        <v>417.5333333333333</v>
      </c>
      <c r="K68" s="28">
        <v>400</v>
      </c>
      <c r="L68" s="28">
        <v>386</v>
      </c>
      <c r="M68" s="28">
        <v>98.801550000000006</v>
      </c>
      <c r="N68" s="1"/>
      <c r="O68" s="1"/>
    </row>
    <row r="69" spans="1:15" ht="12.75" customHeight="1">
      <c r="A69" s="53">
        <v>60</v>
      </c>
      <c r="B69" s="28" t="s">
        <v>93</v>
      </c>
      <c r="C69" s="28">
        <v>569.6</v>
      </c>
      <c r="D69" s="37">
        <v>569.73333333333335</v>
      </c>
      <c r="E69" s="37">
        <v>564.91666666666674</v>
      </c>
      <c r="F69" s="37">
        <v>560.23333333333335</v>
      </c>
      <c r="G69" s="37">
        <v>555.41666666666674</v>
      </c>
      <c r="H69" s="37">
        <v>574.41666666666674</v>
      </c>
      <c r="I69" s="37">
        <v>579.23333333333335</v>
      </c>
      <c r="J69" s="37">
        <v>583.91666666666674</v>
      </c>
      <c r="K69" s="28">
        <v>574.54999999999995</v>
      </c>
      <c r="L69" s="28">
        <v>565.04999999999995</v>
      </c>
      <c r="M69" s="28">
        <v>30.424959999999999</v>
      </c>
      <c r="N69" s="1"/>
      <c r="O69" s="1"/>
    </row>
    <row r="70" spans="1:15" ht="12.75" customHeight="1">
      <c r="A70" s="53">
        <v>61</v>
      </c>
      <c r="B70" s="28" t="s">
        <v>250</v>
      </c>
      <c r="C70" s="28">
        <v>1530.8</v>
      </c>
      <c r="D70" s="37">
        <v>1532.9666666666665</v>
      </c>
      <c r="E70" s="37">
        <v>1513.9833333333329</v>
      </c>
      <c r="F70" s="37">
        <v>1497.1666666666665</v>
      </c>
      <c r="G70" s="37">
        <v>1478.1833333333329</v>
      </c>
      <c r="H70" s="37">
        <v>1549.7833333333328</v>
      </c>
      <c r="I70" s="37">
        <v>1568.7666666666664</v>
      </c>
      <c r="J70" s="37">
        <v>1585.5833333333328</v>
      </c>
      <c r="K70" s="28">
        <v>1551.95</v>
      </c>
      <c r="L70" s="28">
        <v>1516.15</v>
      </c>
      <c r="M70" s="28">
        <v>1.9918800000000001</v>
      </c>
      <c r="N70" s="1"/>
      <c r="O70" s="1"/>
    </row>
    <row r="71" spans="1:15" ht="12.75" customHeight="1">
      <c r="A71" s="53">
        <v>62</v>
      </c>
      <c r="B71" s="28" t="s">
        <v>94</v>
      </c>
      <c r="C71" s="28">
        <v>2005.3</v>
      </c>
      <c r="D71" s="37">
        <v>2001.0666666666666</v>
      </c>
      <c r="E71" s="37">
        <v>1970.2333333333331</v>
      </c>
      <c r="F71" s="37">
        <v>1935.1666666666665</v>
      </c>
      <c r="G71" s="37">
        <v>1904.333333333333</v>
      </c>
      <c r="H71" s="37">
        <v>2036.1333333333332</v>
      </c>
      <c r="I71" s="37">
        <v>2066.9666666666667</v>
      </c>
      <c r="J71" s="37">
        <v>2102.0333333333333</v>
      </c>
      <c r="K71" s="28">
        <v>2031.9</v>
      </c>
      <c r="L71" s="28">
        <v>1966</v>
      </c>
      <c r="M71" s="28">
        <v>7.0416100000000004</v>
      </c>
      <c r="N71" s="1"/>
      <c r="O71" s="1"/>
    </row>
    <row r="72" spans="1:15" ht="12.75" customHeight="1">
      <c r="A72" s="53">
        <v>63</v>
      </c>
      <c r="B72" s="28" t="s">
        <v>95</v>
      </c>
      <c r="C72" s="28">
        <v>3599.2</v>
      </c>
      <c r="D72" s="37">
        <v>3600.15</v>
      </c>
      <c r="E72" s="37">
        <v>3576.3500000000004</v>
      </c>
      <c r="F72" s="37">
        <v>3553.5000000000005</v>
      </c>
      <c r="G72" s="37">
        <v>3529.7000000000007</v>
      </c>
      <c r="H72" s="37">
        <v>3623</v>
      </c>
      <c r="I72" s="37">
        <v>3646.8</v>
      </c>
      <c r="J72" s="37">
        <v>3669.6499999999996</v>
      </c>
      <c r="K72" s="28">
        <v>3623.95</v>
      </c>
      <c r="L72" s="28">
        <v>3577.3</v>
      </c>
      <c r="M72" s="28">
        <v>3.13035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4071.8</v>
      </c>
      <c r="D73" s="37">
        <v>4058.4500000000003</v>
      </c>
      <c r="E73" s="37">
        <v>4019.4000000000005</v>
      </c>
      <c r="F73" s="37">
        <v>3967.0000000000005</v>
      </c>
      <c r="G73" s="37">
        <v>3927.9500000000007</v>
      </c>
      <c r="H73" s="37">
        <v>4110.8500000000004</v>
      </c>
      <c r="I73" s="37">
        <v>4149.9000000000005</v>
      </c>
      <c r="J73" s="37">
        <v>4202.3</v>
      </c>
      <c r="K73" s="28">
        <v>4097.5</v>
      </c>
      <c r="L73" s="28">
        <v>4006.05</v>
      </c>
      <c r="M73" s="28">
        <v>2.19617</v>
      </c>
      <c r="N73" s="1"/>
      <c r="O73" s="1"/>
    </row>
    <row r="74" spans="1:15" ht="12.75" customHeight="1">
      <c r="A74" s="53">
        <v>65</v>
      </c>
      <c r="B74" s="28" t="s">
        <v>143</v>
      </c>
      <c r="C74" s="28">
        <v>2476.9</v>
      </c>
      <c r="D74" s="37">
        <v>2499.0499999999997</v>
      </c>
      <c r="E74" s="37">
        <v>2438.1999999999994</v>
      </c>
      <c r="F74" s="37">
        <v>2399.4999999999995</v>
      </c>
      <c r="G74" s="37">
        <v>2338.6499999999992</v>
      </c>
      <c r="H74" s="37">
        <v>2537.7499999999995</v>
      </c>
      <c r="I74" s="37">
        <v>2598.6</v>
      </c>
      <c r="J74" s="37">
        <v>2637.2999999999997</v>
      </c>
      <c r="K74" s="28">
        <v>2559.9</v>
      </c>
      <c r="L74" s="28">
        <v>2460.35</v>
      </c>
      <c r="M74" s="28">
        <v>1.6716800000000001</v>
      </c>
      <c r="N74" s="1"/>
      <c r="O74" s="1"/>
    </row>
    <row r="75" spans="1:15" ht="12.75" customHeight="1">
      <c r="A75" s="53">
        <v>66</v>
      </c>
      <c r="B75" s="28" t="s">
        <v>98</v>
      </c>
      <c r="C75" s="28">
        <v>4202.1000000000004</v>
      </c>
      <c r="D75" s="37">
        <v>4210.55</v>
      </c>
      <c r="E75" s="37">
        <v>4188.6000000000004</v>
      </c>
      <c r="F75" s="37">
        <v>4175.1000000000004</v>
      </c>
      <c r="G75" s="37">
        <v>4153.1500000000005</v>
      </c>
      <c r="H75" s="37">
        <v>4224.05</v>
      </c>
      <c r="I75" s="37">
        <v>4245.9999999999991</v>
      </c>
      <c r="J75" s="37">
        <v>4259.5</v>
      </c>
      <c r="K75" s="28">
        <v>4232.5</v>
      </c>
      <c r="L75" s="28">
        <v>4197.05</v>
      </c>
      <c r="M75" s="28">
        <v>3.3134000000000001</v>
      </c>
      <c r="N75" s="1"/>
      <c r="O75" s="1"/>
    </row>
    <row r="76" spans="1:15" ht="12.75" customHeight="1">
      <c r="A76" s="53">
        <v>67</v>
      </c>
      <c r="B76" s="28" t="s">
        <v>99</v>
      </c>
      <c r="C76" s="28">
        <v>3411.6</v>
      </c>
      <c r="D76" s="37">
        <v>3362.5</v>
      </c>
      <c r="E76" s="37">
        <v>3290.1</v>
      </c>
      <c r="F76" s="37">
        <v>3168.6</v>
      </c>
      <c r="G76" s="37">
        <v>3096.2</v>
      </c>
      <c r="H76" s="37">
        <v>3484</v>
      </c>
      <c r="I76" s="37">
        <v>3556.3999999999996</v>
      </c>
      <c r="J76" s="37">
        <v>3677.9</v>
      </c>
      <c r="K76" s="28">
        <v>3434.9</v>
      </c>
      <c r="L76" s="28">
        <v>3241</v>
      </c>
      <c r="M76" s="28">
        <v>15.92544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492.2</v>
      </c>
      <c r="D77" s="37">
        <v>489.88333333333338</v>
      </c>
      <c r="E77" s="37">
        <v>485.26666666666677</v>
      </c>
      <c r="F77" s="37">
        <v>478.33333333333337</v>
      </c>
      <c r="G77" s="37">
        <v>473.71666666666675</v>
      </c>
      <c r="H77" s="37">
        <v>496.81666666666678</v>
      </c>
      <c r="I77" s="37">
        <v>501.43333333333345</v>
      </c>
      <c r="J77" s="37">
        <v>508.36666666666679</v>
      </c>
      <c r="K77" s="28">
        <v>494.5</v>
      </c>
      <c r="L77" s="28">
        <v>482.95</v>
      </c>
      <c r="M77" s="28">
        <v>1.92242</v>
      </c>
      <c r="N77" s="1"/>
      <c r="O77" s="1"/>
    </row>
    <row r="78" spans="1:15" ht="12.75" customHeight="1">
      <c r="A78" s="53">
        <v>69</v>
      </c>
      <c r="B78" s="28" t="s">
        <v>100</v>
      </c>
      <c r="C78" s="28">
        <v>2020.75</v>
      </c>
      <c r="D78" s="37">
        <v>2011.45</v>
      </c>
      <c r="E78" s="37">
        <v>1979.4</v>
      </c>
      <c r="F78" s="37">
        <v>1938.05</v>
      </c>
      <c r="G78" s="37">
        <v>1906</v>
      </c>
      <c r="H78" s="37">
        <v>2052.8000000000002</v>
      </c>
      <c r="I78" s="37">
        <v>2084.85</v>
      </c>
      <c r="J78" s="37">
        <v>2126.2000000000003</v>
      </c>
      <c r="K78" s="28">
        <v>2043.5</v>
      </c>
      <c r="L78" s="28">
        <v>1970.1</v>
      </c>
      <c r="M78" s="28">
        <v>7.9582199999999998</v>
      </c>
      <c r="N78" s="1"/>
      <c r="O78" s="1"/>
    </row>
    <row r="79" spans="1:15" ht="12.75" customHeight="1">
      <c r="A79" s="53">
        <v>70</v>
      </c>
      <c r="B79" s="28" t="s">
        <v>101</v>
      </c>
      <c r="C79" s="28">
        <v>159.75</v>
      </c>
      <c r="D79" s="37">
        <v>159.26666666666668</v>
      </c>
      <c r="E79" s="37">
        <v>157.98333333333335</v>
      </c>
      <c r="F79" s="37">
        <v>156.21666666666667</v>
      </c>
      <c r="G79" s="37">
        <v>154.93333333333334</v>
      </c>
      <c r="H79" s="37">
        <v>161.03333333333336</v>
      </c>
      <c r="I79" s="37">
        <v>162.31666666666672</v>
      </c>
      <c r="J79" s="37">
        <v>164.08333333333337</v>
      </c>
      <c r="K79" s="28">
        <v>160.55000000000001</v>
      </c>
      <c r="L79" s="28">
        <v>157.5</v>
      </c>
      <c r="M79" s="28">
        <v>18.190429999999999</v>
      </c>
      <c r="N79" s="1"/>
      <c r="O79" s="1"/>
    </row>
    <row r="80" spans="1:15" ht="12.75" customHeight="1">
      <c r="A80" s="53">
        <v>71</v>
      </c>
      <c r="B80" s="28" t="s">
        <v>831</v>
      </c>
      <c r="C80" s="28">
        <v>1367.05</v>
      </c>
      <c r="D80" s="37">
        <v>1373.3833333333332</v>
      </c>
      <c r="E80" s="37">
        <v>1356.7666666666664</v>
      </c>
      <c r="F80" s="37">
        <v>1346.4833333333331</v>
      </c>
      <c r="G80" s="37">
        <v>1329.8666666666663</v>
      </c>
      <c r="H80" s="37">
        <v>1383.6666666666665</v>
      </c>
      <c r="I80" s="37">
        <v>1400.2833333333333</v>
      </c>
      <c r="J80" s="37">
        <v>1410.5666666666666</v>
      </c>
      <c r="K80" s="28">
        <v>1390</v>
      </c>
      <c r="L80" s="28">
        <v>1363.1</v>
      </c>
      <c r="M80" s="28">
        <v>2.1228500000000001</v>
      </c>
      <c r="N80" s="1"/>
      <c r="O80" s="1"/>
    </row>
    <row r="81" spans="1:15" ht="12.75" customHeight="1">
      <c r="A81" s="53">
        <v>72</v>
      </c>
      <c r="B81" s="28" t="s">
        <v>102</v>
      </c>
      <c r="C81" s="28">
        <v>118.75</v>
      </c>
      <c r="D81" s="37">
        <v>117.63333333333333</v>
      </c>
      <c r="E81" s="37">
        <v>116.16666666666666</v>
      </c>
      <c r="F81" s="37">
        <v>113.58333333333333</v>
      </c>
      <c r="G81" s="37">
        <v>112.11666666666666</v>
      </c>
      <c r="H81" s="37">
        <v>120.21666666666665</v>
      </c>
      <c r="I81" s="37">
        <v>121.68333333333332</v>
      </c>
      <c r="J81" s="37">
        <v>124.26666666666665</v>
      </c>
      <c r="K81" s="28">
        <v>119.1</v>
      </c>
      <c r="L81" s="28">
        <v>115.05</v>
      </c>
      <c r="M81" s="28">
        <v>194.39842999999999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294.05</v>
      </c>
      <c r="D82" s="37">
        <v>293.51666666666665</v>
      </c>
      <c r="E82" s="37">
        <v>290.5333333333333</v>
      </c>
      <c r="F82" s="37">
        <v>287.01666666666665</v>
      </c>
      <c r="G82" s="37">
        <v>284.0333333333333</v>
      </c>
      <c r="H82" s="37">
        <v>297.0333333333333</v>
      </c>
      <c r="I82" s="37">
        <v>300.01666666666665</v>
      </c>
      <c r="J82" s="37">
        <v>303.5333333333333</v>
      </c>
      <c r="K82" s="28">
        <v>296.5</v>
      </c>
      <c r="L82" s="28">
        <v>290</v>
      </c>
      <c r="M82" s="28">
        <v>7.2316000000000003</v>
      </c>
      <c r="N82" s="1"/>
      <c r="O82" s="1"/>
    </row>
    <row r="83" spans="1:15" ht="12.75" customHeight="1">
      <c r="A83" s="53">
        <v>74</v>
      </c>
      <c r="B83" s="28" t="s">
        <v>103</v>
      </c>
      <c r="C83" s="28">
        <v>136.35</v>
      </c>
      <c r="D83" s="37">
        <v>136.29999999999998</v>
      </c>
      <c r="E83" s="37">
        <v>135.29999999999995</v>
      </c>
      <c r="F83" s="37">
        <v>134.24999999999997</v>
      </c>
      <c r="G83" s="37">
        <v>133.24999999999994</v>
      </c>
      <c r="H83" s="37">
        <v>137.34999999999997</v>
      </c>
      <c r="I83" s="37">
        <v>138.35000000000002</v>
      </c>
      <c r="J83" s="37">
        <v>139.39999999999998</v>
      </c>
      <c r="K83" s="28">
        <v>137.30000000000001</v>
      </c>
      <c r="L83" s="28">
        <v>135.25</v>
      </c>
      <c r="M83" s="28">
        <v>126.1046</v>
      </c>
      <c r="N83" s="1"/>
      <c r="O83" s="1"/>
    </row>
    <row r="84" spans="1:15" ht="12.75" customHeight="1">
      <c r="A84" s="53">
        <v>75</v>
      </c>
      <c r="B84" s="28" t="s">
        <v>256</v>
      </c>
      <c r="C84" s="28">
        <v>2501.35</v>
      </c>
      <c r="D84" s="37">
        <v>2455.1166666666668</v>
      </c>
      <c r="E84" s="37">
        <v>2396.2333333333336</v>
      </c>
      <c r="F84" s="37">
        <v>2291.1166666666668</v>
      </c>
      <c r="G84" s="37">
        <v>2232.2333333333336</v>
      </c>
      <c r="H84" s="37">
        <v>2560.2333333333336</v>
      </c>
      <c r="I84" s="37">
        <v>2619.1166666666668</v>
      </c>
      <c r="J84" s="37">
        <v>2724.2333333333336</v>
      </c>
      <c r="K84" s="28">
        <v>2514</v>
      </c>
      <c r="L84" s="28">
        <v>2350</v>
      </c>
      <c r="M84" s="28">
        <v>4.5481999999999996</v>
      </c>
      <c r="N84" s="1"/>
      <c r="O84" s="1"/>
    </row>
    <row r="85" spans="1:15" ht="12.75" customHeight="1">
      <c r="A85" s="53">
        <v>76</v>
      </c>
      <c r="B85" s="28" t="s">
        <v>104</v>
      </c>
      <c r="C85" s="28">
        <v>370.45</v>
      </c>
      <c r="D85" s="37">
        <v>371.08333333333331</v>
      </c>
      <c r="E85" s="37">
        <v>367.36666666666662</v>
      </c>
      <c r="F85" s="37">
        <v>364.2833333333333</v>
      </c>
      <c r="G85" s="37">
        <v>360.56666666666661</v>
      </c>
      <c r="H85" s="37">
        <v>374.16666666666663</v>
      </c>
      <c r="I85" s="37">
        <v>377.88333333333333</v>
      </c>
      <c r="J85" s="37">
        <v>380.96666666666664</v>
      </c>
      <c r="K85" s="28">
        <v>374.8</v>
      </c>
      <c r="L85" s="28">
        <v>368</v>
      </c>
      <c r="M85" s="28">
        <v>8.9812999999999992</v>
      </c>
      <c r="N85" s="1"/>
      <c r="O85" s="1"/>
    </row>
    <row r="86" spans="1:15" ht="12.75" customHeight="1">
      <c r="A86" s="53">
        <v>77</v>
      </c>
      <c r="B86" s="28" t="s">
        <v>107</v>
      </c>
      <c r="C86" s="28">
        <v>922.5</v>
      </c>
      <c r="D86" s="37">
        <v>917.65</v>
      </c>
      <c r="E86" s="37">
        <v>908.8</v>
      </c>
      <c r="F86" s="37">
        <v>895.1</v>
      </c>
      <c r="G86" s="37">
        <v>886.25</v>
      </c>
      <c r="H86" s="37">
        <v>931.34999999999991</v>
      </c>
      <c r="I86" s="37">
        <v>940.2</v>
      </c>
      <c r="J86" s="37">
        <v>953.89999999999986</v>
      </c>
      <c r="K86" s="28">
        <v>926.5</v>
      </c>
      <c r="L86" s="28">
        <v>903.95</v>
      </c>
      <c r="M86" s="28">
        <v>9.6701999999999995</v>
      </c>
      <c r="N86" s="1"/>
      <c r="O86" s="1"/>
    </row>
    <row r="87" spans="1:15" ht="12.75" customHeight="1">
      <c r="A87" s="53">
        <v>78</v>
      </c>
      <c r="B87" s="28" t="s">
        <v>108</v>
      </c>
      <c r="C87" s="28">
        <v>1425.35</v>
      </c>
      <c r="D87" s="37">
        <v>1416.9666666666665</v>
      </c>
      <c r="E87" s="37">
        <v>1392.9333333333329</v>
      </c>
      <c r="F87" s="37">
        <v>1360.5166666666664</v>
      </c>
      <c r="G87" s="37">
        <v>1336.4833333333329</v>
      </c>
      <c r="H87" s="37">
        <v>1449.383333333333</v>
      </c>
      <c r="I87" s="37">
        <v>1473.4166666666663</v>
      </c>
      <c r="J87" s="37">
        <v>1505.833333333333</v>
      </c>
      <c r="K87" s="28">
        <v>1441</v>
      </c>
      <c r="L87" s="28">
        <v>1384.55</v>
      </c>
      <c r="M87" s="28">
        <v>8.7429299999999994</v>
      </c>
      <c r="N87" s="1"/>
      <c r="O87" s="1"/>
    </row>
    <row r="88" spans="1:15" ht="12.75" customHeight="1">
      <c r="A88" s="53">
        <v>79</v>
      </c>
      <c r="B88" s="28" t="s">
        <v>110</v>
      </c>
      <c r="C88" s="28">
        <v>1685</v>
      </c>
      <c r="D88" s="37">
        <v>1683.95</v>
      </c>
      <c r="E88" s="37">
        <v>1661.45</v>
      </c>
      <c r="F88" s="37">
        <v>1637.9</v>
      </c>
      <c r="G88" s="37">
        <v>1615.4</v>
      </c>
      <c r="H88" s="37">
        <v>1707.5</v>
      </c>
      <c r="I88" s="37">
        <v>1730</v>
      </c>
      <c r="J88" s="37">
        <v>1753.55</v>
      </c>
      <c r="K88" s="28">
        <v>1706.45</v>
      </c>
      <c r="L88" s="28">
        <v>1660.4</v>
      </c>
      <c r="M88" s="28">
        <v>13.63522</v>
      </c>
      <c r="N88" s="1"/>
      <c r="O88" s="1"/>
    </row>
    <row r="89" spans="1:15" ht="12.75" customHeight="1">
      <c r="A89" s="53">
        <v>80</v>
      </c>
      <c r="B89" s="28" t="s">
        <v>111</v>
      </c>
      <c r="C89" s="28">
        <v>478.05</v>
      </c>
      <c r="D89" s="37">
        <v>478.86666666666662</v>
      </c>
      <c r="E89" s="37">
        <v>466.03333333333325</v>
      </c>
      <c r="F89" s="37">
        <v>454.01666666666665</v>
      </c>
      <c r="G89" s="37">
        <v>441.18333333333328</v>
      </c>
      <c r="H89" s="37">
        <v>490.88333333333321</v>
      </c>
      <c r="I89" s="37">
        <v>503.71666666666658</v>
      </c>
      <c r="J89" s="37">
        <v>515.73333333333312</v>
      </c>
      <c r="K89" s="28">
        <v>491.7</v>
      </c>
      <c r="L89" s="28">
        <v>466.85</v>
      </c>
      <c r="M89" s="28">
        <v>28.072900000000001</v>
      </c>
      <c r="N89" s="1"/>
      <c r="O89" s="1"/>
    </row>
    <row r="90" spans="1:15" ht="12.75" customHeight="1">
      <c r="A90" s="53">
        <v>81</v>
      </c>
      <c r="B90" s="28" t="s">
        <v>259</v>
      </c>
      <c r="C90" s="28">
        <v>240</v>
      </c>
      <c r="D90" s="37">
        <v>241.55000000000004</v>
      </c>
      <c r="E90" s="37">
        <v>237.25000000000009</v>
      </c>
      <c r="F90" s="37">
        <v>234.50000000000006</v>
      </c>
      <c r="G90" s="37">
        <v>230.2000000000001</v>
      </c>
      <c r="H90" s="37">
        <v>244.30000000000007</v>
      </c>
      <c r="I90" s="37">
        <v>248.60000000000002</v>
      </c>
      <c r="J90" s="37">
        <v>251.35000000000005</v>
      </c>
      <c r="K90" s="28">
        <v>245.85</v>
      </c>
      <c r="L90" s="28">
        <v>238.8</v>
      </c>
      <c r="M90" s="28">
        <v>8.1314899999999994</v>
      </c>
      <c r="N90" s="1"/>
      <c r="O90" s="1"/>
    </row>
    <row r="91" spans="1:15" ht="12.75" customHeight="1">
      <c r="A91" s="53">
        <v>82</v>
      </c>
      <c r="B91" s="28" t="s">
        <v>113</v>
      </c>
      <c r="C91" s="28">
        <v>926.05</v>
      </c>
      <c r="D91" s="37">
        <v>924.43333333333339</v>
      </c>
      <c r="E91" s="37">
        <v>917.86666666666679</v>
      </c>
      <c r="F91" s="37">
        <v>909.68333333333339</v>
      </c>
      <c r="G91" s="37">
        <v>903.11666666666679</v>
      </c>
      <c r="H91" s="37">
        <v>932.61666666666679</v>
      </c>
      <c r="I91" s="37">
        <v>939.18333333333339</v>
      </c>
      <c r="J91" s="37">
        <v>947.36666666666679</v>
      </c>
      <c r="K91" s="28">
        <v>931</v>
      </c>
      <c r="L91" s="28">
        <v>916.25</v>
      </c>
      <c r="M91" s="28">
        <v>29.539210000000001</v>
      </c>
      <c r="N91" s="1"/>
      <c r="O91" s="1"/>
    </row>
    <row r="92" spans="1:15" ht="12.75" customHeight="1">
      <c r="A92" s="53">
        <v>83</v>
      </c>
      <c r="B92" s="28" t="s">
        <v>115</v>
      </c>
      <c r="C92" s="28">
        <v>2040.7</v>
      </c>
      <c r="D92" s="37">
        <v>2045.3166666666666</v>
      </c>
      <c r="E92" s="37">
        <v>2025.6333333333332</v>
      </c>
      <c r="F92" s="37">
        <v>2010.5666666666666</v>
      </c>
      <c r="G92" s="37">
        <v>1990.8833333333332</v>
      </c>
      <c r="H92" s="37">
        <v>2060.3833333333332</v>
      </c>
      <c r="I92" s="37">
        <v>2080.0666666666666</v>
      </c>
      <c r="J92" s="37">
        <v>2095.1333333333332</v>
      </c>
      <c r="K92" s="28">
        <v>2065</v>
      </c>
      <c r="L92" s="28">
        <v>2030.25</v>
      </c>
      <c r="M92" s="28">
        <v>2.1971400000000001</v>
      </c>
      <c r="N92" s="1"/>
      <c r="O92" s="1"/>
    </row>
    <row r="93" spans="1:15" ht="12.75" customHeight="1">
      <c r="A93" s="53">
        <v>84</v>
      </c>
      <c r="B93" s="28" t="s">
        <v>116</v>
      </c>
      <c r="C93" s="28">
        <v>1472.15</v>
      </c>
      <c r="D93" s="37">
        <v>1473.5333333333335</v>
      </c>
      <c r="E93" s="37">
        <v>1457.616666666667</v>
      </c>
      <c r="F93" s="37">
        <v>1443.0833333333335</v>
      </c>
      <c r="G93" s="37">
        <v>1427.166666666667</v>
      </c>
      <c r="H93" s="37">
        <v>1488.0666666666671</v>
      </c>
      <c r="I93" s="37">
        <v>1503.9833333333336</v>
      </c>
      <c r="J93" s="37">
        <v>1518.5166666666671</v>
      </c>
      <c r="K93" s="28">
        <v>1489.45</v>
      </c>
      <c r="L93" s="28">
        <v>1459</v>
      </c>
      <c r="M93" s="28">
        <v>112.01568</v>
      </c>
      <c r="N93" s="1"/>
      <c r="O93" s="1"/>
    </row>
    <row r="94" spans="1:15" ht="12.75" customHeight="1">
      <c r="A94" s="53">
        <v>85</v>
      </c>
      <c r="B94" s="28" t="s">
        <v>117</v>
      </c>
      <c r="C94" s="28">
        <v>575.6</v>
      </c>
      <c r="D94" s="37">
        <v>575.21666666666658</v>
      </c>
      <c r="E94" s="37">
        <v>569.43333333333317</v>
      </c>
      <c r="F94" s="37">
        <v>563.26666666666654</v>
      </c>
      <c r="G94" s="37">
        <v>557.48333333333312</v>
      </c>
      <c r="H94" s="37">
        <v>581.38333333333321</v>
      </c>
      <c r="I94" s="37">
        <v>587.16666666666674</v>
      </c>
      <c r="J94" s="37">
        <v>593.33333333333326</v>
      </c>
      <c r="K94" s="28">
        <v>581</v>
      </c>
      <c r="L94" s="28">
        <v>569.04999999999995</v>
      </c>
      <c r="M94" s="28">
        <v>34.919260000000001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1384.95</v>
      </c>
      <c r="D95" s="37">
        <v>1386.1499999999999</v>
      </c>
      <c r="E95" s="37">
        <v>1373.2999999999997</v>
      </c>
      <c r="F95" s="37">
        <v>1361.6499999999999</v>
      </c>
      <c r="G95" s="37">
        <v>1348.7999999999997</v>
      </c>
      <c r="H95" s="37">
        <v>1397.7999999999997</v>
      </c>
      <c r="I95" s="37">
        <v>1410.6499999999996</v>
      </c>
      <c r="J95" s="37">
        <v>1422.2999999999997</v>
      </c>
      <c r="K95" s="28">
        <v>1399</v>
      </c>
      <c r="L95" s="28">
        <v>1374.5</v>
      </c>
      <c r="M95" s="28">
        <v>5.2922799999999999</v>
      </c>
      <c r="N95" s="1"/>
      <c r="O95" s="1"/>
    </row>
    <row r="96" spans="1:15" ht="12.75" customHeight="1">
      <c r="A96" s="53">
        <v>87</v>
      </c>
      <c r="B96" s="28" t="s">
        <v>118</v>
      </c>
      <c r="C96" s="28">
        <v>2876.65</v>
      </c>
      <c r="D96" s="37">
        <v>2850.5833333333335</v>
      </c>
      <c r="E96" s="37">
        <v>2818.9666666666672</v>
      </c>
      <c r="F96" s="37">
        <v>2761.2833333333338</v>
      </c>
      <c r="G96" s="37">
        <v>2729.6666666666674</v>
      </c>
      <c r="H96" s="37">
        <v>2908.2666666666669</v>
      </c>
      <c r="I96" s="37">
        <v>2939.8833333333328</v>
      </c>
      <c r="J96" s="37">
        <v>2997.5666666666666</v>
      </c>
      <c r="K96" s="28">
        <v>2882.2</v>
      </c>
      <c r="L96" s="28">
        <v>2792.9</v>
      </c>
      <c r="M96" s="28">
        <v>8.3869900000000008</v>
      </c>
      <c r="N96" s="1"/>
      <c r="O96" s="1"/>
    </row>
    <row r="97" spans="1:15" ht="12.75" customHeight="1">
      <c r="A97" s="53">
        <v>88</v>
      </c>
      <c r="B97" s="28" t="s">
        <v>120</v>
      </c>
      <c r="C97" s="28">
        <v>421.95</v>
      </c>
      <c r="D97" s="37">
        <v>424.7833333333333</v>
      </c>
      <c r="E97" s="37">
        <v>417.96666666666658</v>
      </c>
      <c r="F97" s="37">
        <v>413.98333333333329</v>
      </c>
      <c r="G97" s="37">
        <v>407.16666666666657</v>
      </c>
      <c r="H97" s="37">
        <v>428.76666666666659</v>
      </c>
      <c r="I97" s="37">
        <v>435.58333333333331</v>
      </c>
      <c r="J97" s="37">
        <v>439.56666666666661</v>
      </c>
      <c r="K97" s="28">
        <v>431.6</v>
      </c>
      <c r="L97" s="28">
        <v>420.8</v>
      </c>
      <c r="M97" s="28">
        <v>140.93149</v>
      </c>
      <c r="N97" s="1"/>
      <c r="O97" s="1"/>
    </row>
    <row r="98" spans="1:15" ht="12.75" customHeight="1">
      <c r="A98" s="53">
        <v>89</v>
      </c>
      <c r="B98" s="28" t="s">
        <v>260</v>
      </c>
      <c r="C98" s="28">
        <v>2303.1</v>
      </c>
      <c r="D98" s="37">
        <v>2300.8333333333335</v>
      </c>
      <c r="E98" s="37">
        <v>2273.2666666666669</v>
      </c>
      <c r="F98" s="37">
        <v>2243.4333333333334</v>
      </c>
      <c r="G98" s="37">
        <v>2215.8666666666668</v>
      </c>
      <c r="H98" s="37">
        <v>2330.666666666667</v>
      </c>
      <c r="I98" s="37">
        <v>2358.2333333333336</v>
      </c>
      <c r="J98" s="37">
        <v>2388.0666666666671</v>
      </c>
      <c r="K98" s="28">
        <v>2328.4</v>
      </c>
      <c r="L98" s="28">
        <v>2271</v>
      </c>
      <c r="M98" s="28">
        <v>12.05217</v>
      </c>
      <c r="N98" s="1"/>
      <c r="O98" s="1"/>
    </row>
    <row r="99" spans="1:15" ht="12.75" customHeight="1">
      <c r="A99" s="53">
        <v>90</v>
      </c>
      <c r="B99" s="28" t="s">
        <v>121</v>
      </c>
      <c r="C99" s="28">
        <v>245.9</v>
      </c>
      <c r="D99" s="37">
        <v>245.25</v>
      </c>
      <c r="E99" s="37">
        <v>243.25</v>
      </c>
      <c r="F99" s="37">
        <v>240.6</v>
      </c>
      <c r="G99" s="37">
        <v>238.6</v>
      </c>
      <c r="H99" s="37">
        <v>247.9</v>
      </c>
      <c r="I99" s="37">
        <v>249.9</v>
      </c>
      <c r="J99" s="37">
        <v>252.55</v>
      </c>
      <c r="K99" s="28">
        <v>247.25</v>
      </c>
      <c r="L99" s="28">
        <v>242.6</v>
      </c>
      <c r="M99" s="28">
        <v>54.786360000000002</v>
      </c>
      <c r="N99" s="1"/>
      <c r="O99" s="1"/>
    </row>
    <row r="100" spans="1:15" ht="12.75" customHeight="1">
      <c r="A100" s="53">
        <v>91</v>
      </c>
      <c r="B100" s="28" t="s">
        <v>122</v>
      </c>
      <c r="C100" s="28">
        <v>2606</v>
      </c>
      <c r="D100" s="37">
        <v>2618.3333333333335</v>
      </c>
      <c r="E100" s="37">
        <v>2581.666666666667</v>
      </c>
      <c r="F100" s="37">
        <v>2557.3333333333335</v>
      </c>
      <c r="G100" s="37">
        <v>2520.666666666667</v>
      </c>
      <c r="H100" s="37">
        <v>2642.666666666667</v>
      </c>
      <c r="I100" s="37">
        <v>2679.3333333333339</v>
      </c>
      <c r="J100" s="37">
        <v>2703.666666666667</v>
      </c>
      <c r="K100" s="28">
        <v>2655</v>
      </c>
      <c r="L100" s="28">
        <v>2594</v>
      </c>
      <c r="M100" s="28">
        <v>17.022690000000001</v>
      </c>
      <c r="N100" s="1"/>
      <c r="O100" s="1"/>
    </row>
    <row r="101" spans="1:15" ht="12.75" customHeight="1">
      <c r="A101" s="53">
        <v>92</v>
      </c>
      <c r="B101" s="28" t="s">
        <v>261</v>
      </c>
      <c r="C101" s="28">
        <v>284.35000000000002</v>
      </c>
      <c r="D101" s="37">
        <v>284.84999999999997</v>
      </c>
      <c r="E101" s="37">
        <v>282.49999999999994</v>
      </c>
      <c r="F101" s="37">
        <v>280.64999999999998</v>
      </c>
      <c r="G101" s="37">
        <v>278.29999999999995</v>
      </c>
      <c r="H101" s="37">
        <v>286.69999999999993</v>
      </c>
      <c r="I101" s="37">
        <v>289.04999999999995</v>
      </c>
      <c r="J101" s="37">
        <v>290.89999999999992</v>
      </c>
      <c r="K101" s="28">
        <v>287.2</v>
      </c>
      <c r="L101" s="28">
        <v>283</v>
      </c>
      <c r="M101" s="28">
        <v>4.5357799999999999</v>
      </c>
      <c r="N101" s="1"/>
      <c r="O101" s="1"/>
    </row>
    <row r="102" spans="1:15" ht="12.75" customHeight="1">
      <c r="A102" s="53">
        <v>93</v>
      </c>
      <c r="B102" s="28" t="s">
        <v>380</v>
      </c>
      <c r="C102" s="28">
        <v>42939</v>
      </c>
      <c r="D102" s="37">
        <v>43162.25</v>
      </c>
      <c r="E102" s="37">
        <v>42546.95</v>
      </c>
      <c r="F102" s="37">
        <v>42154.899999999994</v>
      </c>
      <c r="G102" s="37">
        <v>41539.599999999991</v>
      </c>
      <c r="H102" s="37">
        <v>43554.3</v>
      </c>
      <c r="I102" s="37">
        <v>44169.600000000006</v>
      </c>
      <c r="J102" s="37">
        <v>44561.650000000009</v>
      </c>
      <c r="K102" s="28">
        <v>43777.55</v>
      </c>
      <c r="L102" s="28">
        <v>42770.2</v>
      </c>
      <c r="M102" s="28">
        <v>6.3380000000000006E-2</v>
      </c>
      <c r="N102" s="1"/>
      <c r="O102" s="1"/>
    </row>
    <row r="103" spans="1:15" ht="12.75" customHeight="1">
      <c r="A103" s="53">
        <v>94</v>
      </c>
      <c r="B103" s="28" t="s">
        <v>114</v>
      </c>
      <c r="C103" s="28">
        <v>2404.1999999999998</v>
      </c>
      <c r="D103" s="37">
        <v>2411.5333333333333</v>
      </c>
      <c r="E103" s="37">
        <v>2386.3666666666668</v>
      </c>
      <c r="F103" s="37">
        <v>2368.5333333333333</v>
      </c>
      <c r="G103" s="37">
        <v>2343.3666666666668</v>
      </c>
      <c r="H103" s="37">
        <v>2429.3666666666668</v>
      </c>
      <c r="I103" s="37">
        <v>2454.5333333333338</v>
      </c>
      <c r="J103" s="37">
        <v>2472.3666666666668</v>
      </c>
      <c r="K103" s="28">
        <v>2436.6999999999998</v>
      </c>
      <c r="L103" s="28">
        <v>2393.6999999999998</v>
      </c>
      <c r="M103" s="28">
        <v>30.05743</v>
      </c>
      <c r="N103" s="1"/>
      <c r="O103" s="1"/>
    </row>
    <row r="104" spans="1:15" ht="12.75" customHeight="1">
      <c r="A104" s="53">
        <v>95</v>
      </c>
      <c r="B104" s="28" t="s">
        <v>124</v>
      </c>
      <c r="C104" s="28">
        <v>874.35</v>
      </c>
      <c r="D104" s="37">
        <v>874.35</v>
      </c>
      <c r="E104" s="37">
        <v>863</v>
      </c>
      <c r="F104" s="37">
        <v>851.65</v>
      </c>
      <c r="G104" s="37">
        <v>840.3</v>
      </c>
      <c r="H104" s="37">
        <v>885.7</v>
      </c>
      <c r="I104" s="37">
        <v>897.05000000000018</v>
      </c>
      <c r="J104" s="37">
        <v>908.40000000000009</v>
      </c>
      <c r="K104" s="28">
        <v>885.7</v>
      </c>
      <c r="L104" s="28">
        <v>863</v>
      </c>
      <c r="M104" s="28">
        <v>158.77583000000001</v>
      </c>
      <c r="N104" s="1"/>
      <c r="O104" s="1"/>
    </row>
    <row r="105" spans="1:15" ht="12.75" customHeight="1">
      <c r="A105" s="53">
        <v>96</v>
      </c>
      <c r="B105" s="28" t="s">
        <v>125</v>
      </c>
      <c r="C105" s="28">
        <v>1271.5</v>
      </c>
      <c r="D105" s="37">
        <v>1274.8166666666666</v>
      </c>
      <c r="E105" s="37">
        <v>1261.7333333333331</v>
      </c>
      <c r="F105" s="37">
        <v>1251.9666666666665</v>
      </c>
      <c r="G105" s="37">
        <v>1238.883333333333</v>
      </c>
      <c r="H105" s="37">
        <v>1284.5833333333333</v>
      </c>
      <c r="I105" s="37">
        <v>1297.6666666666667</v>
      </c>
      <c r="J105" s="37">
        <v>1307.4333333333334</v>
      </c>
      <c r="K105" s="28">
        <v>1287.9000000000001</v>
      </c>
      <c r="L105" s="28">
        <v>1265.05</v>
      </c>
      <c r="M105" s="28">
        <v>2.9602599999999999</v>
      </c>
      <c r="N105" s="1"/>
      <c r="O105" s="1"/>
    </row>
    <row r="106" spans="1:15" ht="12.75" customHeight="1">
      <c r="A106" s="53">
        <v>97</v>
      </c>
      <c r="B106" s="28" t="s">
        <v>126</v>
      </c>
      <c r="C106" s="28">
        <v>593.29999999999995</v>
      </c>
      <c r="D106" s="37">
        <v>587.94999999999993</v>
      </c>
      <c r="E106" s="37">
        <v>580.89999999999986</v>
      </c>
      <c r="F106" s="37">
        <v>568.49999999999989</v>
      </c>
      <c r="G106" s="37">
        <v>561.44999999999982</v>
      </c>
      <c r="H106" s="37">
        <v>600.34999999999991</v>
      </c>
      <c r="I106" s="37">
        <v>607.39999999999986</v>
      </c>
      <c r="J106" s="37">
        <v>619.79999999999995</v>
      </c>
      <c r="K106" s="28">
        <v>595</v>
      </c>
      <c r="L106" s="28">
        <v>575.54999999999995</v>
      </c>
      <c r="M106" s="28">
        <v>15.99521</v>
      </c>
      <c r="N106" s="1"/>
      <c r="O106" s="1"/>
    </row>
    <row r="107" spans="1:15" ht="12.75" customHeight="1">
      <c r="A107" s="53">
        <v>98</v>
      </c>
      <c r="B107" s="28" t="s">
        <v>262</v>
      </c>
      <c r="C107" s="28">
        <v>500.35</v>
      </c>
      <c r="D107" s="37">
        <v>501.7833333333333</v>
      </c>
      <c r="E107" s="37">
        <v>493.56666666666661</v>
      </c>
      <c r="F107" s="37">
        <v>486.7833333333333</v>
      </c>
      <c r="G107" s="37">
        <v>478.56666666666661</v>
      </c>
      <c r="H107" s="37">
        <v>508.56666666666661</v>
      </c>
      <c r="I107" s="37">
        <v>516.7833333333333</v>
      </c>
      <c r="J107" s="37">
        <v>523.56666666666661</v>
      </c>
      <c r="K107" s="28">
        <v>510</v>
      </c>
      <c r="L107" s="28">
        <v>495</v>
      </c>
      <c r="M107" s="28">
        <v>2.9653</v>
      </c>
      <c r="N107" s="1"/>
      <c r="O107" s="1"/>
    </row>
    <row r="108" spans="1:15" ht="12.75" customHeight="1">
      <c r="A108" s="53">
        <v>99</v>
      </c>
      <c r="B108" s="28" t="s">
        <v>383</v>
      </c>
      <c r="C108" s="28">
        <v>44.05</v>
      </c>
      <c r="D108" s="37">
        <v>44.066666666666663</v>
      </c>
      <c r="E108" s="37">
        <v>43.483333333333327</v>
      </c>
      <c r="F108" s="37">
        <v>42.916666666666664</v>
      </c>
      <c r="G108" s="37">
        <v>42.333333333333329</v>
      </c>
      <c r="H108" s="37">
        <v>44.633333333333326</v>
      </c>
      <c r="I108" s="37">
        <v>45.216666666666669</v>
      </c>
      <c r="J108" s="37">
        <v>45.783333333333324</v>
      </c>
      <c r="K108" s="28">
        <v>44.65</v>
      </c>
      <c r="L108" s="28">
        <v>43.5</v>
      </c>
      <c r="M108" s="28">
        <v>116.05296</v>
      </c>
      <c r="N108" s="1"/>
      <c r="O108" s="1"/>
    </row>
    <row r="109" spans="1:15" ht="12.75" customHeight="1">
      <c r="A109" s="53">
        <v>100</v>
      </c>
      <c r="B109" s="28" t="s">
        <v>128</v>
      </c>
      <c r="C109" s="28">
        <v>49.15</v>
      </c>
      <c r="D109" s="37">
        <v>49.083333333333336</v>
      </c>
      <c r="E109" s="37">
        <v>48.266666666666673</v>
      </c>
      <c r="F109" s="37">
        <v>47.38333333333334</v>
      </c>
      <c r="G109" s="37">
        <v>46.566666666666677</v>
      </c>
      <c r="H109" s="37">
        <v>49.966666666666669</v>
      </c>
      <c r="I109" s="37">
        <v>50.783333333333331</v>
      </c>
      <c r="J109" s="37">
        <v>51.666666666666664</v>
      </c>
      <c r="K109" s="28">
        <v>49.9</v>
      </c>
      <c r="L109" s="28">
        <v>48.2</v>
      </c>
      <c r="M109" s="28">
        <v>338.61448999999999</v>
      </c>
      <c r="N109" s="1"/>
      <c r="O109" s="1"/>
    </row>
    <row r="110" spans="1:15" ht="12.75" customHeight="1">
      <c r="A110" s="53">
        <v>101</v>
      </c>
      <c r="B110" s="28" t="s">
        <v>137</v>
      </c>
      <c r="C110" s="28">
        <v>317.60000000000002</v>
      </c>
      <c r="D110" s="37">
        <v>318.5</v>
      </c>
      <c r="E110" s="37">
        <v>315.10000000000002</v>
      </c>
      <c r="F110" s="37">
        <v>312.60000000000002</v>
      </c>
      <c r="G110" s="37">
        <v>309.20000000000005</v>
      </c>
      <c r="H110" s="37">
        <v>321</v>
      </c>
      <c r="I110" s="37">
        <v>324.39999999999998</v>
      </c>
      <c r="J110" s="37">
        <v>326.89999999999998</v>
      </c>
      <c r="K110" s="28">
        <v>321.89999999999998</v>
      </c>
      <c r="L110" s="28">
        <v>316</v>
      </c>
      <c r="M110" s="28">
        <v>132.54984999999999</v>
      </c>
      <c r="N110" s="1"/>
      <c r="O110" s="1"/>
    </row>
    <row r="111" spans="1:15" ht="12.75" customHeight="1">
      <c r="A111" s="53">
        <v>102</v>
      </c>
      <c r="B111" s="28" t="s">
        <v>263</v>
      </c>
      <c r="C111" s="28">
        <v>4483.3</v>
      </c>
      <c r="D111" s="37">
        <v>4444.083333333333</v>
      </c>
      <c r="E111" s="37">
        <v>4399.1166666666659</v>
      </c>
      <c r="F111" s="37">
        <v>4314.9333333333325</v>
      </c>
      <c r="G111" s="37">
        <v>4269.9666666666653</v>
      </c>
      <c r="H111" s="37">
        <v>4528.2666666666664</v>
      </c>
      <c r="I111" s="37">
        <v>4573.2333333333336</v>
      </c>
      <c r="J111" s="37">
        <v>4657.416666666667</v>
      </c>
      <c r="K111" s="28">
        <v>4489.05</v>
      </c>
      <c r="L111" s="28">
        <v>4359.8999999999996</v>
      </c>
      <c r="M111" s="28">
        <v>1.08636</v>
      </c>
      <c r="N111" s="1"/>
      <c r="O111" s="1"/>
    </row>
    <row r="112" spans="1:15" ht="12.75" customHeight="1">
      <c r="A112" s="53">
        <v>103</v>
      </c>
      <c r="B112" s="28" t="s">
        <v>393</v>
      </c>
      <c r="C112" s="28">
        <v>194.25</v>
      </c>
      <c r="D112" s="37">
        <v>194.5</v>
      </c>
      <c r="E112" s="37">
        <v>191.25</v>
      </c>
      <c r="F112" s="37">
        <v>188.25</v>
      </c>
      <c r="G112" s="37">
        <v>185</v>
      </c>
      <c r="H112" s="37">
        <v>197.5</v>
      </c>
      <c r="I112" s="37">
        <v>200.75</v>
      </c>
      <c r="J112" s="37">
        <v>203.75</v>
      </c>
      <c r="K112" s="28">
        <v>197.75</v>
      </c>
      <c r="L112" s="28">
        <v>191.5</v>
      </c>
      <c r="M112" s="28">
        <v>16.095410000000001</v>
      </c>
      <c r="N112" s="1"/>
      <c r="O112" s="1"/>
    </row>
    <row r="113" spans="1:15" ht="12.75" customHeight="1">
      <c r="A113" s="53">
        <v>104</v>
      </c>
      <c r="B113" s="28" t="s">
        <v>394</v>
      </c>
      <c r="C113" s="28">
        <v>160.19999999999999</v>
      </c>
      <c r="D113" s="37">
        <v>160.21666666666667</v>
      </c>
      <c r="E113" s="37">
        <v>158.98333333333335</v>
      </c>
      <c r="F113" s="37">
        <v>157.76666666666668</v>
      </c>
      <c r="G113" s="37">
        <v>156.53333333333336</v>
      </c>
      <c r="H113" s="37">
        <v>161.43333333333334</v>
      </c>
      <c r="I113" s="37">
        <v>162.66666666666663</v>
      </c>
      <c r="J113" s="37">
        <v>163.88333333333333</v>
      </c>
      <c r="K113" s="28">
        <v>161.44999999999999</v>
      </c>
      <c r="L113" s="28">
        <v>159</v>
      </c>
      <c r="M113" s="28">
        <v>43.305010000000003</v>
      </c>
      <c r="N113" s="1"/>
      <c r="O113" s="1"/>
    </row>
    <row r="114" spans="1:15" ht="12.75" customHeight="1">
      <c r="A114" s="53">
        <v>105</v>
      </c>
      <c r="B114" s="28" t="s">
        <v>130</v>
      </c>
      <c r="C114" s="28">
        <v>294.7</v>
      </c>
      <c r="D114" s="37">
        <v>290.75</v>
      </c>
      <c r="E114" s="37">
        <v>285.89999999999998</v>
      </c>
      <c r="F114" s="37">
        <v>277.09999999999997</v>
      </c>
      <c r="G114" s="37">
        <v>272.24999999999994</v>
      </c>
      <c r="H114" s="37">
        <v>299.55</v>
      </c>
      <c r="I114" s="37">
        <v>304.40000000000003</v>
      </c>
      <c r="J114" s="37">
        <v>313.20000000000005</v>
      </c>
      <c r="K114" s="28">
        <v>295.60000000000002</v>
      </c>
      <c r="L114" s="28">
        <v>281.95</v>
      </c>
      <c r="M114" s="28">
        <v>84.272649999999999</v>
      </c>
      <c r="N114" s="1"/>
      <c r="O114" s="1"/>
    </row>
    <row r="115" spans="1:15" ht="12.75" customHeight="1">
      <c r="A115" s="53">
        <v>106</v>
      </c>
      <c r="B115" s="28" t="s">
        <v>135</v>
      </c>
      <c r="C115" s="28">
        <v>71.150000000000006</v>
      </c>
      <c r="D115" s="37">
        <v>71.149999999999991</v>
      </c>
      <c r="E115" s="37">
        <v>70.799999999999983</v>
      </c>
      <c r="F115" s="37">
        <v>70.449999999999989</v>
      </c>
      <c r="G115" s="37">
        <v>70.09999999999998</v>
      </c>
      <c r="H115" s="37">
        <v>71.499999999999986</v>
      </c>
      <c r="I115" s="37">
        <v>71.84999999999998</v>
      </c>
      <c r="J115" s="37">
        <v>72.199999999999989</v>
      </c>
      <c r="K115" s="28">
        <v>71.5</v>
      </c>
      <c r="L115" s="28">
        <v>70.8</v>
      </c>
      <c r="M115" s="28">
        <v>178.54146</v>
      </c>
      <c r="N115" s="1"/>
      <c r="O115" s="1"/>
    </row>
    <row r="116" spans="1:15" ht="12.75" customHeight="1">
      <c r="A116" s="53">
        <v>107</v>
      </c>
      <c r="B116" s="28" t="s">
        <v>136</v>
      </c>
      <c r="C116" s="28">
        <v>707.05</v>
      </c>
      <c r="D116" s="37">
        <v>709.03333333333342</v>
      </c>
      <c r="E116" s="37">
        <v>701.21666666666681</v>
      </c>
      <c r="F116" s="37">
        <v>695.38333333333344</v>
      </c>
      <c r="G116" s="37">
        <v>687.56666666666683</v>
      </c>
      <c r="H116" s="37">
        <v>714.86666666666679</v>
      </c>
      <c r="I116" s="37">
        <v>722.68333333333339</v>
      </c>
      <c r="J116" s="37">
        <v>728.51666666666677</v>
      </c>
      <c r="K116" s="28">
        <v>716.85</v>
      </c>
      <c r="L116" s="28">
        <v>703.2</v>
      </c>
      <c r="M116" s="28">
        <v>23.091640000000002</v>
      </c>
      <c r="N116" s="1"/>
      <c r="O116" s="1"/>
    </row>
    <row r="117" spans="1:15" ht="12.75" customHeight="1">
      <c r="A117" s="53">
        <v>108</v>
      </c>
      <c r="B117" s="28" t="s">
        <v>129</v>
      </c>
      <c r="C117" s="28">
        <v>415.75</v>
      </c>
      <c r="D117" s="37">
        <v>417.66666666666669</v>
      </c>
      <c r="E117" s="37">
        <v>410.58333333333337</v>
      </c>
      <c r="F117" s="37">
        <v>405.41666666666669</v>
      </c>
      <c r="G117" s="37">
        <v>398.33333333333337</v>
      </c>
      <c r="H117" s="37">
        <v>422.83333333333337</v>
      </c>
      <c r="I117" s="37">
        <v>429.91666666666674</v>
      </c>
      <c r="J117" s="37">
        <v>435.08333333333337</v>
      </c>
      <c r="K117" s="28">
        <v>424.75</v>
      </c>
      <c r="L117" s="28">
        <v>412.5</v>
      </c>
      <c r="M117" s="28">
        <v>18.46509</v>
      </c>
      <c r="N117" s="1"/>
      <c r="O117" s="1"/>
    </row>
    <row r="118" spans="1:15" ht="12.75" customHeight="1">
      <c r="A118" s="53">
        <v>109</v>
      </c>
      <c r="B118" s="28" t="s">
        <v>133</v>
      </c>
      <c r="C118" s="28">
        <v>199.6</v>
      </c>
      <c r="D118" s="37">
        <v>198.75</v>
      </c>
      <c r="E118" s="37">
        <v>195.85</v>
      </c>
      <c r="F118" s="37">
        <v>192.1</v>
      </c>
      <c r="G118" s="37">
        <v>189.2</v>
      </c>
      <c r="H118" s="37">
        <v>202.5</v>
      </c>
      <c r="I118" s="37">
        <v>205.39999999999998</v>
      </c>
      <c r="J118" s="37">
        <v>209.15</v>
      </c>
      <c r="K118" s="28">
        <v>201.65</v>
      </c>
      <c r="L118" s="28">
        <v>195</v>
      </c>
      <c r="M118" s="28">
        <v>28.952480000000001</v>
      </c>
      <c r="N118" s="1"/>
      <c r="O118" s="1"/>
    </row>
    <row r="119" spans="1:15" ht="12.75" customHeight="1">
      <c r="A119" s="53">
        <v>110</v>
      </c>
      <c r="B119" s="28" t="s">
        <v>132</v>
      </c>
      <c r="C119" s="28">
        <v>1111.4000000000001</v>
      </c>
      <c r="D119" s="37">
        <v>1109.1333333333334</v>
      </c>
      <c r="E119" s="37">
        <v>1097.2666666666669</v>
      </c>
      <c r="F119" s="37">
        <v>1083.1333333333334</v>
      </c>
      <c r="G119" s="37">
        <v>1071.2666666666669</v>
      </c>
      <c r="H119" s="37">
        <v>1123.2666666666669</v>
      </c>
      <c r="I119" s="37">
        <v>1135.1333333333332</v>
      </c>
      <c r="J119" s="37">
        <v>1149.2666666666669</v>
      </c>
      <c r="K119" s="28">
        <v>1121</v>
      </c>
      <c r="L119" s="28">
        <v>1095</v>
      </c>
      <c r="M119" s="28">
        <v>34.879689999999997</v>
      </c>
      <c r="N119" s="1"/>
      <c r="O119" s="1"/>
    </row>
    <row r="120" spans="1:15" ht="12.75" customHeight="1">
      <c r="A120" s="53">
        <v>111</v>
      </c>
      <c r="B120" s="28" t="s">
        <v>164</v>
      </c>
      <c r="C120" s="28">
        <v>4257.6499999999996</v>
      </c>
      <c r="D120" s="37">
        <v>4259.6166666666659</v>
      </c>
      <c r="E120" s="37">
        <v>4199.2333333333318</v>
      </c>
      <c r="F120" s="37">
        <v>4140.8166666666657</v>
      </c>
      <c r="G120" s="37">
        <v>4080.4333333333316</v>
      </c>
      <c r="H120" s="37">
        <v>4318.0333333333319</v>
      </c>
      <c r="I120" s="37">
        <v>4378.4166666666652</v>
      </c>
      <c r="J120" s="37">
        <v>4436.8333333333321</v>
      </c>
      <c r="K120" s="28">
        <v>4320</v>
      </c>
      <c r="L120" s="28">
        <v>4201.2</v>
      </c>
      <c r="M120" s="28">
        <v>4.2306900000000001</v>
      </c>
      <c r="N120" s="1"/>
      <c r="O120" s="1"/>
    </row>
    <row r="121" spans="1:15" ht="12.75" customHeight="1">
      <c r="A121" s="53">
        <v>112</v>
      </c>
      <c r="B121" s="28" t="s">
        <v>134</v>
      </c>
      <c r="C121" s="28">
        <v>1464.2</v>
      </c>
      <c r="D121" s="37">
        <v>1461.1166666666668</v>
      </c>
      <c r="E121" s="37">
        <v>1454.1333333333337</v>
      </c>
      <c r="F121" s="37">
        <v>1444.0666666666668</v>
      </c>
      <c r="G121" s="37">
        <v>1437.0833333333337</v>
      </c>
      <c r="H121" s="37">
        <v>1471.1833333333336</v>
      </c>
      <c r="I121" s="37">
        <v>1478.1666666666667</v>
      </c>
      <c r="J121" s="37">
        <v>1488.2333333333336</v>
      </c>
      <c r="K121" s="28">
        <v>1468.1</v>
      </c>
      <c r="L121" s="28">
        <v>1451.05</v>
      </c>
      <c r="M121" s="28">
        <v>81.406040000000004</v>
      </c>
      <c r="N121" s="1"/>
      <c r="O121" s="1"/>
    </row>
    <row r="122" spans="1:15" ht="12.75" customHeight="1">
      <c r="A122" s="53">
        <v>113</v>
      </c>
      <c r="B122" s="28" t="s">
        <v>131</v>
      </c>
      <c r="C122" s="28">
        <v>2038.35</v>
      </c>
      <c r="D122" s="37">
        <v>2030.6166666666668</v>
      </c>
      <c r="E122" s="37">
        <v>2013.2333333333336</v>
      </c>
      <c r="F122" s="37">
        <v>1988.1166666666668</v>
      </c>
      <c r="G122" s="37">
        <v>1970.7333333333336</v>
      </c>
      <c r="H122" s="37">
        <v>2055.7333333333336</v>
      </c>
      <c r="I122" s="37">
        <v>2073.1166666666668</v>
      </c>
      <c r="J122" s="37">
        <v>2098.2333333333336</v>
      </c>
      <c r="K122" s="28">
        <v>2048</v>
      </c>
      <c r="L122" s="28">
        <v>2005.5</v>
      </c>
      <c r="M122" s="28">
        <v>4.3989799999999999</v>
      </c>
      <c r="N122" s="1"/>
      <c r="O122" s="1"/>
    </row>
    <row r="123" spans="1:15" ht="12.75" customHeight="1">
      <c r="A123" s="53">
        <v>114</v>
      </c>
      <c r="B123" s="28" t="s">
        <v>264</v>
      </c>
      <c r="C123" s="28">
        <v>899.6</v>
      </c>
      <c r="D123" s="37">
        <v>899.94999999999993</v>
      </c>
      <c r="E123" s="37">
        <v>892.24999999999989</v>
      </c>
      <c r="F123" s="37">
        <v>884.9</v>
      </c>
      <c r="G123" s="37">
        <v>877.19999999999993</v>
      </c>
      <c r="H123" s="37">
        <v>907.29999999999984</v>
      </c>
      <c r="I123" s="37">
        <v>914.99999999999989</v>
      </c>
      <c r="J123" s="37">
        <v>922.3499999999998</v>
      </c>
      <c r="K123" s="28">
        <v>907.65</v>
      </c>
      <c r="L123" s="28">
        <v>892.6</v>
      </c>
      <c r="M123" s="28">
        <v>1.6122099999999999</v>
      </c>
      <c r="N123" s="1"/>
      <c r="O123" s="1"/>
    </row>
    <row r="124" spans="1:15" ht="12.75" customHeight="1">
      <c r="A124" s="53">
        <v>115</v>
      </c>
      <c r="B124" s="28" t="s">
        <v>265</v>
      </c>
      <c r="C124" s="28">
        <v>353.25</v>
      </c>
      <c r="D124" s="37">
        <v>351.25</v>
      </c>
      <c r="E124" s="37">
        <v>344</v>
      </c>
      <c r="F124" s="37">
        <v>334.75</v>
      </c>
      <c r="G124" s="37">
        <v>327.5</v>
      </c>
      <c r="H124" s="37">
        <v>360.5</v>
      </c>
      <c r="I124" s="37">
        <v>367.75</v>
      </c>
      <c r="J124" s="37">
        <v>377</v>
      </c>
      <c r="K124" s="28">
        <v>358.5</v>
      </c>
      <c r="L124" s="28">
        <v>342</v>
      </c>
      <c r="M124" s="28">
        <v>42.760330000000003</v>
      </c>
      <c r="N124" s="1"/>
      <c r="O124" s="1"/>
    </row>
    <row r="125" spans="1:15" ht="12.75" customHeight="1">
      <c r="A125" s="53">
        <v>116</v>
      </c>
      <c r="B125" s="28" t="s">
        <v>139</v>
      </c>
      <c r="C125" s="28">
        <v>661.6</v>
      </c>
      <c r="D125" s="37">
        <v>661.55000000000007</v>
      </c>
      <c r="E125" s="37">
        <v>653.30000000000018</v>
      </c>
      <c r="F125" s="37">
        <v>645.00000000000011</v>
      </c>
      <c r="G125" s="37">
        <v>636.75000000000023</v>
      </c>
      <c r="H125" s="37">
        <v>669.85000000000014</v>
      </c>
      <c r="I125" s="37">
        <v>678.09999999999991</v>
      </c>
      <c r="J125" s="37">
        <v>686.40000000000009</v>
      </c>
      <c r="K125" s="28">
        <v>669.8</v>
      </c>
      <c r="L125" s="28">
        <v>653.25</v>
      </c>
      <c r="M125" s="28">
        <v>24.72832</v>
      </c>
      <c r="N125" s="1"/>
      <c r="O125" s="1"/>
    </row>
    <row r="126" spans="1:15" ht="12.75" customHeight="1">
      <c r="A126" s="53">
        <v>117</v>
      </c>
      <c r="B126" s="28" t="s">
        <v>138</v>
      </c>
      <c r="C126" s="28">
        <v>425.8</v>
      </c>
      <c r="D126" s="37">
        <v>427.23333333333335</v>
      </c>
      <c r="E126" s="37">
        <v>421.51666666666671</v>
      </c>
      <c r="F126" s="37">
        <v>417.23333333333335</v>
      </c>
      <c r="G126" s="37">
        <v>411.51666666666671</v>
      </c>
      <c r="H126" s="37">
        <v>431.51666666666671</v>
      </c>
      <c r="I126" s="37">
        <v>437.23333333333341</v>
      </c>
      <c r="J126" s="37">
        <v>441.51666666666671</v>
      </c>
      <c r="K126" s="28">
        <v>432.95</v>
      </c>
      <c r="L126" s="28">
        <v>422.95</v>
      </c>
      <c r="M126" s="28">
        <v>36.411090000000002</v>
      </c>
      <c r="N126" s="1"/>
      <c r="O126" s="1"/>
    </row>
    <row r="127" spans="1:15" ht="12.75" customHeight="1">
      <c r="A127" s="53">
        <v>118</v>
      </c>
      <c r="B127" s="28" t="s">
        <v>140</v>
      </c>
      <c r="C127" s="28">
        <v>618.5</v>
      </c>
      <c r="D127" s="37">
        <v>616.5</v>
      </c>
      <c r="E127" s="37">
        <v>610.15</v>
      </c>
      <c r="F127" s="37">
        <v>601.79999999999995</v>
      </c>
      <c r="G127" s="37">
        <v>595.44999999999993</v>
      </c>
      <c r="H127" s="37">
        <v>624.85</v>
      </c>
      <c r="I127" s="37">
        <v>631.19999999999993</v>
      </c>
      <c r="J127" s="37">
        <v>639.55000000000007</v>
      </c>
      <c r="K127" s="28">
        <v>622.85</v>
      </c>
      <c r="L127" s="28">
        <v>608.15</v>
      </c>
      <c r="M127" s="28">
        <v>27.181619999999999</v>
      </c>
      <c r="N127" s="1"/>
      <c r="O127" s="1"/>
    </row>
    <row r="128" spans="1:15" ht="12.75" customHeight="1">
      <c r="A128" s="53">
        <v>119</v>
      </c>
      <c r="B128" s="28" t="s">
        <v>141</v>
      </c>
      <c r="C128" s="28">
        <v>1902.85</v>
      </c>
      <c r="D128" s="37">
        <v>1901.1166666666668</v>
      </c>
      <c r="E128" s="37">
        <v>1876.7333333333336</v>
      </c>
      <c r="F128" s="37">
        <v>1850.6166666666668</v>
      </c>
      <c r="G128" s="37">
        <v>1826.2333333333336</v>
      </c>
      <c r="H128" s="37">
        <v>1927.2333333333336</v>
      </c>
      <c r="I128" s="37">
        <v>1951.6166666666668</v>
      </c>
      <c r="J128" s="37">
        <v>1977.7333333333336</v>
      </c>
      <c r="K128" s="28">
        <v>1925.5</v>
      </c>
      <c r="L128" s="28">
        <v>1875</v>
      </c>
      <c r="M128" s="28">
        <v>42.078420000000001</v>
      </c>
      <c r="N128" s="1"/>
      <c r="O128" s="1"/>
    </row>
    <row r="129" spans="1:15" ht="12.75" customHeight="1">
      <c r="A129" s="53">
        <v>120</v>
      </c>
      <c r="B129" s="28" t="s">
        <v>142</v>
      </c>
      <c r="C129" s="28">
        <v>79.25</v>
      </c>
      <c r="D129" s="37">
        <v>79.2</v>
      </c>
      <c r="E129" s="37">
        <v>78.150000000000006</v>
      </c>
      <c r="F129" s="37">
        <v>77.05</v>
      </c>
      <c r="G129" s="37">
        <v>76</v>
      </c>
      <c r="H129" s="37">
        <v>80.300000000000011</v>
      </c>
      <c r="I129" s="37">
        <v>81.349999999999994</v>
      </c>
      <c r="J129" s="37">
        <v>82.450000000000017</v>
      </c>
      <c r="K129" s="28">
        <v>80.25</v>
      </c>
      <c r="L129" s="28">
        <v>78.099999999999994</v>
      </c>
      <c r="M129" s="28">
        <v>47.024940000000001</v>
      </c>
      <c r="N129" s="1"/>
      <c r="O129" s="1"/>
    </row>
    <row r="130" spans="1:15" ht="12.75" customHeight="1">
      <c r="A130" s="53">
        <v>121</v>
      </c>
      <c r="B130" s="28" t="s">
        <v>147</v>
      </c>
      <c r="C130" s="28">
        <v>3625.05</v>
      </c>
      <c r="D130" s="37">
        <v>3642.6333333333332</v>
      </c>
      <c r="E130" s="37">
        <v>3597.4166666666665</v>
      </c>
      <c r="F130" s="37">
        <v>3569.7833333333333</v>
      </c>
      <c r="G130" s="37">
        <v>3524.5666666666666</v>
      </c>
      <c r="H130" s="37">
        <v>3670.2666666666664</v>
      </c>
      <c r="I130" s="37">
        <v>3715.4833333333336</v>
      </c>
      <c r="J130" s="37">
        <v>3743.1166666666663</v>
      </c>
      <c r="K130" s="28">
        <v>3687.85</v>
      </c>
      <c r="L130" s="28">
        <v>3615</v>
      </c>
      <c r="M130" s="28">
        <v>3.7392500000000002</v>
      </c>
      <c r="N130" s="1"/>
      <c r="O130" s="1"/>
    </row>
    <row r="131" spans="1:15" ht="12.75" customHeight="1">
      <c r="A131" s="53">
        <v>122</v>
      </c>
      <c r="B131" s="28" t="s">
        <v>144</v>
      </c>
      <c r="C131" s="28">
        <v>417.05</v>
      </c>
      <c r="D131" s="37">
        <v>412.25</v>
      </c>
      <c r="E131" s="37">
        <v>405</v>
      </c>
      <c r="F131" s="37">
        <v>392.95</v>
      </c>
      <c r="G131" s="37">
        <v>385.7</v>
      </c>
      <c r="H131" s="37">
        <v>424.3</v>
      </c>
      <c r="I131" s="37">
        <v>431.55</v>
      </c>
      <c r="J131" s="37">
        <v>443.6</v>
      </c>
      <c r="K131" s="28">
        <v>419.5</v>
      </c>
      <c r="L131" s="28">
        <v>400.2</v>
      </c>
      <c r="M131" s="28">
        <v>25.926110000000001</v>
      </c>
      <c r="N131" s="1"/>
      <c r="O131" s="1"/>
    </row>
    <row r="132" spans="1:15" ht="12.75" customHeight="1">
      <c r="A132" s="53">
        <v>123</v>
      </c>
      <c r="B132" s="28" t="s">
        <v>146</v>
      </c>
      <c r="C132" s="28">
        <v>4533.8500000000004</v>
      </c>
      <c r="D132" s="37">
        <v>4548.95</v>
      </c>
      <c r="E132" s="37">
        <v>4497.8999999999996</v>
      </c>
      <c r="F132" s="37">
        <v>4461.95</v>
      </c>
      <c r="G132" s="37">
        <v>4410.8999999999996</v>
      </c>
      <c r="H132" s="37">
        <v>4584.8999999999996</v>
      </c>
      <c r="I132" s="37">
        <v>4635.9500000000007</v>
      </c>
      <c r="J132" s="37">
        <v>4671.8999999999996</v>
      </c>
      <c r="K132" s="28">
        <v>4600</v>
      </c>
      <c r="L132" s="28">
        <v>4513</v>
      </c>
      <c r="M132" s="28">
        <v>2.4172400000000001</v>
      </c>
      <c r="N132" s="1"/>
      <c r="O132" s="1"/>
    </row>
    <row r="133" spans="1:15" ht="12.75" customHeight="1">
      <c r="A133" s="53">
        <v>124</v>
      </c>
      <c r="B133" s="28" t="s">
        <v>145</v>
      </c>
      <c r="C133" s="28">
        <v>1912.95</v>
      </c>
      <c r="D133" s="37">
        <v>1911.8499999999997</v>
      </c>
      <c r="E133" s="37">
        <v>1893.1999999999994</v>
      </c>
      <c r="F133" s="37">
        <v>1873.4499999999996</v>
      </c>
      <c r="G133" s="37">
        <v>1854.7999999999993</v>
      </c>
      <c r="H133" s="37">
        <v>1931.5999999999995</v>
      </c>
      <c r="I133" s="37">
        <v>1950.2499999999995</v>
      </c>
      <c r="J133" s="37">
        <v>1969.9999999999995</v>
      </c>
      <c r="K133" s="28">
        <v>1930.5</v>
      </c>
      <c r="L133" s="28">
        <v>1892.1</v>
      </c>
      <c r="M133" s="28">
        <v>20.149049999999999</v>
      </c>
      <c r="N133" s="1"/>
      <c r="O133" s="1"/>
    </row>
    <row r="134" spans="1:15" ht="12.75" customHeight="1">
      <c r="A134" s="53">
        <v>125</v>
      </c>
      <c r="B134" s="28" t="s">
        <v>266</v>
      </c>
      <c r="C134" s="28">
        <v>574.1</v>
      </c>
      <c r="D134" s="37">
        <v>575.01666666666677</v>
      </c>
      <c r="E134" s="37">
        <v>568.18333333333351</v>
      </c>
      <c r="F134" s="37">
        <v>562.26666666666677</v>
      </c>
      <c r="G134" s="37">
        <v>555.43333333333351</v>
      </c>
      <c r="H134" s="37">
        <v>580.93333333333351</v>
      </c>
      <c r="I134" s="37">
        <v>587.76666666666677</v>
      </c>
      <c r="J134" s="37">
        <v>593.68333333333351</v>
      </c>
      <c r="K134" s="28">
        <v>581.85</v>
      </c>
      <c r="L134" s="28">
        <v>569.1</v>
      </c>
      <c r="M134" s="28">
        <v>8.0095299999999998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660.7</v>
      </c>
      <c r="D135" s="37">
        <v>662.73333333333335</v>
      </c>
      <c r="E135" s="37">
        <v>656.4666666666667</v>
      </c>
      <c r="F135" s="37">
        <v>652.23333333333335</v>
      </c>
      <c r="G135" s="37">
        <v>645.9666666666667</v>
      </c>
      <c r="H135" s="37">
        <v>666.9666666666667</v>
      </c>
      <c r="I135" s="37">
        <v>673.23333333333335</v>
      </c>
      <c r="J135" s="37">
        <v>677.4666666666667</v>
      </c>
      <c r="K135" s="28">
        <v>669</v>
      </c>
      <c r="L135" s="28">
        <v>658.5</v>
      </c>
      <c r="M135" s="28">
        <v>6.0887500000000001</v>
      </c>
      <c r="N135" s="1"/>
      <c r="O135" s="1"/>
    </row>
    <row r="136" spans="1:15" ht="12.75" customHeight="1">
      <c r="A136" s="53">
        <v>127</v>
      </c>
      <c r="B136" s="28" t="s">
        <v>160</v>
      </c>
      <c r="C136" s="28">
        <v>85142.75</v>
      </c>
      <c r="D136" s="37">
        <v>85208.55</v>
      </c>
      <c r="E136" s="37">
        <v>84434.200000000012</v>
      </c>
      <c r="F136" s="37">
        <v>83725.650000000009</v>
      </c>
      <c r="G136" s="37">
        <v>82951.300000000017</v>
      </c>
      <c r="H136" s="37">
        <v>85917.1</v>
      </c>
      <c r="I136" s="37">
        <v>86691.450000000012</v>
      </c>
      <c r="J136" s="37">
        <v>87400</v>
      </c>
      <c r="K136" s="28">
        <v>85982.9</v>
      </c>
      <c r="L136" s="28">
        <v>84500</v>
      </c>
      <c r="M136" s="28">
        <v>6.6320000000000004E-2</v>
      </c>
      <c r="N136" s="1"/>
      <c r="O136" s="1"/>
    </row>
    <row r="137" spans="1:15" ht="12.75" customHeight="1">
      <c r="A137" s="53">
        <v>128</v>
      </c>
      <c r="B137" s="28" t="s">
        <v>150</v>
      </c>
      <c r="C137" s="28">
        <v>206.85</v>
      </c>
      <c r="D137" s="37">
        <v>206.20000000000002</v>
      </c>
      <c r="E137" s="37">
        <v>204.15000000000003</v>
      </c>
      <c r="F137" s="37">
        <v>201.45000000000002</v>
      </c>
      <c r="G137" s="37">
        <v>199.40000000000003</v>
      </c>
      <c r="H137" s="37">
        <v>208.90000000000003</v>
      </c>
      <c r="I137" s="37">
        <v>210.95000000000005</v>
      </c>
      <c r="J137" s="37">
        <v>213.65000000000003</v>
      </c>
      <c r="K137" s="28">
        <v>208.25</v>
      </c>
      <c r="L137" s="28">
        <v>203.5</v>
      </c>
      <c r="M137" s="28">
        <v>17.64396</v>
      </c>
      <c r="N137" s="1"/>
      <c r="O137" s="1"/>
    </row>
    <row r="138" spans="1:15" ht="12.75" customHeight="1">
      <c r="A138" s="53">
        <v>129</v>
      </c>
      <c r="B138" s="28" t="s">
        <v>149</v>
      </c>
      <c r="C138" s="28">
        <v>1312.05</v>
      </c>
      <c r="D138" s="37">
        <v>1305.9166666666667</v>
      </c>
      <c r="E138" s="37">
        <v>1286.1333333333334</v>
      </c>
      <c r="F138" s="37">
        <v>1260.2166666666667</v>
      </c>
      <c r="G138" s="37">
        <v>1240.4333333333334</v>
      </c>
      <c r="H138" s="37">
        <v>1331.8333333333335</v>
      </c>
      <c r="I138" s="37">
        <v>1351.6166666666668</v>
      </c>
      <c r="J138" s="37">
        <v>1377.5333333333335</v>
      </c>
      <c r="K138" s="28">
        <v>1325.7</v>
      </c>
      <c r="L138" s="28">
        <v>1280</v>
      </c>
      <c r="M138" s="28">
        <v>49.13035</v>
      </c>
      <c r="N138" s="1"/>
      <c r="O138" s="1"/>
    </row>
    <row r="139" spans="1:15" ht="12.75" customHeight="1">
      <c r="A139" s="53">
        <v>130</v>
      </c>
      <c r="B139" s="28" t="s">
        <v>151</v>
      </c>
      <c r="C139" s="28">
        <v>103.15</v>
      </c>
      <c r="D139" s="37">
        <v>103.56666666666668</v>
      </c>
      <c r="E139" s="37">
        <v>101.73333333333335</v>
      </c>
      <c r="F139" s="37">
        <v>100.31666666666668</v>
      </c>
      <c r="G139" s="37">
        <v>98.483333333333348</v>
      </c>
      <c r="H139" s="37">
        <v>104.98333333333335</v>
      </c>
      <c r="I139" s="37">
        <v>106.81666666666669</v>
      </c>
      <c r="J139" s="37">
        <v>108.23333333333335</v>
      </c>
      <c r="K139" s="28">
        <v>105.4</v>
      </c>
      <c r="L139" s="28">
        <v>102.15</v>
      </c>
      <c r="M139" s="28">
        <v>63.402589999999996</v>
      </c>
      <c r="N139" s="1"/>
      <c r="O139" s="1"/>
    </row>
    <row r="140" spans="1:15" ht="12.75" customHeight="1">
      <c r="A140" s="53">
        <v>131</v>
      </c>
      <c r="B140" s="28" t="s">
        <v>152</v>
      </c>
      <c r="C140" s="28">
        <v>526.6</v>
      </c>
      <c r="D140" s="37">
        <v>525.01666666666665</v>
      </c>
      <c r="E140" s="37">
        <v>518.38333333333333</v>
      </c>
      <c r="F140" s="37">
        <v>510.16666666666663</v>
      </c>
      <c r="G140" s="37">
        <v>503.5333333333333</v>
      </c>
      <c r="H140" s="37">
        <v>533.23333333333335</v>
      </c>
      <c r="I140" s="37">
        <v>539.86666666666656</v>
      </c>
      <c r="J140" s="37">
        <v>548.08333333333337</v>
      </c>
      <c r="K140" s="28">
        <v>531.65</v>
      </c>
      <c r="L140" s="28">
        <v>516.79999999999995</v>
      </c>
      <c r="M140" s="28">
        <v>13.825200000000001</v>
      </c>
      <c r="N140" s="1"/>
      <c r="O140" s="1"/>
    </row>
    <row r="141" spans="1:15" ht="12.75" customHeight="1">
      <c r="A141" s="53">
        <v>132</v>
      </c>
      <c r="B141" s="28" t="s">
        <v>153</v>
      </c>
      <c r="C141" s="28">
        <v>9024.5</v>
      </c>
      <c r="D141" s="37">
        <v>9066.3833333333332</v>
      </c>
      <c r="E141" s="37">
        <v>8899.1166666666668</v>
      </c>
      <c r="F141" s="37">
        <v>8773.7333333333336</v>
      </c>
      <c r="G141" s="37">
        <v>8606.4666666666672</v>
      </c>
      <c r="H141" s="37">
        <v>9191.7666666666664</v>
      </c>
      <c r="I141" s="37">
        <v>9359.0333333333328</v>
      </c>
      <c r="J141" s="37">
        <v>9484.4166666666661</v>
      </c>
      <c r="K141" s="28">
        <v>9233.65</v>
      </c>
      <c r="L141" s="28">
        <v>8941</v>
      </c>
      <c r="M141" s="28">
        <v>8.8886400000000005</v>
      </c>
      <c r="N141" s="1"/>
      <c r="O141" s="1"/>
    </row>
    <row r="142" spans="1:15" ht="12.75" customHeight="1">
      <c r="A142" s="53">
        <v>133</v>
      </c>
      <c r="B142" s="28" t="s">
        <v>156</v>
      </c>
      <c r="C142" s="28">
        <v>822.9</v>
      </c>
      <c r="D142" s="37">
        <v>825.21666666666658</v>
      </c>
      <c r="E142" s="37">
        <v>812.73333333333312</v>
      </c>
      <c r="F142" s="37">
        <v>802.56666666666649</v>
      </c>
      <c r="G142" s="37">
        <v>790.08333333333303</v>
      </c>
      <c r="H142" s="37">
        <v>835.38333333333321</v>
      </c>
      <c r="I142" s="37">
        <v>847.86666666666656</v>
      </c>
      <c r="J142" s="37">
        <v>858.0333333333333</v>
      </c>
      <c r="K142" s="28">
        <v>837.7</v>
      </c>
      <c r="L142" s="28">
        <v>815.05</v>
      </c>
      <c r="M142" s="28">
        <v>3.6325699999999999</v>
      </c>
      <c r="N142" s="1"/>
      <c r="O142" s="1"/>
    </row>
    <row r="143" spans="1:15" ht="12.75" customHeight="1">
      <c r="A143" s="53">
        <v>134</v>
      </c>
      <c r="B143" s="28" t="s">
        <v>429</v>
      </c>
      <c r="C143" s="28">
        <v>380.05</v>
      </c>
      <c r="D143" s="37">
        <v>379.88333333333338</v>
      </c>
      <c r="E143" s="37">
        <v>376.06666666666678</v>
      </c>
      <c r="F143" s="37">
        <v>372.08333333333337</v>
      </c>
      <c r="G143" s="37">
        <v>368.26666666666677</v>
      </c>
      <c r="H143" s="37">
        <v>383.86666666666679</v>
      </c>
      <c r="I143" s="37">
        <v>387.68333333333339</v>
      </c>
      <c r="J143" s="37">
        <v>391.6666666666668</v>
      </c>
      <c r="K143" s="28">
        <v>383.7</v>
      </c>
      <c r="L143" s="28">
        <v>375.9</v>
      </c>
      <c r="M143" s="28">
        <v>11.738009999999999</v>
      </c>
      <c r="N143" s="1"/>
      <c r="O143" s="1"/>
    </row>
    <row r="144" spans="1:15" ht="12.75" customHeight="1">
      <c r="A144" s="53">
        <v>135</v>
      </c>
      <c r="B144" s="28" t="s">
        <v>155</v>
      </c>
      <c r="C144" s="28">
        <v>1429.7</v>
      </c>
      <c r="D144" s="37">
        <v>1434.5333333333335</v>
      </c>
      <c r="E144" s="37">
        <v>1413.0666666666671</v>
      </c>
      <c r="F144" s="37">
        <v>1396.4333333333336</v>
      </c>
      <c r="G144" s="37">
        <v>1374.9666666666672</v>
      </c>
      <c r="H144" s="37">
        <v>1451.166666666667</v>
      </c>
      <c r="I144" s="37">
        <v>1472.6333333333337</v>
      </c>
      <c r="J144" s="37">
        <v>1489.2666666666669</v>
      </c>
      <c r="K144" s="28">
        <v>1456</v>
      </c>
      <c r="L144" s="28">
        <v>1417.9</v>
      </c>
      <c r="M144" s="28">
        <v>2.1159400000000002</v>
      </c>
      <c r="N144" s="1"/>
      <c r="O144" s="1"/>
    </row>
    <row r="145" spans="1:15" ht="12.75" customHeight="1">
      <c r="A145" s="53">
        <v>136</v>
      </c>
      <c r="B145" s="28" t="s">
        <v>158</v>
      </c>
      <c r="C145" s="28">
        <v>3227.05</v>
      </c>
      <c r="D145" s="37">
        <v>3234.3166666666671</v>
      </c>
      <c r="E145" s="37">
        <v>3194.733333333334</v>
      </c>
      <c r="F145" s="37">
        <v>3162.416666666667</v>
      </c>
      <c r="G145" s="37">
        <v>3122.8333333333339</v>
      </c>
      <c r="H145" s="37">
        <v>3266.6333333333341</v>
      </c>
      <c r="I145" s="37">
        <v>3306.2166666666672</v>
      </c>
      <c r="J145" s="37">
        <v>3338.5333333333342</v>
      </c>
      <c r="K145" s="28">
        <v>3273.9</v>
      </c>
      <c r="L145" s="28">
        <v>3202</v>
      </c>
      <c r="M145" s="28">
        <v>4.5107200000000001</v>
      </c>
      <c r="N145" s="1"/>
      <c r="O145" s="1"/>
    </row>
    <row r="146" spans="1:15" ht="12.75" customHeight="1">
      <c r="A146" s="53">
        <v>137</v>
      </c>
      <c r="B146" s="28" t="s">
        <v>159</v>
      </c>
      <c r="C146" s="28">
        <v>2094.6</v>
      </c>
      <c r="D146" s="37">
        <v>2104.4666666666667</v>
      </c>
      <c r="E146" s="37">
        <v>2071.1333333333332</v>
      </c>
      <c r="F146" s="37">
        <v>2047.6666666666665</v>
      </c>
      <c r="G146" s="37">
        <v>2014.333333333333</v>
      </c>
      <c r="H146" s="37">
        <v>2127.9333333333334</v>
      </c>
      <c r="I146" s="37">
        <v>2161.2666666666664</v>
      </c>
      <c r="J146" s="37">
        <v>2184.7333333333336</v>
      </c>
      <c r="K146" s="28">
        <v>2137.8000000000002</v>
      </c>
      <c r="L146" s="28">
        <v>2081</v>
      </c>
      <c r="M146" s="28">
        <v>5.3253300000000001</v>
      </c>
      <c r="N146" s="1"/>
      <c r="O146" s="1"/>
    </row>
    <row r="147" spans="1:15" ht="12.75" customHeight="1">
      <c r="A147" s="53">
        <v>138</v>
      </c>
      <c r="B147" s="28" t="s">
        <v>161</v>
      </c>
      <c r="C147" s="28">
        <v>1044.75</v>
      </c>
      <c r="D147" s="37">
        <v>1049.2166666666665</v>
      </c>
      <c r="E147" s="37">
        <v>1031.333333333333</v>
      </c>
      <c r="F147" s="37">
        <v>1017.9166666666665</v>
      </c>
      <c r="G147" s="37">
        <v>1000.0333333333331</v>
      </c>
      <c r="H147" s="37">
        <v>1062.633333333333</v>
      </c>
      <c r="I147" s="37">
        <v>1080.5166666666667</v>
      </c>
      <c r="J147" s="37">
        <v>1093.9333333333329</v>
      </c>
      <c r="K147" s="28">
        <v>1067.0999999999999</v>
      </c>
      <c r="L147" s="28">
        <v>1035.8</v>
      </c>
      <c r="M147" s="28">
        <v>8.6041799999999995</v>
      </c>
      <c r="N147" s="1"/>
      <c r="O147" s="1"/>
    </row>
    <row r="148" spans="1:15" ht="12.75" customHeight="1">
      <c r="A148" s="53">
        <v>139</v>
      </c>
      <c r="B148" s="28" t="s">
        <v>167</v>
      </c>
      <c r="C148" s="28">
        <v>122.15</v>
      </c>
      <c r="D148" s="37">
        <v>122.06666666666666</v>
      </c>
      <c r="E148" s="37">
        <v>121.33333333333333</v>
      </c>
      <c r="F148" s="37">
        <v>120.51666666666667</v>
      </c>
      <c r="G148" s="37">
        <v>119.78333333333333</v>
      </c>
      <c r="H148" s="37">
        <v>122.88333333333333</v>
      </c>
      <c r="I148" s="37">
        <v>123.61666666666667</v>
      </c>
      <c r="J148" s="37">
        <v>124.43333333333332</v>
      </c>
      <c r="K148" s="28">
        <v>122.8</v>
      </c>
      <c r="L148" s="28">
        <v>121.25</v>
      </c>
      <c r="M148" s="28">
        <v>61.872439999999997</v>
      </c>
      <c r="N148" s="1"/>
      <c r="O148" s="1"/>
    </row>
    <row r="149" spans="1:15" ht="12.75" customHeight="1">
      <c r="A149" s="53">
        <v>140</v>
      </c>
      <c r="B149" s="28" t="s">
        <v>169</v>
      </c>
      <c r="C149" s="28">
        <v>160.69999999999999</v>
      </c>
      <c r="D149" s="37">
        <v>161.75</v>
      </c>
      <c r="E149" s="37">
        <v>159.25</v>
      </c>
      <c r="F149" s="37">
        <v>157.80000000000001</v>
      </c>
      <c r="G149" s="37">
        <v>155.30000000000001</v>
      </c>
      <c r="H149" s="37">
        <v>163.19999999999999</v>
      </c>
      <c r="I149" s="37">
        <v>165.7</v>
      </c>
      <c r="J149" s="37">
        <v>167.14999999999998</v>
      </c>
      <c r="K149" s="28">
        <v>164.25</v>
      </c>
      <c r="L149" s="28">
        <v>160.30000000000001</v>
      </c>
      <c r="M149" s="28">
        <v>145.54158000000001</v>
      </c>
      <c r="N149" s="1"/>
      <c r="O149" s="1"/>
    </row>
    <row r="150" spans="1:15" ht="12.75" customHeight="1">
      <c r="A150" s="53">
        <v>141</v>
      </c>
      <c r="B150" s="28" t="s">
        <v>163</v>
      </c>
      <c r="C150" s="28">
        <v>77.7</v>
      </c>
      <c r="D150" s="37">
        <v>78.483333333333334</v>
      </c>
      <c r="E150" s="37">
        <v>76.466666666666669</v>
      </c>
      <c r="F150" s="37">
        <v>75.233333333333334</v>
      </c>
      <c r="G150" s="37">
        <v>73.216666666666669</v>
      </c>
      <c r="H150" s="37">
        <v>79.716666666666669</v>
      </c>
      <c r="I150" s="37">
        <v>81.733333333333348</v>
      </c>
      <c r="J150" s="37">
        <v>82.966666666666669</v>
      </c>
      <c r="K150" s="28">
        <v>80.5</v>
      </c>
      <c r="L150" s="28">
        <v>77.25</v>
      </c>
      <c r="M150" s="28">
        <v>214.07129</v>
      </c>
      <c r="N150" s="1"/>
      <c r="O150" s="1"/>
    </row>
    <row r="151" spans="1:15" ht="12.75" customHeight="1">
      <c r="A151" s="53">
        <v>142</v>
      </c>
      <c r="B151" s="28" t="s">
        <v>165</v>
      </c>
      <c r="C151" s="28">
        <v>4326.6000000000004</v>
      </c>
      <c r="D151" s="37">
        <v>4307.6833333333334</v>
      </c>
      <c r="E151" s="37">
        <v>4258.916666666667</v>
      </c>
      <c r="F151" s="37">
        <v>4191.2333333333336</v>
      </c>
      <c r="G151" s="37">
        <v>4142.4666666666672</v>
      </c>
      <c r="H151" s="37">
        <v>4375.3666666666668</v>
      </c>
      <c r="I151" s="37">
        <v>4424.1333333333332</v>
      </c>
      <c r="J151" s="37">
        <v>4491.8166666666666</v>
      </c>
      <c r="K151" s="28">
        <v>4356.45</v>
      </c>
      <c r="L151" s="28">
        <v>4240</v>
      </c>
      <c r="M151" s="28">
        <v>5.61313</v>
      </c>
      <c r="N151" s="1"/>
      <c r="O151" s="1"/>
    </row>
    <row r="152" spans="1:15" ht="12.75" customHeight="1">
      <c r="A152" s="53">
        <v>143</v>
      </c>
      <c r="B152" s="28" t="s">
        <v>166</v>
      </c>
      <c r="C152" s="28">
        <v>19732.95</v>
      </c>
      <c r="D152" s="37">
        <v>19785.849999999999</v>
      </c>
      <c r="E152" s="37">
        <v>19521.699999999997</v>
      </c>
      <c r="F152" s="37">
        <v>19310.449999999997</v>
      </c>
      <c r="G152" s="37">
        <v>19046.299999999996</v>
      </c>
      <c r="H152" s="37">
        <v>19997.099999999999</v>
      </c>
      <c r="I152" s="37">
        <v>20261.25</v>
      </c>
      <c r="J152" s="37">
        <v>20472.5</v>
      </c>
      <c r="K152" s="28">
        <v>20050</v>
      </c>
      <c r="L152" s="28">
        <v>19574.599999999999</v>
      </c>
      <c r="M152" s="28">
        <v>0.79061999999999999</v>
      </c>
      <c r="N152" s="1"/>
      <c r="O152" s="1"/>
    </row>
    <row r="153" spans="1:15" ht="12.75" customHeight="1">
      <c r="A153" s="53">
        <v>144</v>
      </c>
      <c r="B153" s="28" t="s">
        <v>162</v>
      </c>
      <c r="C153" s="28">
        <v>300.60000000000002</v>
      </c>
      <c r="D153" s="37">
        <v>301.11666666666667</v>
      </c>
      <c r="E153" s="37">
        <v>299.33333333333337</v>
      </c>
      <c r="F153" s="37">
        <v>298.06666666666672</v>
      </c>
      <c r="G153" s="37">
        <v>296.28333333333342</v>
      </c>
      <c r="H153" s="37">
        <v>302.38333333333333</v>
      </c>
      <c r="I153" s="37">
        <v>304.16666666666663</v>
      </c>
      <c r="J153" s="37">
        <v>305.43333333333328</v>
      </c>
      <c r="K153" s="28">
        <v>302.89999999999998</v>
      </c>
      <c r="L153" s="28">
        <v>299.85000000000002</v>
      </c>
      <c r="M153" s="28">
        <v>3.0548700000000002</v>
      </c>
      <c r="N153" s="1"/>
      <c r="O153" s="1"/>
    </row>
    <row r="154" spans="1:15" ht="12.75" customHeight="1">
      <c r="A154" s="53">
        <v>145</v>
      </c>
      <c r="B154" s="28" t="s">
        <v>268</v>
      </c>
      <c r="C154" s="28">
        <v>1036</v>
      </c>
      <c r="D154" s="37">
        <v>1021.8666666666667</v>
      </c>
      <c r="E154" s="37">
        <v>1004.1333333333334</v>
      </c>
      <c r="F154" s="37">
        <v>972.26666666666677</v>
      </c>
      <c r="G154" s="37">
        <v>954.53333333333353</v>
      </c>
      <c r="H154" s="37">
        <v>1053.7333333333333</v>
      </c>
      <c r="I154" s="37">
        <v>1071.4666666666667</v>
      </c>
      <c r="J154" s="37">
        <v>1103.3333333333333</v>
      </c>
      <c r="K154" s="28">
        <v>1039.5999999999999</v>
      </c>
      <c r="L154" s="28">
        <v>990</v>
      </c>
      <c r="M154" s="28">
        <v>12.755559999999999</v>
      </c>
      <c r="N154" s="1"/>
      <c r="O154" s="1"/>
    </row>
    <row r="155" spans="1:15" ht="12.75" customHeight="1">
      <c r="A155" s="53">
        <v>146</v>
      </c>
      <c r="B155" s="28" t="s">
        <v>170</v>
      </c>
      <c r="C155" s="28">
        <v>134.69999999999999</v>
      </c>
      <c r="D155" s="37">
        <v>135.03333333333333</v>
      </c>
      <c r="E155" s="37">
        <v>133.81666666666666</v>
      </c>
      <c r="F155" s="37">
        <v>132.93333333333334</v>
      </c>
      <c r="G155" s="37">
        <v>131.71666666666667</v>
      </c>
      <c r="H155" s="37">
        <v>135.91666666666666</v>
      </c>
      <c r="I155" s="37">
        <v>137.1333333333333</v>
      </c>
      <c r="J155" s="37">
        <v>138.01666666666665</v>
      </c>
      <c r="K155" s="28">
        <v>136.25</v>
      </c>
      <c r="L155" s="28">
        <v>134.15</v>
      </c>
      <c r="M155" s="28">
        <v>203.49294</v>
      </c>
      <c r="N155" s="1"/>
      <c r="O155" s="1"/>
    </row>
    <row r="156" spans="1:15" ht="12.75" customHeight="1">
      <c r="A156" s="53">
        <v>147</v>
      </c>
      <c r="B156" s="28" t="s">
        <v>269</v>
      </c>
      <c r="C156" s="28">
        <v>192.45</v>
      </c>
      <c r="D156" s="37">
        <v>191.33333333333334</v>
      </c>
      <c r="E156" s="37">
        <v>189.76666666666668</v>
      </c>
      <c r="F156" s="37">
        <v>187.08333333333334</v>
      </c>
      <c r="G156" s="37">
        <v>185.51666666666668</v>
      </c>
      <c r="H156" s="37">
        <v>194.01666666666668</v>
      </c>
      <c r="I156" s="37">
        <v>195.58333333333334</v>
      </c>
      <c r="J156" s="37">
        <v>198.26666666666668</v>
      </c>
      <c r="K156" s="28">
        <v>192.9</v>
      </c>
      <c r="L156" s="28">
        <v>188.65</v>
      </c>
      <c r="M156" s="28">
        <v>10.238810000000001</v>
      </c>
      <c r="N156" s="1"/>
      <c r="O156" s="1"/>
    </row>
    <row r="157" spans="1:15" ht="12.75" customHeight="1">
      <c r="A157" s="53">
        <v>148</v>
      </c>
      <c r="B157" s="28" t="s">
        <v>832</v>
      </c>
      <c r="C157" s="28">
        <v>732.35</v>
      </c>
      <c r="D157" s="37">
        <v>728.38333333333321</v>
      </c>
      <c r="E157" s="37">
        <v>720.76666666666642</v>
      </c>
      <c r="F157" s="37">
        <v>709.18333333333317</v>
      </c>
      <c r="G157" s="37">
        <v>701.56666666666638</v>
      </c>
      <c r="H157" s="37">
        <v>739.96666666666647</v>
      </c>
      <c r="I157" s="37">
        <v>747.58333333333326</v>
      </c>
      <c r="J157" s="37">
        <v>759.16666666666652</v>
      </c>
      <c r="K157" s="28">
        <v>736</v>
      </c>
      <c r="L157" s="28">
        <v>716.8</v>
      </c>
      <c r="M157" s="28">
        <v>13.230930000000001</v>
      </c>
      <c r="N157" s="1"/>
      <c r="O157" s="1"/>
    </row>
    <row r="158" spans="1:15" ht="12.75" customHeight="1">
      <c r="A158" s="53">
        <v>149</v>
      </c>
      <c r="B158" s="28" t="s">
        <v>442</v>
      </c>
      <c r="C158" s="28">
        <v>3104.05</v>
      </c>
      <c r="D158" s="37">
        <v>3126.6333333333337</v>
      </c>
      <c r="E158" s="37">
        <v>3074.6166666666672</v>
      </c>
      <c r="F158" s="37">
        <v>3045.1833333333334</v>
      </c>
      <c r="G158" s="37">
        <v>2993.166666666667</v>
      </c>
      <c r="H158" s="37">
        <v>3156.0666666666675</v>
      </c>
      <c r="I158" s="37">
        <v>3208.0833333333339</v>
      </c>
      <c r="J158" s="37">
        <v>3237.5166666666678</v>
      </c>
      <c r="K158" s="28">
        <v>3178.65</v>
      </c>
      <c r="L158" s="28">
        <v>3097.2</v>
      </c>
      <c r="M158" s="28">
        <v>1.1190599999999999</v>
      </c>
      <c r="N158" s="1"/>
      <c r="O158" s="1"/>
    </row>
    <row r="159" spans="1:15" ht="12.75" customHeight="1">
      <c r="A159" s="53">
        <v>150</v>
      </c>
      <c r="B159" s="28" t="s">
        <v>833</v>
      </c>
      <c r="C159" s="28">
        <v>495.55</v>
      </c>
      <c r="D159" s="37">
        <v>497.18333333333334</v>
      </c>
      <c r="E159" s="37">
        <v>489.86666666666667</v>
      </c>
      <c r="F159" s="37">
        <v>484.18333333333334</v>
      </c>
      <c r="G159" s="37">
        <v>476.86666666666667</v>
      </c>
      <c r="H159" s="37">
        <v>502.86666666666667</v>
      </c>
      <c r="I159" s="37">
        <v>510.18333333333339</v>
      </c>
      <c r="J159" s="37">
        <v>515.86666666666667</v>
      </c>
      <c r="K159" s="28">
        <v>504.5</v>
      </c>
      <c r="L159" s="28">
        <v>491.5</v>
      </c>
      <c r="M159" s="28">
        <v>6.7505300000000004</v>
      </c>
      <c r="N159" s="1"/>
      <c r="O159" s="1"/>
    </row>
    <row r="160" spans="1:15" ht="12.75" customHeight="1">
      <c r="A160" s="53">
        <v>151</v>
      </c>
      <c r="B160" s="28" t="s">
        <v>177</v>
      </c>
      <c r="C160" s="28">
        <v>3422.8</v>
      </c>
      <c r="D160" s="37">
        <v>3442.9</v>
      </c>
      <c r="E160" s="37">
        <v>3380.9500000000003</v>
      </c>
      <c r="F160" s="37">
        <v>3339.1000000000004</v>
      </c>
      <c r="G160" s="37">
        <v>3277.1500000000005</v>
      </c>
      <c r="H160" s="37">
        <v>3484.75</v>
      </c>
      <c r="I160" s="37">
        <v>3546.7</v>
      </c>
      <c r="J160" s="37">
        <v>3588.5499999999997</v>
      </c>
      <c r="K160" s="28">
        <v>3504.85</v>
      </c>
      <c r="L160" s="28">
        <v>3401.05</v>
      </c>
      <c r="M160" s="28">
        <v>2.7860299999999998</v>
      </c>
      <c r="N160" s="1"/>
      <c r="O160" s="1"/>
    </row>
    <row r="161" spans="1:15" ht="12.75" customHeight="1">
      <c r="A161" s="53">
        <v>152</v>
      </c>
      <c r="B161" s="28" t="s">
        <v>171</v>
      </c>
      <c r="C161" s="28">
        <v>50606.1</v>
      </c>
      <c r="D161" s="37">
        <v>50799.066666666673</v>
      </c>
      <c r="E161" s="37">
        <v>50144.133333333346</v>
      </c>
      <c r="F161" s="37">
        <v>49682.166666666672</v>
      </c>
      <c r="G161" s="37">
        <v>49027.233333333344</v>
      </c>
      <c r="H161" s="37">
        <v>51261.033333333347</v>
      </c>
      <c r="I161" s="37">
        <v>51915.966666666682</v>
      </c>
      <c r="J161" s="37">
        <v>52377.933333333349</v>
      </c>
      <c r="K161" s="28">
        <v>51454</v>
      </c>
      <c r="L161" s="28">
        <v>50337.1</v>
      </c>
      <c r="M161" s="28">
        <v>0.18237</v>
      </c>
      <c r="N161" s="1"/>
      <c r="O161" s="1"/>
    </row>
    <row r="162" spans="1:15" ht="12.75" customHeight="1">
      <c r="A162" s="53">
        <v>153</v>
      </c>
      <c r="B162" s="28" t="s">
        <v>447</v>
      </c>
      <c r="C162" s="28">
        <v>3399.95</v>
      </c>
      <c r="D162" s="37">
        <v>3432.9166666666665</v>
      </c>
      <c r="E162" s="37">
        <v>3357.0333333333328</v>
      </c>
      <c r="F162" s="37">
        <v>3314.1166666666663</v>
      </c>
      <c r="G162" s="37">
        <v>3238.2333333333327</v>
      </c>
      <c r="H162" s="37">
        <v>3475.833333333333</v>
      </c>
      <c r="I162" s="37">
        <v>3551.7166666666672</v>
      </c>
      <c r="J162" s="37">
        <v>3594.6333333333332</v>
      </c>
      <c r="K162" s="28">
        <v>3508.8</v>
      </c>
      <c r="L162" s="28">
        <v>3390</v>
      </c>
      <c r="M162" s="28">
        <v>4.4257400000000002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219.6</v>
      </c>
      <c r="D163" s="37">
        <v>218.4</v>
      </c>
      <c r="E163" s="37">
        <v>214.8</v>
      </c>
      <c r="F163" s="37">
        <v>210</v>
      </c>
      <c r="G163" s="37">
        <v>206.4</v>
      </c>
      <c r="H163" s="37">
        <v>223.20000000000002</v>
      </c>
      <c r="I163" s="37">
        <v>226.79999999999998</v>
      </c>
      <c r="J163" s="37">
        <v>231.60000000000002</v>
      </c>
      <c r="K163" s="28">
        <v>222</v>
      </c>
      <c r="L163" s="28">
        <v>213.6</v>
      </c>
      <c r="M163" s="28">
        <v>19.224830000000001</v>
      </c>
      <c r="N163" s="1"/>
      <c r="O163" s="1"/>
    </row>
    <row r="164" spans="1:15" ht="12.75" customHeight="1">
      <c r="A164" s="53">
        <v>155</v>
      </c>
      <c r="B164" s="28" t="s">
        <v>176</v>
      </c>
      <c r="C164" s="28">
        <v>2820.3</v>
      </c>
      <c r="D164" s="37">
        <v>2787.7666666666664</v>
      </c>
      <c r="E164" s="37">
        <v>2749.5333333333328</v>
      </c>
      <c r="F164" s="37">
        <v>2678.7666666666664</v>
      </c>
      <c r="G164" s="37">
        <v>2640.5333333333328</v>
      </c>
      <c r="H164" s="37">
        <v>2858.5333333333328</v>
      </c>
      <c r="I164" s="37">
        <v>2896.7666666666664</v>
      </c>
      <c r="J164" s="37">
        <v>2967.5333333333328</v>
      </c>
      <c r="K164" s="28">
        <v>2826</v>
      </c>
      <c r="L164" s="28">
        <v>2717</v>
      </c>
      <c r="M164" s="28">
        <v>7.3333399999999997</v>
      </c>
      <c r="N164" s="1"/>
      <c r="O164" s="1"/>
    </row>
    <row r="165" spans="1:15" ht="12.75" customHeight="1">
      <c r="A165" s="53">
        <v>156</v>
      </c>
      <c r="B165" s="28" t="s">
        <v>172</v>
      </c>
      <c r="C165" s="28">
        <v>1026.55</v>
      </c>
      <c r="D165" s="37">
        <v>1042.4166666666667</v>
      </c>
      <c r="E165" s="37">
        <v>1009.1333333333334</v>
      </c>
      <c r="F165" s="37">
        <v>991.7166666666667</v>
      </c>
      <c r="G165" s="37">
        <v>958.43333333333339</v>
      </c>
      <c r="H165" s="37">
        <v>1059.8333333333335</v>
      </c>
      <c r="I165" s="37">
        <v>1093.1166666666668</v>
      </c>
      <c r="J165" s="37">
        <v>1110.5333333333335</v>
      </c>
      <c r="K165" s="28">
        <v>1075.7</v>
      </c>
      <c r="L165" s="28">
        <v>1025</v>
      </c>
      <c r="M165" s="28">
        <v>27.896789999999999</v>
      </c>
      <c r="N165" s="1"/>
      <c r="O165" s="1"/>
    </row>
    <row r="166" spans="1:15" ht="12.75" customHeight="1">
      <c r="A166" s="53">
        <v>157</v>
      </c>
      <c r="B166" s="28" t="s">
        <v>270</v>
      </c>
      <c r="C166" s="28">
        <v>2483.4499999999998</v>
      </c>
      <c r="D166" s="37">
        <v>2471.2666666666664</v>
      </c>
      <c r="E166" s="37">
        <v>2453.2833333333328</v>
      </c>
      <c r="F166" s="37">
        <v>2423.1166666666663</v>
      </c>
      <c r="G166" s="37">
        <v>2405.1333333333328</v>
      </c>
      <c r="H166" s="37">
        <v>2501.4333333333329</v>
      </c>
      <c r="I166" s="37">
        <v>2519.4166666666665</v>
      </c>
      <c r="J166" s="37">
        <v>2549.583333333333</v>
      </c>
      <c r="K166" s="28">
        <v>2489.25</v>
      </c>
      <c r="L166" s="28">
        <v>2441.1</v>
      </c>
      <c r="M166" s="28">
        <v>3.6749499999999999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117.45</v>
      </c>
      <c r="D167" s="37">
        <v>117.73333333333333</v>
      </c>
      <c r="E167" s="37">
        <v>116.51666666666667</v>
      </c>
      <c r="F167" s="37">
        <v>115.58333333333333</v>
      </c>
      <c r="G167" s="37">
        <v>114.36666666666666</v>
      </c>
      <c r="H167" s="37">
        <v>118.66666666666667</v>
      </c>
      <c r="I167" s="37">
        <v>119.88333333333334</v>
      </c>
      <c r="J167" s="37">
        <v>120.81666666666668</v>
      </c>
      <c r="K167" s="28">
        <v>118.95</v>
      </c>
      <c r="L167" s="28">
        <v>116.8</v>
      </c>
      <c r="M167" s="28">
        <v>53.037100000000002</v>
      </c>
      <c r="N167" s="1"/>
      <c r="O167" s="1"/>
    </row>
    <row r="168" spans="1:15" ht="12.75" customHeight="1">
      <c r="A168" s="53">
        <v>159</v>
      </c>
      <c r="B168" s="28" t="s">
        <v>179</v>
      </c>
      <c r="C168" s="28">
        <v>226.1</v>
      </c>
      <c r="D168" s="37">
        <v>227.06666666666669</v>
      </c>
      <c r="E168" s="37">
        <v>224.03333333333339</v>
      </c>
      <c r="F168" s="37">
        <v>221.9666666666667</v>
      </c>
      <c r="G168" s="37">
        <v>218.93333333333339</v>
      </c>
      <c r="H168" s="37">
        <v>229.13333333333338</v>
      </c>
      <c r="I168" s="37">
        <v>232.16666666666669</v>
      </c>
      <c r="J168" s="37">
        <v>234.23333333333338</v>
      </c>
      <c r="K168" s="28">
        <v>230.1</v>
      </c>
      <c r="L168" s="28">
        <v>225</v>
      </c>
      <c r="M168" s="28">
        <v>98.318110000000004</v>
      </c>
      <c r="N168" s="1"/>
      <c r="O168" s="1"/>
    </row>
    <row r="169" spans="1:15" ht="12.75" customHeight="1">
      <c r="A169" s="53">
        <v>160</v>
      </c>
      <c r="B169" s="28" t="s">
        <v>271</v>
      </c>
      <c r="C169" s="28">
        <v>470.55</v>
      </c>
      <c r="D169" s="37">
        <v>473.2166666666667</v>
      </c>
      <c r="E169" s="37">
        <v>452.43333333333339</v>
      </c>
      <c r="F169" s="37">
        <v>434.31666666666672</v>
      </c>
      <c r="G169" s="37">
        <v>413.53333333333342</v>
      </c>
      <c r="H169" s="37">
        <v>491.33333333333337</v>
      </c>
      <c r="I169" s="37">
        <v>512.11666666666667</v>
      </c>
      <c r="J169" s="37">
        <v>530.23333333333335</v>
      </c>
      <c r="K169" s="28">
        <v>494</v>
      </c>
      <c r="L169" s="28">
        <v>455.1</v>
      </c>
      <c r="M169" s="28">
        <v>22.987580000000001</v>
      </c>
      <c r="N169" s="1"/>
      <c r="O169" s="1"/>
    </row>
    <row r="170" spans="1:15" ht="12.75" customHeight="1">
      <c r="A170" s="53">
        <v>161</v>
      </c>
      <c r="B170" s="28" t="s">
        <v>272</v>
      </c>
      <c r="C170" s="28">
        <v>13997.6</v>
      </c>
      <c r="D170" s="37">
        <v>14010.833333333334</v>
      </c>
      <c r="E170" s="37">
        <v>13871.766666666668</v>
      </c>
      <c r="F170" s="37">
        <v>13745.933333333334</v>
      </c>
      <c r="G170" s="37">
        <v>13606.866666666669</v>
      </c>
      <c r="H170" s="37">
        <v>14136.666666666668</v>
      </c>
      <c r="I170" s="37">
        <v>14275.733333333334</v>
      </c>
      <c r="J170" s="37">
        <v>14401.566666666668</v>
      </c>
      <c r="K170" s="28">
        <v>14149.9</v>
      </c>
      <c r="L170" s="28">
        <v>13885</v>
      </c>
      <c r="M170" s="28">
        <v>0.16236999999999999</v>
      </c>
      <c r="N170" s="1"/>
      <c r="O170" s="1"/>
    </row>
    <row r="171" spans="1:15" ht="12.75" customHeight="1">
      <c r="A171" s="53">
        <v>162</v>
      </c>
      <c r="B171" s="28" t="s">
        <v>178</v>
      </c>
      <c r="C171" s="28">
        <v>35.799999999999997</v>
      </c>
      <c r="D171" s="37">
        <v>35.883333333333333</v>
      </c>
      <c r="E171" s="37">
        <v>35.266666666666666</v>
      </c>
      <c r="F171" s="37">
        <v>34.733333333333334</v>
      </c>
      <c r="G171" s="37">
        <v>34.116666666666667</v>
      </c>
      <c r="H171" s="37">
        <v>36.416666666666664</v>
      </c>
      <c r="I171" s="37">
        <v>37.033333333333324</v>
      </c>
      <c r="J171" s="37">
        <v>37.566666666666663</v>
      </c>
      <c r="K171" s="28">
        <v>36.5</v>
      </c>
      <c r="L171" s="28">
        <v>35.35</v>
      </c>
      <c r="M171" s="28">
        <v>384.37795</v>
      </c>
      <c r="N171" s="1"/>
      <c r="O171" s="1"/>
    </row>
    <row r="172" spans="1:15" ht="12.75" customHeight="1">
      <c r="A172" s="53">
        <v>163</v>
      </c>
      <c r="B172" s="28" t="s">
        <v>184</v>
      </c>
      <c r="C172" s="28">
        <v>107.4</v>
      </c>
      <c r="D172" s="37">
        <v>107.56666666666668</v>
      </c>
      <c r="E172" s="37">
        <v>106.73333333333335</v>
      </c>
      <c r="F172" s="37">
        <v>106.06666666666668</v>
      </c>
      <c r="G172" s="37">
        <v>105.23333333333335</v>
      </c>
      <c r="H172" s="37">
        <v>108.23333333333335</v>
      </c>
      <c r="I172" s="37">
        <v>109.06666666666669</v>
      </c>
      <c r="J172" s="37">
        <v>109.73333333333335</v>
      </c>
      <c r="K172" s="28">
        <v>108.4</v>
      </c>
      <c r="L172" s="28">
        <v>106.9</v>
      </c>
      <c r="M172" s="28">
        <v>68.176159999999996</v>
      </c>
      <c r="N172" s="1"/>
      <c r="O172" s="1"/>
    </row>
    <row r="173" spans="1:15" ht="12.75" customHeight="1">
      <c r="A173" s="53">
        <v>164</v>
      </c>
      <c r="B173" s="28" t="s">
        <v>185</v>
      </c>
      <c r="C173" s="28">
        <v>2560.4</v>
      </c>
      <c r="D173" s="37">
        <v>2572.0166666666669</v>
      </c>
      <c r="E173" s="37">
        <v>2539.0833333333339</v>
      </c>
      <c r="F173" s="37">
        <v>2517.7666666666669</v>
      </c>
      <c r="G173" s="37">
        <v>2484.8333333333339</v>
      </c>
      <c r="H173" s="37">
        <v>2593.3333333333339</v>
      </c>
      <c r="I173" s="37">
        <v>2626.2666666666673</v>
      </c>
      <c r="J173" s="37">
        <v>2647.5833333333339</v>
      </c>
      <c r="K173" s="28">
        <v>2604.9499999999998</v>
      </c>
      <c r="L173" s="28">
        <v>2550.6999999999998</v>
      </c>
      <c r="M173" s="28">
        <v>91.884339999999995</v>
      </c>
      <c r="N173" s="1"/>
      <c r="O173" s="1"/>
    </row>
    <row r="174" spans="1:15" ht="12.75" customHeight="1">
      <c r="A174" s="53">
        <v>165</v>
      </c>
      <c r="B174" s="28" t="s">
        <v>273</v>
      </c>
      <c r="C174" s="28">
        <v>928.05</v>
      </c>
      <c r="D174" s="37">
        <v>930.01666666666677</v>
      </c>
      <c r="E174" s="37">
        <v>908.03333333333353</v>
      </c>
      <c r="F174" s="37">
        <v>888.01666666666677</v>
      </c>
      <c r="G174" s="37">
        <v>866.03333333333353</v>
      </c>
      <c r="H174" s="37">
        <v>950.03333333333353</v>
      </c>
      <c r="I174" s="37">
        <v>972.01666666666688</v>
      </c>
      <c r="J174" s="37">
        <v>992.03333333333353</v>
      </c>
      <c r="K174" s="28">
        <v>952</v>
      </c>
      <c r="L174" s="28">
        <v>910</v>
      </c>
      <c r="M174" s="28">
        <v>20.34843</v>
      </c>
      <c r="N174" s="1"/>
      <c r="O174" s="1"/>
    </row>
    <row r="175" spans="1:15" ht="12.75" customHeight="1">
      <c r="A175" s="53">
        <v>166</v>
      </c>
      <c r="B175" s="28" t="s">
        <v>187</v>
      </c>
      <c r="C175" s="28">
        <v>1296.55</v>
      </c>
      <c r="D175" s="37">
        <v>1300.1833333333334</v>
      </c>
      <c r="E175" s="37">
        <v>1287.3666666666668</v>
      </c>
      <c r="F175" s="37">
        <v>1278.1833333333334</v>
      </c>
      <c r="G175" s="37">
        <v>1265.3666666666668</v>
      </c>
      <c r="H175" s="37">
        <v>1309.3666666666668</v>
      </c>
      <c r="I175" s="37">
        <v>1322.1833333333334</v>
      </c>
      <c r="J175" s="37">
        <v>1331.3666666666668</v>
      </c>
      <c r="K175" s="28">
        <v>1313</v>
      </c>
      <c r="L175" s="28">
        <v>1291</v>
      </c>
      <c r="M175" s="28">
        <v>20.45072</v>
      </c>
      <c r="N175" s="1"/>
      <c r="O175" s="1"/>
    </row>
    <row r="176" spans="1:15" ht="12.75" customHeight="1">
      <c r="A176" s="53">
        <v>167</v>
      </c>
      <c r="B176" s="28" t="s">
        <v>191</v>
      </c>
      <c r="C176" s="28">
        <v>2666.35</v>
      </c>
      <c r="D176" s="37">
        <v>2620.25</v>
      </c>
      <c r="E176" s="37">
        <v>2557.5</v>
      </c>
      <c r="F176" s="37">
        <v>2448.65</v>
      </c>
      <c r="G176" s="37">
        <v>2385.9</v>
      </c>
      <c r="H176" s="37">
        <v>2729.1</v>
      </c>
      <c r="I176" s="37">
        <v>2791.85</v>
      </c>
      <c r="J176" s="37">
        <v>2900.7</v>
      </c>
      <c r="K176" s="28">
        <v>2683</v>
      </c>
      <c r="L176" s="28">
        <v>2511.4</v>
      </c>
      <c r="M176" s="28">
        <v>21.656929999999999</v>
      </c>
      <c r="N176" s="1"/>
      <c r="O176" s="1"/>
    </row>
    <row r="177" spans="1:15" ht="12.75" customHeight="1">
      <c r="A177" s="53">
        <v>168</v>
      </c>
      <c r="B177" s="28" t="s">
        <v>189</v>
      </c>
      <c r="C177" s="28">
        <v>21586.15</v>
      </c>
      <c r="D177" s="37">
        <v>21727.333333333332</v>
      </c>
      <c r="E177" s="37">
        <v>21403.816666666666</v>
      </c>
      <c r="F177" s="37">
        <v>21221.483333333334</v>
      </c>
      <c r="G177" s="37">
        <v>20897.966666666667</v>
      </c>
      <c r="H177" s="37">
        <v>21909.666666666664</v>
      </c>
      <c r="I177" s="37">
        <v>22233.183333333334</v>
      </c>
      <c r="J177" s="37">
        <v>22415.516666666663</v>
      </c>
      <c r="K177" s="28">
        <v>22050.85</v>
      </c>
      <c r="L177" s="28">
        <v>21545</v>
      </c>
      <c r="M177" s="28">
        <v>0.34381</v>
      </c>
      <c r="N177" s="1"/>
      <c r="O177" s="1"/>
    </row>
    <row r="178" spans="1:15" ht="12.75" customHeight="1">
      <c r="A178" s="53">
        <v>169</v>
      </c>
      <c r="B178" s="28" t="s">
        <v>192</v>
      </c>
      <c r="C178" s="28">
        <v>1329.25</v>
      </c>
      <c r="D178" s="37">
        <v>1336.75</v>
      </c>
      <c r="E178" s="37">
        <v>1315.5</v>
      </c>
      <c r="F178" s="37">
        <v>1301.75</v>
      </c>
      <c r="G178" s="37">
        <v>1280.5</v>
      </c>
      <c r="H178" s="37">
        <v>1350.5</v>
      </c>
      <c r="I178" s="37">
        <v>1371.75</v>
      </c>
      <c r="J178" s="37">
        <v>1385.5</v>
      </c>
      <c r="K178" s="28">
        <v>1358</v>
      </c>
      <c r="L178" s="28">
        <v>1323</v>
      </c>
      <c r="M178" s="28">
        <v>4.4359400000000004</v>
      </c>
      <c r="N178" s="1"/>
      <c r="O178" s="1"/>
    </row>
    <row r="179" spans="1:15" ht="12.75" customHeight="1">
      <c r="A179" s="53">
        <v>170</v>
      </c>
      <c r="B179" s="28" t="s">
        <v>190</v>
      </c>
      <c r="C179" s="28">
        <v>2920.85</v>
      </c>
      <c r="D179" s="37">
        <v>2918.7000000000003</v>
      </c>
      <c r="E179" s="37">
        <v>2862.4000000000005</v>
      </c>
      <c r="F179" s="37">
        <v>2803.9500000000003</v>
      </c>
      <c r="G179" s="37">
        <v>2747.6500000000005</v>
      </c>
      <c r="H179" s="37">
        <v>2977.1500000000005</v>
      </c>
      <c r="I179" s="37">
        <v>3033.4500000000007</v>
      </c>
      <c r="J179" s="37">
        <v>3091.9000000000005</v>
      </c>
      <c r="K179" s="28">
        <v>2975</v>
      </c>
      <c r="L179" s="28">
        <v>2860.25</v>
      </c>
      <c r="M179" s="28">
        <v>8.7636800000000008</v>
      </c>
      <c r="N179" s="1"/>
      <c r="O179" s="1"/>
    </row>
    <row r="180" spans="1:15" ht="12.75" customHeight="1">
      <c r="A180" s="53">
        <v>171</v>
      </c>
      <c r="B180" s="28" t="s">
        <v>824</v>
      </c>
      <c r="C180" s="28">
        <v>526.95000000000005</v>
      </c>
      <c r="D180" s="37">
        <v>524.44999999999993</v>
      </c>
      <c r="E180" s="37">
        <v>520.49999999999989</v>
      </c>
      <c r="F180" s="37">
        <v>514.04999999999995</v>
      </c>
      <c r="G180" s="37">
        <v>510.09999999999991</v>
      </c>
      <c r="H180" s="37">
        <v>530.89999999999986</v>
      </c>
      <c r="I180" s="37">
        <v>534.84999999999991</v>
      </c>
      <c r="J180" s="37">
        <v>541.29999999999984</v>
      </c>
      <c r="K180" s="28">
        <v>528.4</v>
      </c>
      <c r="L180" s="28">
        <v>518</v>
      </c>
      <c r="M180" s="28">
        <v>20.967359999999999</v>
      </c>
      <c r="N180" s="1"/>
      <c r="O180" s="1"/>
    </row>
    <row r="181" spans="1:15" ht="12.75" customHeight="1">
      <c r="A181" s="53">
        <v>172</v>
      </c>
      <c r="B181" s="28" t="s">
        <v>188</v>
      </c>
      <c r="C181" s="28">
        <v>533.29999999999995</v>
      </c>
      <c r="D181" s="37">
        <v>532.15</v>
      </c>
      <c r="E181" s="37">
        <v>523.4</v>
      </c>
      <c r="F181" s="37">
        <v>513.5</v>
      </c>
      <c r="G181" s="37">
        <v>504.75</v>
      </c>
      <c r="H181" s="37">
        <v>542.04999999999995</v>
      </c>
      <c r="I181" s="37">
        <v>550.79999999999995</v>
      </c>
      <c r="J181" s="37">
        <v>560.69999999999993</v>
      </c>
      <c r="K181" s="28">
        <v>540.9</v>
      </c>
      <c r="L181" s="28">
        <v>522.25</v>
      </c>
      <c r="M181" s="28">
        <v>166.70228</v>
      </c>
      <c r="N181" s="1"/>
      <c r="O181" s="1"/>
    </row>
    <row r="182" spans="1:15" ht="12.75" customHeight="1">
      <c r="A182" s="53">
        <v>173</v>
      </c>
      <c r="B182" s="28" t="s">
        <v>186</v>
      </c>
      <c r="C182" s="28">
        <v>80.95</v>
      </c>
      <c r="D182" s="37">
        <v>80.8</v>
      </c>
      <c r="E182" s="37">
        <v>80.149999999999991</v>
      </c>
      <c r="F182" s="37">
        <v>79.349999999999994</v>
      </c>
      <c r="G182" s="37">
        <v>78.699999999999989</v>
      </c>
      <c r="H182" s="37">
        <v>81.599999999999994</v>
      </c>
      <c r="I182" s="37">
        <v>82.25</v>
      </c>
      <c r="J182" s="37">
        <v>83.05</v>
      </c>
      <c r="K182" s="28">
        <v>81.45</v>
      </c>
      <c r="L182" s="28">
        <v>80</v>
      </c>
      <c r="M182" s="28">
        <v>195.57858999999999</v>
      </c>
      <c r="N182" s="1"/>
      <c r="O182" s="1"/>
    </row>
    <row r="183" spans="1:15" ht="12.75" customHeight="1">
      <c r="A183" s="53">
        <v>174</v>
      </c>
      <c r="B183" s="28" t="s">
        <v>193</v>
      </c>
      <c r="C183" s="28">
        <v>871.85</v>
      </c>
      <c r="D183" s="37">
        <v>881.38333333333333</v>
      </c>
      <c r="E183" s="37">
        <v>860.86666666666667</v>
      </c>
      <c r="F183" s="37">
        <v>849.88333333333333</v>
      </c>
      <c r="G183" s="37">
        <v>829.36666666666667</v>
      </c>
      <c r="H183" s="37">
        <v>892.36666666666667</v>
      </c>
      <c r="I183" s="37">
        <v>912.88333333333333</v>
      </c>
      <c r="J183" s="37">
        <v>923.86666666666667</v>
      </c>
      <c r="K183" s="28">
        <v>901.9</v>
      </c>
      <c r="L183" s="28">
        <v>870.4</v>
      </c>
      <c r="M183" s="28">
        <v>29.39235</v>
      </c>
      <c r="N183" s="1"/>
      <c r="O183" s="1"/>
    </row>
    <row r="184" spans="1:15" ht="12.75" customHeight="1">
      <c r="A184" s="53">
        <v>175</v>
      </c>
      <c r="B184" s="28" t="s">
        <v>194</v>
      </c>
      <c r="C184" s="28">
        <v>501.55</v>
      </c>
      <c r="D184" s="37">
        <v>501.65000000000003</v>
      </c>
      <c r="E184" s="37">
        <v>495.40000000000009</v>
      </c>
      <c r="F184" s="37">
        <v>489.25000000000006</v>
      </c>
      <c r="G184" s="37">
        <v>483.00000000000011</v>
      </c>
      <c r="H184" s="37">
        <v>507.80000000000007</v>
      </c>
      <c r="I184" s="37">
        <v>514.04999999999995</v>
      </c>
      <c r="J184" s="37">
        <v>520.20000000000005</v>
      </c>
      <c r="K184" s="28">
        <v>507.9</v>
      </c>
      <c r="L184" s="28">
        <v>495.5</v>
      </c>
      <c r="M184" s="28">
        <v>13.01103</v>
      </c>
      <c r="N184" s="1"/>
      <c r="O184" s="1"/>
    </row>
    <row r="185" spans="1:15" ht="12.75" customHeight="1">
      <c r="A185" s="53">
        <v>176</v>
      </c>
      <c r="B185" s="28" t="s">
        <v>275</v>
      </c>
      <c r="C185" s="28">
        <v>600</v>
      </c>
      <c r="D185" s="37">
        <v>600.18333333333328</v>
      </c>
      <c r="E185" s="37">
        <v>594.86666666666656</v>
      </c>
      <c r="F185" s="37">
        <v>589.73333333333323</v>
      </c>
      <c r="G185" s="37">
        <v>584.41666666666652</v>
      </c>
      <c r="H185" s="37">
        <v>605.31666666666661</v>
      </c>
      <c r="I185" s="37">
        <v>610.63333333333344</v>
      </c>
      <c r="J185" s="37">
        <v>615.76666666666665</v>
      </c>
      <c r="K185" s="28">
        <v>605.5</v>
      </c>
      <c r="L185" s="28">
        <v>595.04999999999995</v>
      </c>
      <c r="M185" s="28">
        <v>2.1142099999999999</v>
      </c>
      <c r="N185" s="1"/>
      <c r="O185" s="1"/>
    </row>
    <row r="186" spans="1:15" ht="12.75" customHeight="1">
      <c r="A186" s="53">
        <v>177</v>
      </c>
      <c r="B186" s="28" t="s">
        <v>206</v>
      </c>
      <c r="C186" s="28">
        <v>1015.1</v>
      </c>
      <c r="D186" s="37">
        <v>1007.3000000000001</v>
      </c>
      <c r="E186" s="37">
        <v>985.80000000000018</v>
      </c>
      <c r="F186" s="37">
        <v>956.50000000000011</v>
      </c>
      <c r="G186" s="37">
        <v>935.00000000000023</v>
      </c>
      <c r="H186" s="37">
        <v>1036.6000000000001</v>
      </c>
      <c r="I186" s="37">
        <v>1058.0999999999999</v>
      </c>
      <c r="J186" s="37">
        <v>1087.4000000000001</v>
      </c>
      <c r="K186" s="28">
        <v>1028.8</v>
      </c>
      <c r="L186" s="28">
        <v>978</v>
      </c>
      <c r="M186" s="28">
        <v>33.90887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1139.0999999999999</v>
      </c>
      <c r="D187" s="37">
        <v>1134.5333333333335</v>
      </c>
      <c r="E187" s="37">
        <v>1124.616666666667</v>
      </c>
      <c r="F187" s="37">
        <v>1110.1333333333334</v>
      </c>
      <c r="G187" s="37">
        <v>1100.2166666666669</v>
      </c>
      <c r="H187" s="37">
        <v>1149.0166666666671</v>
      </c>
      <c r="I187" s="37">
        <v>1158.9333333333336</v>
      </c>
      <c r="J187" s="37">
        <v>1173.4166666666672</v>
      </c>
      <c r="K187" s="28">
        <v>1144.45</v>
      </c>
      <c r="L187" s="28">
        <v>1120.05</v>
      </c>
      <c r="M187" s="28">
        <v>13.90775</v>
      </c>
      <c r="N187" s="1"/>
      <c r="O187" s="1"/>
    </row>
    <row r="188" spans="1:15" ht="12.75" customHeight="1">
      <c r="A188" s="53">
        <v>179</v>
      </c>
      <c r="B188" s="28" t="s">
        <v>502</v>
      </c>
      <c r="C188" s="28">
        <v>1257.05</v>
      </c>
      <c r="D188" s="37">
        <v>1236.8833333333334</v>
      </c>
      <c r="E188" s="37">
        <v>1203.3166666666668</v>
      </c>
      <c r="F188" s="37">
        <v>1149.5833333333335</v>
      </c>
      <c r="G188" s="37">
        <v>1116.0166666666669</v>
      </c>
      <c r="H188" s="37">
        <v>1290.6166666666668</v>
      </c>
      <c r="I188" s="37">
        <v>1324.1833333333334</v>
      </c>
      <c r="J188" s="37">
        <v>1377.9166666666667</v>
      </c>
      <c r="K188" s="28">
        <v>1270.45</v>
      </c>
      <c r="L188" s="28">
        <v>1183.1500000000001</v>
      </c>
      <c r="M188" s="28">
        <v>14.779859999999999</v>
      </c>
      <c r="N188" s="1"/>
      <c r="O188" s="1"/>
    </row>
    <row r="189" spans="1:15" ht="12.75" customHeight="1">
      <c r="A189" s="53">
        <v>180</v>
      </c>
      <c r="B189" s="28" t="s">
        <v>200</v>
      </c>
      <c r="C189" s="28">
        <v>3131.7</v>
      </c>
      <c r="D189" s="37">
        <v>3147.5666666666671</v>
      </c>
      <c r="E189" s="37">
        <v>3105.1333333333341</v>
      </c>
      <c r="F189" s="37">
        <v>3078.5666666666671</v>
      </c>
      <c r="G189" s="37">
        <v>3036.1333333333341</v>
      </c>
      <c r="H189" s="37">
        <v>3174.1333333333341</v>
      </c>
      <c r="I189" s="37">
        <v>3216.5666666666675</v>
      </c>
      <c r="J189" s="37">
        <v>3243.1333333333341</v>
      </c>
      <c r="K189" s="28">
        <v>3190</v>
      </c>
      <c r="L189" s="28">
        <v>3121</v>
      </c>
      <c r="M189" s="28">
        <v>35.469349999999999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838.4</v>
      </c>
      <c r="D190" s="37">
        <v>828.80000000000007</v>
      </c>
      <c r="E190" s="37">
        <v>815.60000000000014</v>
      </c>
      <c r="F190" s="37">
        <v>792.80000000000007</v>
      </c>
      <c r="G190" s="37">
        <v>779.60000000000014</v>
      </c>
      <c r="H190" s="37">
        <v>851.60000000000014</v>
      </c>
      <c r="I190" s="37">
        <v>864.80000000000018</v>
      </c>
      <c r="J190" s="37">
        <v>887.60000000000014</v>
      </c>
      <c r="K190" s="28">
        <v>842</v>
      </c>
      <c r="L190" s="28">
        <v>806</v>
      </c>
      <c r="M190" s="28">
        <v>62.283070000000002</v>
      </c>
      <c r="N190" s="1"/>
      <c r="O190" s="1"/>
    </row>
    <row r="191" spans="1:15" ht="12.75" customHeight="1">
      <c r="A191" s="53">
        <v>182</v>
      </c>
      <c r="B191" s="28" t="s">
        <v>276</v>
      </c>
      <c r="C191" s="28">
        <v>9020.2999999999993</v>
      </c>
      <c r="D191" s="37">
        <v>8980.0666666666657</v>
      </c>
      <c r="E191" s="37">
        <v>8882.2333333333318</v>
      </c>
      <c r="F191" s="37">
        <v>8744.1666666666661</v>
      </c>
      <c r="G191" s="37">
        <v>8646.3333333333321</v>
      </c>
      <c r="H191" s="37">
        <v>9118.1333333333314</v>
      </c>
      <c r="I191" s="37">
        <v>9215.9666666666672</v>
      </c>
      <c r="J191" s="37">
        <v>9354.033333333331</v>
      </c>
      <c r="K191" s="28">
        <v>9077.9</v>
      </c>
      <c r="L191" s="28">
        <v>8842</v>
      </c>
      <c r="M191" s="28">
        <v>3.7438099999999999</v>
      </c>
      <c r="N191" s="1"/>
      <c r="O191" s="1"/>
    </row>
    <row r="192" spans="1:15" ht="12.75" customHeight="1">
      <c r="A192" s="53">
        <v>183</v>
      </c>
      <c r="B192" s="28" t="s">
        <v>197</v>
      </c>
      <c r="C192" s="28">
        <v>466.9</v>
      </c>
      <c r="D192" s="37">
        <v>467.81666666666661</v>
      </c>
      <c r="E192" s="37">
        <v>461.23333333333323</v>
      </c>
      <c r="F192" s="37">
        <v>455.56666666666661</v>
      </c>
      <c r="G192" s="37">
        <v>448.98333333333323</v>
      </c>
      <c r="H192" s="37">
        <v>473.48333333333323</v>
      </c>
      <c r="I192" s="37">
        <v>480.06666666666661</v>
      </c>
      <c r="J192" s="37">
        <v>485.73333333333323</v>
      </c>
      <c r="K192" s="28">
        <v>474.4</v>
      </c>
      <c r="L192" s="28">
        <v>462.15</v>
      </c>
      <c r="M192" s="28">
        <v>133.85158999999999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237.2</v>
      </c>
      <c r="D193" s="37">
        <v>237.28333333333333</v>
      </c>
      <c r="E193" s="37">
        <v>234.31666666666666</v>
      </c>
      <c r="F193" s="37">
        <v>231.43333333333334</v>
      </c>
      <c r="G193" s="37">
        <v>228.46666666666667</v>
      </c>
      <c r="H193" s="37">
        <v>240.16666666666666</v>
      </c>
      <c r="I193" s="37">
        <v>243.1333333333333</v>
      </c>
      <c r="J193" s="37">
        <v>246.01666666666665</v>
      </c>
      <c r="K193" s="28">
        <v>240.25</v>
      </c>
      <c r="L193" s="28">
        <v>234.4</v>
      </c>
      <c r="M193" s="28">
        <v>146.93952999999999</v>
      </c>
      <c r="N193" s="1"/>
      <c r="O193" s="1"/>
    </row>
    <row r="194" spans="1:15" ht="12.75" customHeight="1">
      <c r="A194" s="53">
        <v>185</v>
      </c>
      <c r="B194" s="28" t="s">
        <v>199</v>
      </c>
      <c r="C194" s="28">
        <v>106.4</v>
      </c>
      <c r="D194" s="37">
        <v>106.68333333333334</v>
      </c>
      <c r="E194" s="37">
        <v>105.61666666666667</v>
      </c>
      <c r="F194" s="37">
        <v>104.83333333333334</v>
      </c>
      <c r="G194" s="37">
        <v>103.76666666666668</v>
      </c>
      <c r="H194" s="37">
        <v>107.46666666666667</v>
      </c>
      <c r="I194" s="37">
        <v>108.53333333333333</v>
      </c>
      <c r="J194" s="37">
        <v>109.31666666666666</v>
      </c>
      <c r="K194" s="28">
        <v>107.75</v>
      </c>
      <c r="L194" s="28">
        <v>105.9</v>
      </c>
      <c r="M194" s="28">
        <v>524.54732000000001</v>
      </c>
      <c r="N194" s="1"/>
      <c r="O194" s="1"/>
    </row>
    <row r="195" spans="1:15" ht="12.75" customHeight="1">
      <c r="A195" s="53">
        <v>186</v>
      </c>
      <c r="B195" s="28" t="s">
        <v>201</v>
      </c>
      <c r="C195" s="28">
        <v>1052.9000000000001</v>
      </c>
      <c r="D195" s="37">
        <v>1053.6666666666667</v>
      </c>
      <c r="E195" s="37">
        <v>1042.3333333333335</v>
      </c>
      <c r="F195" s="37">
        <v>1031.7666666666667</v>
      </c>
      <c r="G195" s="37">
        <v>1020.4333333333334</v>
      </c>
      <c r="H195" s="37">
        <v>1064.2333333333336</v>
      </c>
      <c r="I195" s="37">
        <v>1075.5666666666671</v>
      </c>
      <c r="J195" s="37">
        <v>1086.1333333333337</v>
      </c>
      <c r="K195" s="28">
        <v>1065</v>
      </c>
      <c r="L195" s="28">
        <v>1043.0999999999999</v>
      </c>
      <c r="M195" s="28">
        <v>61.128230000000002</v>
      </c>
      <c r="N195" s="1"/>
      <c r="O195" s="1"/>
    </row>
    <row r="196" spans="1:15" ht="12.75" customHeight="1">
      <c r="A196" s="53">
        <v>187</v>
      </c>
      <c r="B196" s="28" t="s">
        <v>182</v>
      </c>
      <c r="C196" s="28">
        <v>759.9</v>
      </c>
      <c r="D196" s="37">
        <v>761.65</v>
      </c>
      <c r="E196" s="37">
        <v>750.4</v>
      </c>
      <c r="F196" s="37">
        <v>740.9</v>
      </c>
      <c r="G196" s="37">
        <v>729.65</v>
      </c>
      <c r="H196" s="37">
        <v>771.15</v>
      </c>
      <c r="I196" s="37">
        <v>782.4</v>
      </c>
      <c r="J196" s="37">
        <v>791.9</v>
      </c>
      <c r="K196" s="28">
        <v>772.9</v>
      </c>
      <c r="L196" s="28">
        <v>752.15</v>
      </c>
      <c r="M196" s="28">
        <v>2.6297899999999998</v>
      </c>
      <c r="N196" s="1"/>
      <c r="O196" s="1"/>
    </row>
    <row r="197" spans="1:15" ht="12.75" customHeight="1">
      <c r="A197" s="53">
        <v>188</v>
      </c>
      <c r="B197" s="28" t="s">
        <v>202</v>
      </c>
      <c r="C197" s="28">
        <v>2622</v>
      </c>
      <c r="D197" s="37">
        <v>2611.6</v>
      </c>
      <c r="E197" s="37">
        <v>2576.0499999999997</v>
      </c>
      <c r="F197" s="37">
        <v>2530.1</v>
      </c>
      <c r="G197" s="37">
        <v>2494.5499999999997</v>
      </c>
      <c r="H197" s="37">
        <v>2657.5499999999997</v>
      </c>
      <c r="I197" s="37">
        <v>2693.1</v>
      </c>
      <c r="J197" s="37">
        <v>2739.0499999999997</v>
      </c>
      <c r="K197" s="28">
        <v>2647.15</v>
      </c>
      <c r="L197" s="28">
        <v>2565.65</v>
      </c>
      <c r="M197" s="28">
        <v>14.38313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1535.35</v>
      </c>
      <c r="D198" s="37">
        <v>1534.1000000000001</v>
      </c>
      <c r="E198" s="37">
        <v>1509.2500000000002</v>
      </c>
      <c r="F198" s="37">
        <v>1483.15</v>
      </c>
      <c r="G198" s="37">
        <v>1458.3000000000002</v>
      </c>
      <c r="H198" s="37">
        <v>1560.2000000000003</v>
      </c>
      <c r="I198" s="37">
        <v>1585.0500000000002</v>
      </c>
      <c r="J198" s="37">
        <v>1611.1500000000003</v>
      </c>
      <c r="K198" s="28">
        <v>1558.95</v>
      </c>
      <c r="L198" s="28">
        <v>1508</v>
      </c>
      <c r="M198" s="28">
        <v>2.86232</v>
      </c>
      <c r="N198" s="1"/>
      <c r="O198" s="1"/>
    </row>
    <row r="199" spans="1:15" ht="12.75" customHeight="1">
      <c r="A199" s="53">
        <v>190</v>
      </c>
      <c r="B199" s="28" t="s">
        <v>204</v>
      </c>
      <c r="C199" s="28">
        <v>583.1</v>
      </c>
      <c r="D199" s="37">
        <v>583.38333333333333</v>
      </c>
      <c r="E199" s="37">
        <v>574.91666666666663</v>
      </c>
      <c r="F199" s="37">
        <v>566.73333333333335</v>
      </c>
      <c r="G199" s="37">
        <v>558.26666666666665</v>
      </c>
      <c r="H199" s="37">
        <v>591.56666666666661</v>
      </c>
      <c r="I199" s="37">
        <v>600.0333333333333</v>
      </c>
      <c r="J199" s="37">
        <v>608.21666666666658</v>
      </c>
      <c r="K199" s="28">
        <v>591.85</v>
      </c>
      <c r="L199" s="28">
        <v>575.20000000000005</v>
      </c>
      <c r="M199" s="28">
        <v>2.8137699999999999</v>
      </c>
      <c r="N199" s="1"/>
      <c r="O199" s="1"/>
    </row>
    <row r="200" spans="1:15" ht="12.75" customHeight="1">
      <c r="A200" s="53">
        <v>191</v>
      </c>
      <c r="B200" s="28" t="s">
        <v>205</v>
      </c>
      <c r="C200" s="28">
        <v>1414</v>
      </c>
      <c r="D200" s="37">
        <v>1407.1833333333334</v>
      </c>
      <c r="E200" s="37">
        <v>1398.3666666666668</v>
      </c>
      <c r="F200" s="37">
        <v>1382.7333333333333</v>
      </c>
      <c r="G200" s="37">
        <v>1373.9166666666667</v>
      </c>
      <c r="H200" s="37">
        <v>1422.8166666666668</v>
      </c>
      <c r="I200" s="37">
        <v>1431.6333333333334</v>
      </c>
      <c r="J200" s="37">
        <v>1447.2666666666669</v>
      </c>
      <c r="K200" s="28">
        <v>1416</v>
      </c>
      <c r="L200" s="28">
        <v>1391.55</v>
      </c>
      <c r="M200" s="28">
        <v>7.3805100000000001</v>
      </c>
      <c r="N200" s="1"/>
      <c r="O200" s="1"/>
    </row>
    <row r="201" spans="1:15" ht="12.75" customHeight="1">
      <c r="A201" s="53">
        <v>192</v>
      </c>
      <c r="B201" s="28" t="s">
        <v>509</v>
      </c>
      <c r="C201" s="28">
        <v>36.85</v>
      </c>
      <c r="D201" s="37">
        <v>36.93333333333333</v>
      </c>
      <c r="E201" s="37">
        <v>36.36666666666666</v>
      </c>
      <c r="F201" s="37">
        <v>35.883333333333333</v>
      </c>
      <c r="G201" s="37">
        <v>35.316666666666663</v>
      </c>
      <c r="H201" s="37">
        <v>37.416666666666657</v>
      </c>
      <c r="I201" s="37">
        <v>37.983333333333334</v>
      </c>
      <c r="J201" s="37">
        <v>38.466666666666654</v>
      </c>
      <c r="K201" s="28">
        <v>37.5</v>
      </c>
      <c r="L201" s="28">
        <v>36.450000000000003</v>
      </c>
      <c r="M201" s="28">
        <v>82.247519999999994</v>
      </c>
      <c r="N201" s="1"/>
      <c r="O201" s="1"/>
    </row>
    <row r="202" spans="1:15" ht="12.75" customHeight="1">
      <c r="A202" s="53">
        <v>193</v>
      </c>
      <c r="B202" s="28" t="s">
        <v>209</v>
      </c>
      <c r="C202" s="28">
        <v>756.45</v>
      </c>
      <c r="D202" s="37">
        <v>758.13333333333321</v>
      </c>
      <c r="E202" s="37">
        <v>749.61666666666645</v>
      </c>
      <c r="F202" s="37">
        <v>742.78333333333319</v>
      </c>
      <c r="G202" s="37">
        <v>734.26666666666642</v>
      </c>
      <c r="H202" s="37">
        <v>764.96666666666647</v>
      </c>
      <c r="I202" s="37">
        <v>773.48333333333335</v>
      </c>
      <c r="J202" s="37">
        <v>780.31666666666649</v>
      </c>
      <c r="K202" s="28">
        <v>766.65</v>
      </c>
      <c r="L202" s="28">
        <v>751.3</v>
      </c>
      <c r="M202" s="28">
        <v>24.406030000000001</v>
      </c>
      <c r="N202" s="1"/>
      <c r="O202" s="1"/>
    </row>
    <row r="203" spans="1:15" ht="12.75" customHeight="1">
      <c r="A203" s="53">
        <v>194</v>
      </c>
      <c r="B203" s="28" t="s">
        <v>208</v>
      </c>
      <c r="C203" s="28">
        <v>6632.5</v>
      </c>
      <c r="D203" s="37">
        <v>6665.833333333333</v>
      </c>
      <c r="E203" s="37">
        <v>6571.6666666666661</v>
      </c>
      <c r="F203" s="37">
        <v>6510.833333333333</v>
      </c>
      <c r="G203" s="37">
        <v>6416.6666666666661</v>
      </c>
      <c r="H203" s="37">
        <v>6726.6666666666661</v>
      </c>
      <c r="I203" s="37">
        <v>6820.8333333333321</v>
      </c>
      <c r="J203" s="37">
        <v>6881.6666666666661</v>
      </c>
      <c r="K203" s="28">
        <v>6760</v>
      </c>
      <c r="L203" s="28">
        <v>6605</v>
      </c>
      <c r="M203" s="28">
        <v>3.8622200000000002</v>
      </c>
      <c r="N203" s="1"/>
      <c r="O203" s="1"/>
    </row>
    <row r="204" spans="1:15" ht="12.75" customHeight="1">
      <c r="A204" s="53">
        <v>195</v>
      </c>
      <c r="B204" s="28" t="s">
        <v>277</v>
      </c>
      <c r="C204" s="28">
        <v>42.6</v>
      </c>
      <c r="D204" s="37">
        <v>42.483333333333334</v>
      </c>
      <c r="E204" s="37">
        <v>41.916666666666671</v>
      </c>
      <c r="F204" s="37">
        <v>41.233333333333334</v>
      </c>
      <c r="G204" s="37">
        <v>40.666666666666671</v>
      </c>
      <c r="H204" s="37">
        <v>43.166666666666671</v>
      </c>
      <c r="I204" s="37">
        <v>43.733333333333334</v>
      </c>
      <c r="J204" s="37">
        <v>44.416666666666671</v>
      </c>
      <c r="K204" s="28">
        <v>43.05</v>
      </c>
      <c r="L204" s="28">
        <v>41.8</v>
      </c>
      <c r="M204" s="28">
        <v>70.655000000000001</v>
      </c>
      <c r="N204" s="1"/>
      <c r="O204" s="1"/>
    </row>
    <row r="205" spans="1:15" ht="12.75" customHeight="1">
      <c r="A205" s="53">
        <v>196</v>
      </c>
      <c r="B205" s="28" t="s">
        <v>207</v>
      </c>
      <c r="C205" s="28">
        <v>1662.95</v>
      </c>
      <c r="D205" s="37">
        <v>1653.1166666666668</v>
      </c>
      <c r="E205" s="37">
        <v>1637.8333333333335</v>
      </c>
      <c r="F205" s="37">
        <v>1612.7166666666667</v>
      </c>
      <c r="G205" s="37">
        <v>1597.4333333333334</v>
      </c>
      <c r="H205" s="37">
        <v>1678.2333333333336</v>
      </c>
      <c r="I205" s="37">
        <v>1693.5166666666669</v>
      </c>
      <c r="J205" s="37">
        <v>1718.6333333333337</v>
      </c>
      <c r="K205" s="28">
        <v>1668.4</v>
      </c>
      <c r="L205" s="28">
        <v>1628</v>
      </c>
      <c r="M205" s="28">
        <v>1.81735</v>
      </c>
      <c r="N205" s="1"/>
      <c r="O205" s="1"/>
    </row>
    <row r="206" spans="1:15" ht="12.75" customHeight="1">
      <c r="A206" s="53">
        <v>197</v>
      </c>
      <c r="B206" s="28" t="s">
        <v>154</v>
      </c>
      <c r="C206" s="28">
        <v>810</v>
      </c>
      <c r="D206" s="37">
        <v>811.30000000000007</v>
      </c>
      <c r="E206" s="37">
        <v>802.70000000000016</v>
      </c>
      <c r="F206" s="37">
        <v>795.40000000000009</v>
      </c>
      <c r="G206" s="37">
        <v>786.80000000000018</v>
      </c>
      <c r="H206" s="37">
        <v>818.60000000000014</v>
      </c>
      <c r="I206" s="37">
        <v>827.2</v>
      </c>
      <c r="J206" s="37">
        <v>834.50000000000011</v>
      </c>
      <c r="K206" s="28">
        <v>819.9</v>
      </c>
      <c r="L206" s="28">
        <v>804</v>
      </c>
      <c r="M206" s="28">
        <v>13.511150000000001</v>
      </c>
      <c r="N206" s="1"/>
      <c r="O206" s="1"/>
    </row>
    <row r="207" spans="1:15" ht="12.75" customHeight="1">
      <c r="A207" s="53">
        <v>198</v>
      </c>
      <c r="B207" s="28" t="s">
        <v>279</v>
      </c>
      <c r="C207" s="28">
        <v>1042.2</v>
      </c>
      <c r="D207" s="37">
        <v>1033.5666666666666</v>
      </c>
      <c r="E207" s="37">
        <v>1016.1333333333332</v>
      </c>
      <c r="F207" s="37">
        <v>990.06666666666661</v>
      </c>
      <c r="G207" s="37">
        <v>972.63333333333321</v>
      </c>
      <c r="H207" s="37">
        <v>1059.6333333333332</v>
      </c>
      <c r="I207" s="37">
        <v>1077.0666666666666</v>
      </c>
      <c r="J207" s="37">
        <v>1103.1333333333332</v>
      </c>
      <c r="K207" s="28">
        <v>1051</v>
      </c>
      <c r="L207" s="28">
        <v>1007.5</v>
      </c>
      <c r="M207" s="28">
        <v>19.131920000000001</v>
      </c>
      <c r="N207" s="1"/>
      <c r="O207" s="1"/>
    </row>
    <row r="208" spans="1:15" ht="12.75" customHeight="1">
      <c r="A208" s="53">
        <v>199</v>
      </c>
      <c r="B208" s="28" t="s">
        <v>210</v>
      </c>
      <c r="C208" s="28">
        <v>263.2</v>
      </c>
      <c r="D208" s="37">
        <v>264.76666666666665</v>
      </c>
      <c r="E208" s="37">
        <v>260.63333333333333</v>
      </c>
      <c r="F208" s="37">
        <v>258.06666666666666</v>
      </c>
      <c r="G208" s="37">
        <v>253.93333333333334</v>
      </c>
      <c r="H208" s="37">
        <v>267.33333333333331</v>
      </c>
      <c r="I208" s="37">
        <v>271.46666666666664</v>
      </c>
      <c r="J208" s="37">
        <v>274.0333333333333</v>
      </c>
      <c r="K208" s="28">
        <v>268.89999999999998</v>
      </c>
      <c r="L208" s="28">
        <v>262.2</v>
      </c>
      <c r="M208" s="28">
        <v>86.768940000000001</v>
      </c>
      <c r="N208" s="1"/>
      <c r="O208" s="1"/>
    </row>
    <row r="209" spans="1:15" ht="12.75" customHeight="1">
      <c r="A209" s="53">
        <v>200</v>
      </c>
      <c r="B209" s="28" t="s">
        <v>127</v>
      </c>
      <c r="C209" s="28">
        <v>9.1</v>
      </c>
      <c r="D209" s="37">
        <v>9.1</v>
      </c>
      <c r="E209" s="37">
        <v>8.8999999999999986</v>
      </c>
      <c r="F209" s="37">
        <v>8.6999999999999993</v>
      </c>
      <c r="G209" s="37">
        <v>8.4999999999999982</v>
      </c>
      <c r="H209" s="37">
        <v>9.2999999999999989</v>
      </c>
      <c r="I209" s="37">
        <v>9.4999999999999982</v>
      </c>
      <c r="J209" s="37">
        <v>9.6999999999999993</v>
      </c>
      <c r="K209" s="28">
        <v>9.3000000000000007</v>
      </c>
      <c r="L209" s="28">
        <v>8.9</v>
      </c>
      <c r="M209" s="28">
        <v>976.61094000000003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979.95</v>
      </c>
      <c r="D210" s="37">
        <v>985.76666666666677</v>
      </c>
      <c r="E210" s="37">
        <v>971.63333333333355</v>
      </c>
      <c r="F210" s="37">
        <v>963.31666666666683</v>
      </c>
      <c r="G210" s="37">
        <v>949.18333333333362</v>
      </c>
      <c r="H210" s="37">
        <v>994.08333333333348</v>
      </c>
      <c r="I210" s="37">
        <v>1008.2166666666667</v>
      </c>
      <c r="J210" s="37">
        <v>1016.5333333333334</v>
      </c>
      <c r="K210" s="28">
        <v>999.9</v>
      </c>
      <c r="L210" s="28">
        <v>977.45</v>
      </c>
      <c r="M210" s="28">
        <v>13.49653</v>
      </c>
      <c r="N210" s="1"/>
      <c r="O210" s="1"/>
    </row>
    <row r="211" spans="1:15" ht="12.75" customHeight="1">
      <c r="A211" s="53">
        <v>202</v>
      </c>
      <c r="B211" s="28" t="s">
        <v>280</v>
      </c>
      <c r="C211" s="28">
        <v>1819.1</v>
      </c>
      <c r="D211" s="37">
        <v>1824.6499999999999</v>
      </c>
      <c r="E211" s="37">
        <v>1799.4499999999998</v>
      </c>
      <c r="F211" s="37">
        <v>1779.8</v>
      </c>
      <c r="G211" s="37">
        <v>1754.6</v>
      </c>
      <c r="H211" s="37">
        <v>1844.2999999999997</v>
      </c>
      <c r="I211" s="37">
        <v>1869.5</v>
      </c>
      <c r="J211" s="37">
        <v>1889.1499999999996</v>
      </c>
      <c r="K211" s="28">
        <v>1849.85</v>
      </c>
      <c r="L211" s="28">
        <v>1805</v>
      </c>
      <c r="M211" s="28">
        <v>2.3762500000000002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410.45</v>
      </c>
      <c r="D212" s="37">
        <v>408.98333333333329</v>
      </c>
      <c r="E212" s="37">
        <v>406.31666666666661</v>
      </c>
      <c r="F212" s="37">
        <v>402.18333333333334</v>
      </c>
      <c r="G212" s="37">
        <v>399.51666666666665</v>
      </c>
      <c r="H212" s="37">
        <v>413.11666666666656</v>
      </c>
      <c r="I212" s="37">
        <v>415.78333333333319</v>
      </c>
      <c r="J212" s="37">
        <v>419.91666666666652</v>
      </c>
      <c r="K212" s="28">
        <v>411.65</v>
      </c>
      <c r="L212" s="28">
        <v>404.85</v>
      </c>
      <c r="M212" s="28">
        <v>58.893529999999998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16.350000000000001</v>
      </c>
      <c r="D213" s="37">
        <v>16.433333333333334</v>
      </c>
      <c r="E213" s="37">
        <v>16.266666666666666</v>
      </c>
      <c r="F213" s="37">
        <v>16.183333333333334</v>
      </c>
      <c r="G213" s="37">
        <v>16.016666666666666</v>
      </c>
      <c r="H213" s="37">
        <v>16.516666666666666</v>
      </c>
      <c r="I213" s="37">
        <v>16.68333333333333</v>
      </c>
      <c r="J213" s="37">
        <v>16.766666666666666</v>
      </c>
      <c r="K213" s="28">
        <v>16.600000000000001</v>
      </c>
      <c r="L213" s="28">
        <v>16.350000000000001</v>
      </c>
      <c r="M213" s="28">
        <v>753.38212999999996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244.75</v>
      </c>
      <c r="D214" s="37">
        <v>247.45000000000002</v>
      </c>
      <c r="E214" s="37">
        <v>238.90000000000003</v>
      </c>
      <c r="F214" s="37">
        <v>233.05</v>
      </c>
      <c r="G214" s="37">
        <v>224.50000000000003</v>
      </c>
      <c r="H214" s="37">
        <v>253.30000000000004</v>
      </c>
      <c r="I214" s="37">
        <v>261.85000000000002</v>
      </c>
      <c r="J214" s="37">
        <v>267.70000000000005</v>
      </c>
      <c r="K214" s="37">
        <v>256</v>
      </c>
      <c r="L214" s="37">
        <v>241.6</v>
      </c>
      <c r="M214" s="37">
        <v>287.37633</v>
      </c>
      <c r="N214" s="1"/>
      <c r="O214" s="1"/>
    </row>
    <row r="215" spans="1:15" ht="12.75" customHeight="1">
      <c r="A215" s="53">
        <v>206</v>
      </c>
      <c r="B215" s="28" t="s">
        <v>834</v>
      </c>
      <c r="C215" s="37">
        <v>62.45</v>
      </c>
      <c r="D215" s="37">
        <v>61.283333333333331</v>
      </c>
      <c r="E215" s="37">
        <v>59.416666666666664</v>
      </c>
      <c r="F215" s="37">
        <v>56.383333333333333</v>
      </c>
      <c r="G215" s="37">
        <v>54.516666666666666</v>
      </c>
      <c r="H215" s="37">
        <v>64.316666666666663</v>
      </c>
      <c r="I215" s="37">
        <v>66.183333333333337</v>
      </c>
      <c r="J215" s="37">
        <v>69.216666666666669</v>
      </c>
      <c r="K215" s="37">
        <v>63.15</v>
      </c>
      <c r="L215" s="37">
        <v>58.25</v>
      </c>
      <c r="M215" s="37">
        <v>1924.77817</v>
      </c>
      <c r="N215" s="1"/>
      <c r="O215" s="1"/>
    </row>
    <row r="216" spans="1:15" ht="12.75" customHeight="1">
      <c r="A216" s="53">
        <v>207</v>
      </c>
      <c r="B216" s="28" t="s">
        <v>825</v>
      </c>
      <c r="C216" s="37">
        <v>372.5</v>
      </c>
      <c r="D216" s="37">
        <v>376.23333333333329</v>
      </c>
      <c r="E216" s="37">
        <v>367.66666666666657</v>
      </c>
      <c r="F216" s="37">
        <v>362.83333333333326</v>
      </c>
      <c r="G216" s="37">
        <v>354.26666666666654</v>
      </c>
      <c r="H216" s="37">
        <v>381.06666666666661</v>
      </c>
      <c r="I216" s="37">
        <v>389.63333333333333</v>
      </c>
      <c r="J216" s="37">
        <v>394.46666666666664</v>
      </c>
      <c r="K216" s="37">
        <v>384.8</v>
      </c>
      <c r="L216" s="37">
        <v>371.4</v>
      </c>
      <c r="M216" s="37">
        <v>13.282360000000001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E21" sqref="E2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99"/>
      <c r="B1" s="400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84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44806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2" t="s">
        <v>16</v>
      </c>
      <c r="B9" s="394" t="s">
        <v>18</v>
      </c>
      <c r="C9" s="398" t="s">
        <v>20</v>
      </c>
      <c r="D9" s="398" t="s">
        <v>21</v>
      </c>
      <c r="E9" s="389" t="s">
        <v>22</v>
      </c>
      <c r="F9" s="390"/>
      <c r="G9" s="391"/>
      <c r="H9" s="389" t="s">
        <v>23</v>
      </c>
      <c r="I9" s="390"/>
      <c r="J9" s="391"/>
      <c r="K9" s="23"/>
      <c r="L9" s="24"/>
      <c r="M9" s="50"/>
      <c r="N9" s="1"/>
      <c r="O9" s="1"/>
    </row>
    <row r="10" spans="1:15" ht="42.75" customHeight="1">
      <c r="A10" s="396"/>
      <c r="B10" s="397"/>
      <c r="C10" s="397"/>
      <c r="D10" s="39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79" t="s">
        <v>287</v>
      </c>
      <c r="C11" s="270">
        <v>22907.4</v>
      </c>
      <c r="D11" s="271">
        <v>23076.166666666668</v>
      </c>
      <c r="E11" s="271">
        <v>22642.233333333337</v>
      </c>
      <c r="F11" s="271">
        <v>22377.066666666669</v>
      </c>
      <c r="G11" s="271">
        <v>21943.133333333339</v>
      </c>
      <c r="H11" s="271">
        <v>23341.333333333336</v>
      </c>
      <c r="I11" s="271">
        <v>23775.266666666663</v>
      </c>
      <c r="J11" s="271">
        <v>24040.433333333334</v>
      </c>
      <c r="K11" s="270">
        <v>23510.1</v>
      </c>
      <c r="L11" s="270">
        <v>22811</v>
      </c>
      <c r="M11" s="270">
        <v>2.172E-2</v>
      </c>
      <c r="N11" s="1"/>
      <c r="O11" s="1"/>
    </row>
    <row r="12" spans="1:15" ht="12" customHeight="1">
      <c r="A12" s="30">
        <v>2</v>
      </c>
      <c r="B12" s="280" t="s">
        <v>288</v>
      </c>
      <c r="C12" s="270">
        <v>3403.7</v>
      </c>
      <c r="D12" s="271">
        <v>3359.2833333333328</v>
      </c>
      <c r="E12" s="271">
        <v>3289.2166666666658</v>
      </c>
      <c r="F12" s="271">
        <v>3174.7333333333331</v>
      </c>
      <c r="G12" s="271">
        <v>3104.6666666666661</v>
      </c>
      <c r="H12" s="271">
        <v>3473.7666666666655</v>
      </c>
      <c r="I12" s="271">
        <v>3543.833333333333</v>
      </c>
      <c r="J12" s="271">
        <v>3658.3166666666652</v>
      </c>
      <c r="K12" s="270">
        <v>3429.35</v>
      </c>
      <c r="L12" s="270">
        <v>3244.8</v>
      </c>
      <c r="M12" s="270">
        <v>10.34069</v>
      </c>
      <c r="N12" s="1"/>
      <c r="O12" s="1"/>
    </row>
    <row r="13" spans="1:15" ht="12" customHeight="1">
      <c r="A13" s="30">
        <v>3</v>
      </c>
      <c r="B13" s="280" t="s">
        <v>43</v>
      </c>
      <c r="C13" s="270">
        <v>2296.35</v>
      </c>
      <c r="D13" s="271">
        <v>2300.2333333333331</v>
      </c>
      <c r="E13" s="271">
        <v>2286.1166666666663</v>
      </c>
      <c r="F13" s="271">
        <v>2275.8833333333332</v>
      </c>
      <c r="G13" s="271">
        <v>2261.7666666666664</v>
      </c>
      <c r="H13" s="271">
        <v>2310.4666666666662</v>
      </c>
      <c r="I13" s="271">
        <v>2324.583333333333</v>
      </c>
      <c r="J13" s="271">
        <v>2334.8166666666662</v>
      </c>
      <c r="K13" s="270">
        <v>2314.35</v>
      </c>
      <c r="L13" s="270">
        <v>2290</v>
      </c>
      <c r="M13" s="270">
        <v>2.8289</v>
      </c>
      <c r="N13" s="1"/>
      <c r="O13" s="1"/>
    </row>
    <row r="14" spans="1:15" ht="12" customHeight="1">
      <c r="A14" s="30">
        <v>4</v>
      </c>
      <c r="B14" s="280" t="s">
        <v>290</v>
      </c>
      <c r="C14" s="270">
        <v>2625.05</v>
      </c>
      <c r="D14" s="271">
        <v>2631.8833333333337</v>
      </c>
      <c r="E14" s="271">
        <v>2583.2166666666672</v>
      </c>
      <c r="F14" s="271">
        <v>2541.3833333333337</v>
      </c>
      <c r="G14" s="271">
        <v>2492.7166666666672</v>
      </c>
      <c r="H14" s="271">
        <v>2673.7166666666672</v>
      </c>
      <c r="I14" s="271">
        <v>2722.3833333333341</v>
      </c>
      <c r="J14" s="271">
        <v>2764.2166666666672</v>
      </c>
      <c r="K14" s="270">
        <v>2680.55</v>
      </c>
      <c r="L14" s="270">
        <v>2590.0500000000002</v>
      </c>
      <c r="M14" s="270">
        <v>1.0195799999999999</v>
      </c>
      <c r="N14" s="1"/>
      <c r="O14" s="1"/>
    </row>
    <row r="15" spans="1:15" ht="12" customHeight="1">
      <c r="A15" s="30">
        <v>5</v>
      </c>
      <c r="B15" s="280" t="s">
        <v>291</v>
      </c>
      <c r="C15" s="270">
        <v>1028.05</v>
      </c>
      <c r="D15" s="271">
        <v>1003.5333333333334</v>
      </c>
      <c r="E15" s="271">
        <v>971.06666666666683</v>
      </c>
      <c r="F15" s="271">
        <v>914.08333333333337</v>
      </c>
      <c r="G15" s="271">
        <v>881.61666666666679</v>
      </c>
      <c r="H15" s="271">
        <v>1060.5166666666669</v>
      </c>
      <c r="I15" s="271">
        <v>1092.9833333333333</v>
      </c>
      <c r="J15" s="271">
        <v>1149.9666666666669</v>
      </c>
      <c r="K15" s="270">
        <v>1036</v>
      </c>
      <c r="L15" s="270">
        <v>946.55</v>
      </c>
      <c r="M15" s="270">
        <v>16.490600000000001</v>
      </c>
      <c r="N15" s="1"/>
      <c r="O15" s="1"/>
    </row>
    <row r="16" spans="1:15" ht="12" customHeight="1">
      <c r="A16" s="30">
        <v>6</v>
      </c>
      <c r="B16" s="280" t="s">
        <v>59</v>
      </c>
      <c r="C16" s="270">
        <v>648</v>
      </c>
      <c r="D16" s="271">
        <v>645.63333333333333</v>
      </c>
      <c r="E16" s="271">
        <v>636.9666666666667</v>
      </c>
      <c r="F16" s="271">
        <v>625.93333333333339</v>
      </c>
      <c r="G16" s="271">
        <v>617.26666666666677</v>
      </c>
      <c r="H16" s="271">
        <v>656.66666666666663</v>
      </c>
      <c r="I16" s="271">
        <v>665.33333333333337</v>
      </c>
      <c r="J16" s="271">
        <v>676.36666666666656</v>
      </c>
      <c r="K16" s="270">
        <v>654.29999999999995</v>
      </c>
      <c r="L16" s="270">
        <v>634.6</v>
      </c>
      <c r="M16" s="270">
        <v>21.087730000000001</v>
      </c>
      <c r="N16" s="1"/>
      <c r="O16" s="1"/>
    </row>
    <row r="17" spans="1:15" ht="12" customHeight="1">
      <c r="A17" s="30">
        <v>7</v>
      </c>
      <c r="B17" s="280" t="s">
        <v>292</v>
      </c>
      <c r="C17" s="270">
        <v>435.95</v>
      </c>
      <c r="D17" s="271">
        <v>433.83333333333331</v>
      </c>
      <c r="E17" s="271">
        <v>428.16666666666663</v>
      </c>
      <c r="F17" s="271">
        <v>420.38333333333333</v>
      </c>
      <c r="G17" s="271">
        <v>414.71666666666664</v>
      </c>
      <c r="H17" s="271">
        <v>441.61666666666662</v>
      </c>
      <c r="I17" s="271">
        <v>447.28333333333325</v>
      </c>
      <c r="J17" s="271">
        <v>455.06666666666661</v>
      </c>
      <c r="K17" s="270">
        <v>439.5</v>
      </c>
      <c r="L17" s="270">
        <v>426.05</v>
      </c>
      <c r="M17" s="270">
        <v>0.82306000000000001</v>
      </c>
      <c r="N17" s="1"/>
      <c r="O17" s="1"/>
    </row>
    <row r="18" spans="1:15" ht="12" customHeight="1">
      <c r="A18" s="30">
        <v>8</v>
      </c>
      <c r="B18" s="280" t="s">
        <v>293</v>
      </c>
      <c r="C18" s="270">
        <v>2307.1</v>
      </c>
      <c r="D18" s="271">
        <v>2298.5166666666664</v>
      </c>
      <c r="E18" s="271">
        <v>2262.4833333333327</v>
      </c>
      <c r="F18" s="271">
        <v>2217.8666666666663</v>
      </c>
      <c r="G18" s="271">
        <v>2181.8333333333326</v>
      </c>
      <c r="H18" s="271">
        <v>2343.1333333333328</v>
      </c>
      <c r="I18" s="271">
        <v>2379.1666666666665</v>
      </c>
      <c r="J18" s="271">
        <v>2423.7833333333328</v>
      </c>
      <c r="K18" s="270">
        <v>2334.5500000000002</v>
      </c>
      <c r="L18" s="270">
        <v>2253.9</v>
      </c>
      <c r="M18" s="270">
        <v>1.30254</v>
      </c>
      <c r="N18" s="1"/>
      <c r="O18" s="1"/>
    </row>
    <row r="19" spans="1:15" ht="12" customHeight="1">
      <c r="A19" s="30">
        <v>9</v>
      </c>
      <c r="B19" s="280" t="s">
        <v>237</v>
      </c>
      <c r="C19" s="270">
        <v>18447.849999999999</v>
      </c>
      <c r="D19" s="271">
        <v>18552.95</v>
      </c>
      <c r="E19" s="271">
        <v>18305.900000000001</v>
      </c>
      <c r="F19" s="271">
        <v>18163.95</v>
      </c>
      <c r="G19" s="271">
        <v>17916.900000000001</v>
      </c>
      <c r="H19" s="271">
        <v>18694.900000000001</v>
      </c>
      <c r="I19" s="271">
        <v>18941.949999999997</v>
      </c>
      <c r="J19" s="271">
        <v>19083.900000000001</v>
      </c>
      <c r="K19" s="270">
        <v>18800</v>
      </c>
      <c r="L19" s="270">
        <v>18411</v>
      </c>
      <c r="M19" s="270">
        <v>0.13911999999999999</v>
      </c>
      <c r="N19" s="1"/>
      <c r="O19" s="1"/>
    </row>
    <row r="20" spans="1:15" ht="12" customHeight="1">
      <c r="A20" s="30">
        <v>10</v>
      </c>
      <c r="B20" s="280" t="s">
        <v>45</v>
      </c>
      <c r="C20" s="270">
        <v>3233.25</v>
      </c>
      <c r="D20" s="271">
        <v>3220.8833333333332</v>
      </c>
      <c r="E20" s="271">
        <v>3196.7666666666664</v>
      </c>
      <c r="F20" s="271">
        <v>3160.2833333333333</v>
      </c>
      <c r="G20" s="271">
        <v>3136.1666666666665</v>
      </c>
      <c r="H20" s="271">
        <v>3257.3666666666663</v>
      </c>
      <c r="I20" s="271">
        <v>3281.4833333333331</v>
      </c>
      <c r="J20" s="271">
        <v>3317.9666666666662</v>
      </c>
      <c r="K20" s="270">
        <v>3245</v>
      </c>
      <c r="L20" s="270">
        <v>3184.4</v>
      </c>
      <c r="M20" s="270">
        <v>18.803629999999998</v>
      </c>
      <c r="N20" s="1"/>
      <c r="O20" s="1"/>
    </row>
    <row r="21" spans="1:15" ht="12" customHeight="1">
      <c r="A21" s="30">
        <v>11</v>
      </c>
      <c r="B21" s="280" t="s">
        <v>238</v>
      </c>
      <c r="C21" s="270">
        <v>2393.1</v>
      </c>
      <c r="D21" s="271">
        <v>2399.9</v>
      </c>
      <c r="E21" s="271">
        <v>2368.3000000000002</v>
      </c>
      <c r="F21" s="271">
        <v>2343.5</v>
      </c>
      <c r="G21" s="271">
        <v>2311.9</v>
      </c>
      <c r="H21" s="271">
        <v>2424.7000000000003</v>
      </c>
      <c r="I21" s="271">
        <v>2456.2999999999997</v>
      </c>
      <c r="J21" s="271">
        <v>2481.1000000000004</v>
      </c>
      <c r="K21" s="270">
        <v>2431.5</v>
      </c>
      <c r="L21" s="270">
        <v>2375.1</v>
      </c>
      <c r="M21" s="270">
        <v>11.78816</v>
      </c>
      <c r="N21" s="1"/>
      <c r="O21" s="1"/>
    </row>
    <row r="22" spans="1:15" ht="12" customHeight="1">
      <c r="A22" s="30">
        <v>12</v>
      </c>
      <c r="B22" s="280" t="s">
        <v>46</v>
      </c>
      <c r="C22" s="270">
        <v>837.8</v>
      </c>
      <c r="D22" s="271">
        <v>838.56666666666661</v>
      </c>
      <c r="E22" s="271">
        <v>830.58333333333326</v>
      </c>
      <c r="F22" s="271">
        <v>823.36666666666667</v>
      </c>
      <c r="G22" s="271">
        <v>815.38333333333333</v>
      </c>
      <c r="H22" s="271">
        <v>845.78333333333319</v>
      </c>
      <c r="I22" s="271">
        <v>853.76666666666654</v>
      </c>
      <c r="J22" s="271">
        <v>860.98333333333312</v>
      </c>
      <c r="K22" s="270">
        <v>846.55</v>
      </c>
      <c r="L22" s="270">
        <v>831.35</v>
      </c>
      <c r="M22" s="270">
        <v>38.884079999999997</v>
      </c>
      <c r="N22" s="1"/>
      <c r="O22" s="1"/>
    </row>
    <row r="23" spans="1:15" ht="12.75" customHeight="1">
      <c r="A23" s="30">
        <v>13</v>
      </c>
      <c r="B23" s="280" t="s">
        <v>239</v>
      </c>
      <c r="C23" s="270">
        <v>3639.25</v>
      </c>
      <c r="D23" s="271">
        <v>3648.9833333333336</v>
      </c>
      <c r="E23" s="271">
        <v>3570.2666666666673</v>
      </c>
      <c r="F23" s="271">
        <v>3501.2833333333338</v>
      </c>
      <c r="G23" s="271">
        <v>3422.5666666666675</v>
      </c>
      <c r="H23" s="271">
        <v>3717.9666666666672</v>
      </c>
      <c r="I23" s="271">
        <v>3796.6833333333334</v>
      </c>
      <c r="J23" s="271">
        <v>3865.666666666667</v>
      </c>
      <c r="K23" s="270">
        <v>3727.7</v>
      </c>
      <c r="L23" s="270">
        <v>3580</v>
      </c>
      <c r="M23" s="270">
        <v>5.8698899999999998</v>
      </c>
      <c r="N23" s="1"/>
      <c r="O23" s="1"/>
    </row>
    <row r="24" spans="1:15" ht="12.75" customHeight="1">
      <c r="A24" s="30">
        <v>14</v>
      </c>
      <c r="B24" s="280" t="s">
        <v>240</v>
      </c>
      <c r="C24" s="270">
        <v>3880.45</v>
      </c>
      <c r="D24" s="271">
        <v>3896.7666666666664</v>
      </c>
      <c r="E24" s="271">
        <v>3808.7333333333327</v>
      </c>
      <c r="F24" s="271">
        <v>3737.0166666666664</v>
      </c>
      <c r="G24" s="271">
        <v>3648.9833333333327</v>
      </c>
      <c r="H24" s="271">
        <v>3968.4833333333327</v>
      </c>
      <c r="I24" s="271">
        <v>4056.5166666666664</v>
      </c>
      <c r="J24" s="271">
        <v>4128.2333333333327</v>
      </c>
      <c r="K24" s="270">
        <v>3984.8</v>
      </c>
      <c r="L24" s="270">
        <v>3825.05</v>
      </c>
      <c r="M24" s="270">
        <v>5.9504799999999998</v>
      </c>
      <c r="N24" s="1"/>
      <c r="O24" s="1"/>
    </row>
    <row r="25" spans="1:15" ht="12.75" customHeight="1">
      <c r="A25" s="30">
        <v>15</v>
      </c>
      <c r="B25" s="280" t="s">
        <v>241</v>
      </c>
      <c r="C25" s="270">
        <v>113.8</v>
      </c>
      <c r="D25" s="271">
        <v>113.95</v>
      </c>
      <c r="E25" s="271">
        <v>112.9</v>
      </c>
      <c r="F25" s="271">
        <v>112</v>
      </c>
      <c r="G25" s="271">
        <v>110.95</v>
      </c>
      <c r="H25" s="271">
        <v>114.85000000000001</v>
      </c>
      <c r="I25" s="271">
        <v>115.89999999999999</v>
      </c>
      <c r="J25" s="271">
        <v>116.80000000000001</v>
      </c>
      <c r="K25" s="270">
        <v>115</v>
      </c>
      <c r="L25" s="270">
        <v>113.05</v>
      </c>
      <c r="M25" s="270">
        <v>18.585229999999999</v>
      </c>
      <c r="N25" s="1"/>
      <c r="O25" s="1"/>
    </row>
    <row r="26" spans="1:15" ht="12.75" customHeight="1">
      <c r="A26" s="30">
        <v>16</v>
      </c>
      <c r="B26" s="280" t="s">
        <v>41</v>
      </c>
      <c r="C26" s="270">
        <v>305.85000000000002</v>
      </c>
      <c r="D26" s="271">
        <v>305.26666666666665</v>
      </c>
      <c r="E26" s="271">
        <v>302.13333333333333</v>
      </c>
      <c r="F26" s="271">
        <v>298.41666666666669</v>
      </c>
      <c r="G26" s="271">
        <v>295.28333333333336</v>
      </c>
      <c r="H26" s="271">
        <v>308.98333333333329</v>
      </c>
      <c r="I26" s="271">
        <v>312.11666666666662</v>
      </c>
      <c r="J26" s="271">
        <v>315.83333333333326</v>
      </c>
      <c r="K26" s="270">
        <v>308.39999999999998</v>
      </c>
      <c r="L26" s="270">
        <v>301.55</v>
      </c>
      <c r="M26" s="270">
        <v>20.134460000000001</v>
      </c>
      <c r="N26" s="1"/>
      <c r="O26" s="1"/>
    </row>
    <row r="27" spans="1:15" ht="12.75" customHeight="1">
      <c r="A27" s="30">
        <v>17</v>
      </c>
      <c r="B27" s="280" t="s">
        <v>835</v>
      </c>
      <c r="C27" s="270">
        <v>467.2</v>
      </c>
      <c r="D27" s="271">
        <v>464.54999999999995</v>
      </c>
      <c r="E27" s="271">
        <v>458.69999999999993</v>
      </c>
      <c r="F27" s="271">
        <v>450.2</v>
      </c>
      <c r="G27" s="271">
        <v>444.34999999999997</v>
      </c>
      <c r="H27" s="271">
        <v>473.0499999999999</v>
      </c>
      <c r="I27" s="271">
        <v>478.89999999999992</v>
      </c>
      <c r="J27" s="271">
        <v>487.39999999999986</v>
      </c>
      <c r="K27" s="270">
        <v>470.4</v>
      </c>
      <c r="L27" s="270">
        <v>456.05</v>
      </c>
      <c r="M27" s="270">
        <v>0.84499999999999997</v>
      </c>
      <c r="N27" s="1"/>
      <c r="O27" s="1"/>
    </row>
    <row r="28" spans="1:15" ht="12.75" customHeight="1">
      <c r="A28" s="30">
        <v>18</v>
      </c>
      <c r="B28" s="280" t="s">
        <v>294</v>
      </c>
      <c r="C28" s="270">
        <v>268.3</v>
      </c>
      <c r="D28" s="271">
        <v>269.16666666666669</v>
      </c>
      <c r="E28" s="271">
        <v>266.33333333333337</v>
      </c>
      <c r="F28" s="271">
        <v>264.36666666666667</v>
      </c>
      <c r="G28" s="271">
        <v>261.53333333333336</v>
      </c>
      <c r="H28" s="271">
        <v>271.13333333333338</v>
      </c>
      <c r="I28" s="271">
        <v>273.96666666666675</v>
      </c>
      <c r="J28" s="271">
        <v>275.93333333333339</v>
      </c>
      <c r="K28" s="270">
        <v>272</v>
      </c>
      <c r="L28" s="270">
        <v>267.2</v>
      </c>
      <c r="M28" s="270">
        <v>0.59946999999999995</v>
      </c>
      <c r="N28" s="1"/>
      <c r="O28" s="1"/>
    </row>
    <row r="29" spans="1:15" ht="12.75" customHeight="1">
      <c r="A29" s="30">
        <v>19</v>
      </c>
      <c r="B29" s="280" t="s">
        <v>295</v>
      </c>
      <c r="C29" s="270">
        <v>296.45</v>
      </c>
      <c r="D29" s="271">
        <v>295.36666666666667</v>
      </c>
      <c r="E29" s="271">
        <v>287.18333333333334</v>
      </c>
      <c r="F29" s="271">
        <v>277.91666666666669</v>
      </c>
      <c r="G29" s="271">
        <v>269.73333333333335</v>
      </c>
      <c r="H29" s="271">
        <v>304.63333333333333</v>
      </c>
      <c r="I29" s="271">
        <v>312.81666666666672</v>
      </c>
      <c r="J29" s="271">
        <v>322.08333333333331</v>
      </c>
      <c r="K29" s="270">
        <v>303.55</v>
      </c>
      <c r="L29" s="270">
        <v>286.10000000000002</v>
      </c>
      <c r="M29" s="270">
        <v>8.8629099999999994</v>
      </c>
      <c r="N29" s="1"/>
      <c r="O29" s="1"/>
    </row>
    <row r="30" spans="1:15" ht="12.75" customHeight="1">
      <c r="A30" s="30">
        <v>20</v>
      </c>
      <c r="B30" s="280" t="s">
        <v>296</v>
      </c>
      <c r="C30" s="270">
        <v>1312.55</v>
      </c>
      <c r="D30" s="271">
        <v>1317.8333333333333</v>
      </c>
      <c r="E30" s="271">
        <v>1296.7166666666665</v>
      </c>
      <c r="F30" s="271">
        <v>1280.8833333333332</v>
      </c>
      <c r="G30" s="271">
        <v>1259.7666666666664</v>
      </c>
      <c r="H30" s="271">
        <v>1333.6666666666665</v>
      </c>
      <c r="I30" s="271">
        <v>1354.7833333333333</v>
      </c>
      <c r="J30" s="271">
        <v>1370.6166666666666</v>
      </c>
      <c r="K30" s="270">
        <v>1338.95</v>
      </c>
      <c r="L30" s="270">
        <v>1302</v>
      </c>
      <c r="M30" s="270">
        <v>5.0620500000000002</v>
      </c>
      <c r="N30" s="1"/>
      <c r="O30" s="1"/>
    </row>
    <row r="31" spans="1:15" ht="12.75" customHeight="1">
      <c r="A31" s="30">
        <v>21</v>
      </c>
      <c r="B31" s="280" t="s">
        <v>242</v>
      </c>
      <c r="C31" s="270">
        <v>1376.4</v>
      </c>
      <c r="D31" s="271">
        <v>1368.0833333333333</v>
      </c>
      <c r="E31" s="271">
        <v>1353.3166666666666</v>
      </c>
      <c r="F31" s="271">
        <v>1330.2333333333333</v>
      </c>
      <c r="G31" s="271">
        <v>1315.4666666666667</v>
      </c>
      <c r="H31" s="271">
        <v>1391.1666666666665</v>
      </c>
      <c r="I31" s="271">
        <v>1405.9333333333334</v>
      </c>
      <c r="J31" s="271">
        <v>1429.0166666666664</v>
      </c>
      <c r="K31" s="270">
        <v>1382.85</v>
      </c>
      <c r="L31" s="270">
        <v>1345</v>
      </c>
      <c r="M31" s="270">
        <v>0.66452999999999995</v>
      </c>
      <c r="N31" s="1"/>
      <c r="O31" s="1"/>
    </row>
    <row r="32" spans="1:15" ht="12.75" customHeight="1">
      <c r="A32" s="30">
        <v>22</v>
      </c>
      <c r="B32" s="280" t="s">
        <v>52</v>
      </c>
      <c r="C32" s="270">
        <v>642.29999999999995</v>
      </c>
      <c r="D32" s="271">
        <v>645.44999999999993</v>
      </c>
      <c r="E32" s="271">
        <v>637.89999999999986</v>
      </c>
      <c r="F32" s="271">
        <v>633.49999999999989</v>
      </c>
      <c r="G32" s="271">
        <v>625.94999999999982</v>
      </c>
      <c r="H32" s="271">
        <v>649.84999999999991</v>
      </c>
      <c r="I32" s="271">
        <v>657.39999999999986</v>
      </c>
      <c r="J32" s="271">
        <v>661.8</v>
      </c>
      <c r="K32" s="270">
        <v>653</v>
      </c>
      <c r="L32" s="270">
        <v>641.04999999999995</v>
      </c>
      <c r="M32" s="270">
        <v>1.2555799999999999</v>
      </c>
      <c r="N32" s="1"/>
      <c r="O32" s="1"/>
    </row>
    <row r="33" spans="1:15" ht="12.75" customHeight="1">
      <c r="A33" s="30">
        <v>23</v>
      </c>
      <c r="B33" s="280" t="s">
        <v>48</v>
      </c>
      <c r="C33" s="270">
        <v>2959.85</v>
      </c>
      <c r="D33" s="271">
        <v>2964.4833333333336</v>
      </c>
      <c r="E33" s="271">
        <v>2944.9666666666672</v>
      </c>
      <c r="F33" s="271">
        <v>2930.0833333333335</v>
      </c>
      <c r="G33" s="271">
        <v>2910.5666666666671</v>
      </c>
      <c r="H33" s="271">
        <v>2979.3666666666672</v>
      </c>
      <c r="I33" s="271">
        <v>2998.8833333333337</v>
      </c>
      <c r="J33" s="271">
        <v>3013.7666666666673</v>
      </c>
      <c r="K33" s="270">
        <v>2984</v>
      </c>
      <c r="L33" s="270">
        <v>2949.6</v>
      </c>
      <c r="M33" s="270">
        <v>0.44757000000000002</v>
      </c>
      <c r="N33" s="1"/>
      <c r="O33" s="1"/>
    </row>
    <row r="34" spans="1:15" ht="12.75" customHeight="1">
      <c r="A34" s="30">
        <v>24</v>
      </c>
      <c r="B34" s="280" t="s">
        <v>297</v>
      </c>
      <c r="C34" s="270">
        <v>3019</v>
      </c>
      <c r="D34" s="271">
        <v>3008.4500000000003</v>
      </c>
      <c r="E34" s="271">
        <v>2973.7000000000007</v>
      </c>
      <c r="F34" s="271">
        <v>2928.4000000000005</v>
      </c>
      <c r="G34" s="271">
        <v>2893.650000000001</v>
      </c>
      <c r="H34" s="271">
        <v>3053.7500000000005</v>
      </c>
      <c r="I34" s="271">
        <v>3088.4999999999995</v>
      </c>
      <c r="J34" s="271">
        <v>3133.8</v>
      </c>
      <c r="K34" s="270">
        <v>3043.2</v>
      </c>
      <c r="L34" s="270">
        <v>2963.15</v>
      </c>
      <c r="M34" s="270">
        <v>0.35420000000000001</v>
      </c>
      <c r="N34" s="1"/>
      <c r="O34" s="1"/>
    </row>
    <row r="35" spans="1:15" ht="12.75" customHeight="1">
      <c r="A35" s="30">
        <v>25</v>
      </c>
      <c r="B35" s="280" t="s">
        <v>747</v>
      </c>
      <c r="C35" s="270">
        <v>366.45</v>
      </c>
      <c r="D35" s="271">
        <v>361.71666666666664</v>
      </c>
      <c r="E35" s="271">
        <v>353.5333333333333</v>
      </c>
      <c r="F35" s="271">
        <v>340.61666666666667</v>
      </c>
      <c r="G35" s="271">
        <v>332.43333333333334</v>
      </c>
      <c r="H35" s="271">
        <v>374.63333333333327</v>
      </c>
      <c r="I35" s="271">
        <v>382.81666666666655</v>
      </c>
      <c r="J35" s="271">
        <v>395.73333333333323</v>
      </c>
      <c r="K35" s="270">
        <v>369.9</v>
      </c>
      <c r="L35" s="270">
        <v>348.8</v>
      </c>
      <c r="M35" s="270">
        <v>11.1881</v>
      </c>
      <c r="N35" s="1"/>
      <c r="O35" s="1"/>
    </row>
    <row r="36" spans="1:15" ht="12.75" customHeight="1">
      <c r="A36" s="30">
        <v>26</v>
      </c>
      <c r="B36" s="280" t="s">
        <v>865</v>
      </c>
      <c r="C36" s="270">
        <v>19.5</v>
      </c>
      <c r="D36" s="271">
        <v>19.533333333333335</v>
      </c>
      <c r="E36" s="271">
        <v>19.116666666666671</v>
      </c>
      <c r="F36" s="271">
        <v>18.733333333333334</v>
      </c>
      <c r="G36" s="271">
        <v>18.31666666666667</v>
      </c>
      <c r="H36" s="271">
        <v>19.916666666666671</v>
      </c>
      <c r="I36" s="271">
        <v>20.333333333333336</v>
      </c>
      <c r="J36" s="271">
        <v>20.716666666666672</v>
      </c>
      <c r="K36" s="270">
        <v>19.95</v>
      </c>
      <c r="L36" s="270">
        <v>19.149999999999999</v>
      </c>
      <c r="M36" s="270">
        <v>23.248100000000001</v>
      </c>
      <c r="N36" s="1"/>
      <c r="O36" s="1"/>
    </row>
    <row r="37" spans="1:15" ht="12.75" customHeight="1">
      <c r="A37" s="30">
        <v>27</v>
      </c>
      <c r="B37" s="280" t="s">
        <v>50</v>
      </c>
      <c r="C37" s="270">
        <v>507.9</v>
      </c>
      <c r="D37" s="271">
        <v>508.9666666666667</v>
      </c>
      <c r="E37" s="271">
        <v>502.93333333333339</v>
      </c>
      <c r="F37" s="271">
        <v>497.9666666666667</v>
      </c>
      <c r="G37" s="271">
        <v>491.93333333333339</v>
      </c>
      <c r="H37" s="271">
        <v>513.93333333333339</v>
      </c>
      <c r="I37" s="271">
        <v>519.9666666666667</v>
      </c>
      <c r="J37" s="271">
        <v>524.93333333333339</v>
      </c>
      <c r="K37" s="270">
        <v>515</v>
      </c>
      <c r="L37" s="270">
        <v>504</v>
      </c>
      <c r="M37" s="270">
        <v>3.0333299999999999</v>
      </c>
      <c r="N37" s="1"/>
      <c r="O37" s="1"/>
    </row>
    <row r="38" spans="1:15" ht="12.75" customHeight="1">
      <c r="A38" s="30">
        <v>28</v>
      </c>
      <c r="B38" s="280" t="s">
        <v>298</v>
      </c>
      <c r="C38" s="270">
        <v>2247.15</v>
      </c>
      <c r="D38" s="271">
        <v>2252.2000000000003</v>
      </c>
      <c r="E38" s="271">
        <v>2234.9500000000007</v>
      </c>
      <c r="F38" s="271">
        <v>2222.7500000000005</v>
      </c>
      <c r="G38" s="271">
        <v>2205.5000000000009</v>
      </c>
      <c r="H38" s="271">
        <v>2264.4000000000005</v>
      </c>
      <c r="I38" s="271">
        <v>2281.6499999999996</v>
      </c>
      <c r="J38" s="271">
        <v>2293.8500000000004</v>
      </c>
      <c r="K38" s="270">
        <v>2269.4499999999998</v>
      </c>
      <c r="L38" s="270">
        <v>2240</v>
      </c>
      <c r="M38" s="270">
        <v>0.51327999999999996</v>
      </c>
      <c r="N38" s="1"/>
      <c r="O38" s="1"/>
    </row>
    <row r="39" spans="1:15" ht="12.75" customHeight="1">
      <c r="A39" s="30">
        <v>29</v>
      </c>
      <c r="B39" s="280" t="s">
        <v>51</v>
      </c>
      <c r="C39" s="270">
        <v>409.8</v>
      </c>
      <c r="D39" s="271">
        <v>410.41666666666669</v>
      </c>
      <c r="E39" s="271">
        <v>407.03333333333336</v>
      </c>
      <c r="F39" s="271">
        <v>404.26666666666665</v>
      </c>
      <c r="G39" s="271">
        <v>400.88333333333333</v>
      </c>
      <c r="H39" s="271">
        <v>413.18333333333339</v>
      </c>
      <c r="I39" s="271">
        <v>416.56666666666672</v>
      </c>
      <c r="J39" s="271">
        <v>419.33333333333343</v>
      </c>
      <c r="K39" s="270">
        <v>413.8</v>
      </c>
      <c r="L39" s="270">
        <v>407.65</v>
      </c>
      <c r="M39" s="270">
        <v>107.62759</v>
      </c>
      <c r="N39" s="1"/>
      <c r="O39" s="1"/>
    </row>
    <row r="40" spans="1:15" ht="12.75" customHeight="1">
      <c r="A40" s="30">
        <v>30</v>
      </c>
      <c r="B40" s="280" t="s">
        <v>813</v>
      </c>
      <c r="C40" s="270">
        <v>1316.3</v>
      </c>
      <c r="D40" s="271">
        <v>1315.2833333333335</v>
      </c>
      <c r="E40" s="271">
        <v>1298.5666666666671</v>
      </c>
      <c r="F40" s="271">
        <v>1280.8333333333335</v>
      </c>
      <c r="G40" s="271">
        <v>1264.116666666667</v>
      </c>
      <c r="H40" s="271">
        <v>1333.0166666666671</v>
      </c>
      <c r="I40" s="271">
        <v>1349.7333333333338</v>
      </c>
      <c r="J40" s="271">
        <v>1367.4666666666672</v>
      </c>
      <c r="K40" s="270">
        <v>1332</v>
      </c>
      <c r="L40" s="270">
        <v>1297.55</v>
      </c>
      <c r="M40" s="270">
        <v>2.9630700000000001</v>
      </c>
      <c r="N40" s="1"/>
      <c r="O40" s="1"/>
    </row>
    <row r="41" spans="1:15" ht="12.75" customHeight="1">
      <c r="A41" s="30">
        <v>31</v>
      </c>
      <c r="B41" s="280" t="s">
        <v>777</v>
      </c>
      <c r="C41" s="270">
        <v>763.7</v>
      </c>
      <c r="D41" s="271">
        <v>772.06666666666661</v>
      </c>
      <c r="E41" s="271">
        <v>749.63333333333321</v>
      </c>
      <c r="F41" s="271">
        <v>735.56666666666661</v>
      </c>
      <c r="G41" s="271">
        <v>713.13333333333321</v>
      </c>
      <c r="H41" s="271">
        <v>786.13333333333321</v>
      </c>
      <c r="I41" s="271">
        <v>808.56666666666661</v>
      </c>
      <c r="J41" s="271">
        <v>822.63333333333321</v>
      </c>
      <c r="K41" s="270">
        <v>794.5</v>
      </c>
      <c r="L41" s="270">
        <v>758</v>
      </c>
      <c r="M41" s="270">
        <v>0.60204999999999997</v>
      </c>
      <c r="N41" s="1"/>
      <c r="O41" s="1"/>
    </row>
    <row r="42" spans="1:15" ht="12.75" customHeight="1">
      <c r="A42" s="30">
        <v>32</v>
      </c>
      <c r="B42" s="280" t="s">
        <v>53</v>
      </c>
      <c r="C42" s="270">
        <v>4277.1499999999996</v>
      </c>
      <c r="D42" s="271">
        <v>4283.3666666666659</v>
      </c>
      <c r="E42" s="271">
        <v>4237.7833333333319</v>
      </c>
      <c r="F42" s="271">
        <v>4198.4166666666661</v>
      </c>
      <c r="G42" s="271">
        <v>4152.8333333333321</v>
      </c>
      <c r="H42" s="271">
        <v>4322.7333333333318</v>
      </c>
      <c r="I42" s="271">
        <v>4368.3166666666657</v>
      </c>
      <c r="J42" s="271">
        <v>4407.6833333333316</v>
      </c>
      <c r="K42" s="270">
        <v>4328.95</v>
      </c>
      <c r="L42" s="270">
        <v>4244</v>
      </c>
      <c r="M42" s="270">
        <v>3.9007200000000002</v>
      </c>
      <c r="N42" s="1"/>
      <c r="O42" s="1"/>
    </row>
    <row r="43" spans="1:15" ht="12.75" customHeight="1">
      <c r="A43" s="30">
        <v>33</v>
      </c>
      <c r="B43" s="280" t="s">
        <v>54</v>
      </c>
      <c r="C43" s="270">
        <v>252.8</v>
      </c>
      <c r="D43" s="271">
        <v>252.48333333333335</v>
      </c>
      <c r="E43" s="271">
        <v>249.51666666666671</v>
      </c>
      <c r="F43" s="271">
        <v>246.23333333333335</v>
      </c>
      <c r="G43" s="271">
        <v>243.26666666666671</v>
      </c>
      <c r="H43" s="271">
        <v>255.76666666666671</v>
      </c>
      <c r="I43" s="271">
        <v>258.73333333333335</v>
      </c>
      <c r="J43" s="271">
        <v>262.01666666666671</v>
      </c>
      <c r="K43" s="270">
        <v>255.45</v>
      </c>
      <c r="L43" s="270">
        <v>249.2</v>
      </c>
      <c r="M43" s="270">
        <v>27.676089999999999</v>
      </c>
      <c r="N43" s="1"/>
      <c r="O43" s="1"/>
    </row>
    <row r="44" spans="1:15" ht="12.75" customHeight="1">
      <c r="A44" s="30">
        <v>34</v>
      </c>
      <c r="B44" s="280" t="s">
        <v>836</v>
      </c>
      <c r="C44" s="270">
        <v>351.9</v>
      </c>
      <c r="D44" s="271">
        <v>353.08333333333331</v>
      </c>
      <c r="E44" s="271">
        <v>344.06666666666661</v>
      </c>
      <c r="F44" s="271">
        <v>336.23333333333329</v>
      </c>
      <c r="G44" s="271">
        <v>327.21666666666658</v>
      </c>
      <c r="H44" s="271">
        <v>360.91666666666663</v>
      </c>
      <c r="I44" s="271">
        <v>369.93333333333339</v>
      </c>
      <c r="J44" s="271">
        <v>377.76666666666665</v>
      </c>
      <c r="K44" s="270">
        <v>362.1</v>
      </c>
      <c r="L44" s="270">
        <v>345.25</v>
      </c>
      <c r="M44" s="270">
        <v>6.0579599999999996</v>
      </c>
      <c r="N44" s="1"/>
      <c r="O44" s="1"/>
    </row>
    <row r="45" spans="1:15" ht="12.75" customHeight="1">
      <c r="A45" s="30">
        <v>35</v>
      </c>
      <c r="B45" s="280" t="s">
        <v>299</v>
      </c>
      <c r="C45" s="270">
        <v>639.45000000000005</v>
      </c>
      <c r="D45" s="271">
        <v>638.9666666666667</v>
      </c>
      <c r="E45" s="271">
        <v>631.98333333333335</v>
      </c>
      <c r="F45" s="271">
        <v>624.51666666666665</v>
      </c>
      <c r="G45" s="271">
        <v>617.5333333333333</v>
      </c>
      <c r="H45" s="271">
        <v>646.43333333333339</v>
      </c>
      <c r="I45" s="271">
        <v>653.41666666666674</v>
      </c>
      <c r="J45" s="271">
        <v>660.88333333333344</v>
      </c>
      <c r="K45" s="270">
        <v>645.95000000000005</v>
      </c>
      <c r="L45" s="270">
        <v>631.5</v>
      </c>
      <c r="M45" s="270">
        <v>4.6323499999999997</v>
      </c>
      <c r="N45" s="1"/>
      <c r="O45" s="1"/>
    </row>
    <row r="46" spans="1:15" ht="12.75" customHeight="1">
      <c r="A46" s="30">
        <v>36</v>
      </c>
      <c r="B46" s="280" t="s">
        <v>55</v>
      </c>
      <c r="C46" s="270">
        <v>162.75</v>
      </c>
      <c r="D46" s="271">
        <v>160.41666666666666</v>
      </c>
      <c r="E46" s="271">
        <v>157.33333333333331</v>
      </c>
      <c r="F46" s="271">
        <v>151.91666666666666</v>
      </c>
      <c r="G46" s="271">
        <v>148.83333333333331</v>
      </c>
      <c r="H46" s="271">
        <v>165.83333333333331</v>
      </c>
      <c r="I46" s="271">
        <v>168.91666666666663</v>
      </c>
      <c r="J46" s="271">
        <v>174.33333333333331</v>
      </c>
      <c r="K46" s="270">
        <v>163.5</v>
      </c>
      <c r="L46" s="270">
        <v>155</v>
      </c>
      <c r="M46" s="270">
        <v>471.54192999999998</v>
      </c>
      <c r="N46" s="1"/>
      <c r="O46" s="1"/>
    </row>
    <row r="47" spans="1:15" ht="12.75" customHeight="1">
      <c r="A47" s="30">
        <v>37</v>
      </c>
      <c r="B47" s="280" t="s">
        <v>57</v>
      </c>
      <c r="C47" s="270">
        <v>3446.55</v>
      </c>
      <c r="D47" s="271">
        <v>3411.9833333333336</v>
      </c>
      <c r="E47" s="271">
        <v>3349.5666666666671</v>
      </c>
      <c r="F47" s="271">
        <v>3252.5833333333335</v>
      </c>
      <c r="G47" s="271">
        <v>3190.166666666667</v>
      </c>
      <c r="H47" s="271">
        <v>3508.9666666666672</v>
      </c>
      <c r="I47" s="271">
        <v>3571.3833333333332</v>
      </c>
      <c r="J47" s="271">
        <v>3668.3666666666672</v>
      </c>
      <c r="K47" s="270">
        <v>3474.4</v>
      </c>
      <c r="L47" s="270">
        <v>3315</v>
      </c>
      <c r="M47" s="270">
        <v>14.177619999999999</v>
      </c>
      <c r="N47" s="1"/>
      <c r="O47" s="1"/>
    </row>
    <row r="48" spans="1:15" ht="12.75" customHeight="1">
      <c r="A48" s="30">
        <v>38</v>
      </c>
      <c r="B48" s="280" t="s">
        <v>300</v>
      </c>
      <c r="C48" s="270">
        <v>220.95</v>
      </c>
      <c r="D48" s="271">
        <v>222.21666666666667</v>
      </c>
      <c r="E48" s="271">
        <v>217.63333333333333</v>
      </c>
      <c r="F48" s="271">
        <v>214.31666666666666</v>
      </c>
      <c r="G48" s="271">
        <v>209.73333333333332</v>
      </c>
      <c r="H48" s="271">
        <v>225.53333333333333</v>
      </c>
      <c r="I48" s="271">
        <v>230.11666666666665</v>
      </c>
      <c r="J48" s="271">
        <v>233.43333333333334</v>
      </c>
      <c r="K48" s="270">
        <v>226.8</v>
      </c>
      <c r="L48" s="270">
        <v>218.9</v>
      </c>
      <c r="M48" s="270">
        <v>3.2666499999999998</v>
      </c>
      <c r="N48" s="1"/>
      <c r="O48" s="1"/>
    </row>
    <row r="49" spans="1:15" ht="12.75" customHeight="1">
      <c r="A49" s="30">
        <v>39</v>
      </c>
      <c r="B49" s="280" t="s">
        <v>301</v>
      </c>
      <c r="C49" s="270">
        <v>3051.55</v>
      </c>
      <c r="D49" s="271">
        <v>3065.0499999999997</v>
      </c>
      <c r="E49" s="271">
        <v>3008.0999999999995</v>
      </c>
      <c r="F49" s="271">
        <v>2964.6499999999996</v>
      </c>
      <c r="G49" s="271">
        <v>2907.6999999999994</v>
      </c>
      <c r="H49" s="271">
        <v>3108.4999999999995</v>
      </c>
      <c r="I49" s="271">
        <v>3165.4499999999994</v>
      </c>
      <c r="J49" s="271">
        <v>3208.8999999999996</v>
      </c>
      <c r="K49" s="270">
        <v>3122</v>
      </c>
      <c r="L49" s="270">
        <v>3021.6</v>
      </c>
      <c r="M49" s="270">
        <v>6.8279999999999993E-2</v>
      </c>
      <c r="N49" s="1"/>
      <c r="O49" s="1"/>
    </row>
    <row r="50" spans="1:15" ht="12.75" customHeight="1">
      <c r="A50" s="30">
        <v>40</v>
      </c>
      <c r="B50" s="280" t="s">
        <v>302</v>
      </c>
      <c r="C50" s="270">
        <v>2180.9</v>
      </c>
      <c r="D50" s="271">
        <v>2153.1333333333332</v>
      </c>
      <c r="E50" s="271">
        <v>2107.7666666666664</v>
      </c>
      <c r="F50" s="271">
        <v>2034.6333333333332</v>
      </c>
      <c r="G50" s="271">
        <v>1989.2666666666664</v>
      </c>
      <c r="H50" s="271">
        <v>2226.2666666666664</v>
      </c>
      <c r="I50" s="271">
        <v>2271.6333333333332</v>
      </c>
      <c r="J50" s="271">
        <v>2344.7666666666664</v>
      </c>
      <c r="K50" s="270">
        <v>2198.5</v>
      </c>
      <c r="L50" s="270">
        <v>2080</v>
      </c>
      <c r="M50" s="270">
        <v>5.0696000000000003</v>
      </c>
      <c r="N50" s="1"/>
      <c r="O50" s="1"/>
    </row>
    <row r="51" spans="1:15" ht="12.75" customHeight="1">
      <c r="A51" s="30">
        <v>41</v>
      </c>
      <c r="B51" s="280" t="s">
        <v>303</v>
      </c>
      <c r="C51" s="270">
        <v>9181.4500000000007</v>
      </c>
      <c r="D51" s="271">
        <v>9188.2666666666682</v>
      </c>
      <c r="E51" s="271">
        <v>9043.1833333333361</v>
      </c>
      <c r="F51" s="271">
        <v>8904.9166666666679</v>
      </c>
      <c r="G51" s="271">
        <v>8759.8333333333358</v>
      </c>
      <c r="H51" s="271">
        <v>9326.5333333333365</v>
      </c>
      <c r="I51" s="271">
        <v>9471.6166666666686</v>
      </c>
      <c r="J51" s="271">
        <v>9609.8833333333369</v>
      </c>
      <c r="K51" s="270">
        <v>9333.35</v>
      </c>
      <c r="L51" s="270">
        <v>9050</v>
      </c>
      <c r="M51" s="270">
        <v>0.21127000000000001</v>
      </c>
      <c r="N51" s="1"/>
      <c r="O51" s="1"/>
    </row>
    <row r="52" spans="1:15" ht="12.75" customHeight="1">
      <c r="A52" s="30">
        <v>42</v>
      </c>
      <c r="B52" s="280" t="s">
        <v>60</v>
      </c>
      <c r="C52" s="270">
        <v>539.04999999999995</v>
      </c>
      <c r="D52" s="271">
        <v>541</v>
      </c>
      <c r="E52" s="271">
        <v>535.04999999999995</v>
      </c>
      <c r="F52" s="271">
        <v>531.04999999999995</v>
      </c>
      <c r="G52" s="271">
        <v>525.09999999999991</v>
      </c>
      <c r="H52" s="271">
        <v>545</v>
      </c>
      <c r="I52" s="271">
        <v>550.95000000000005</v>
      </c>
      <c r="J52" s="271">
        <v>554.95000000000005</v>
      </c>
      <c r="K52" s="270">
        <v>546.95000000000005</v>
      </c>
      <c r="L52" s="270">
        <v>537</v>
      </c>
      <c r="M52" s="270">
        <v>12.514810000000001</v>
      </c>
      <c r="N52" s="1"/>
      <c r="O52" s="1"/>
    </row>
    <row r="53" spans="1:15" ht="12.75" customHeight="1">
      <c r="A53" s="30">
        <v>43</v>
      </c>
      <c r="B53" s="280" t="s">
        <v>304</v>
      </c>
      <c r="C53" s="270">
        <v>464.95</v>
      </c>
      <c r="D53" s="271">
        <v>464.98333333333335</v>
      </c>
      <c r="E53" s="271">
        <v>461.9666666666667</v>
      </c>
      <c r="F53" s="271">
        <v>458.98333333333335</v>
      </c>
      <c r="G53" s="271">
        <v>455.9666666666667</v>
      </c>
      <c r="H53" s="271">
        <v>467.9666666666667</v>
      </c>
      <c r="I53" s="271">
        <v>470.98333333333335</v>
      </c>
      <c r="J53" s="271">
        <v>473.9666666666667</v>
      </c>
      <c r="K53" s="270">
        <v>468</v>
      </c>
      <c r="L53" s="270">
        <v>462</v>
      </c>
      <c r="M53" s="270">
        <v>4.40754</v>
      </c>
      <c r="N53" s="1"/>
      <c r="O53" s="1"/>
    </row>
    <row r="54" spans="1:15" ht="12.75" customHeight="1">
      <c r="A54" s="30">
        <v>44</v>
      </c>
      <c r="B54" s="280" t="s">
        <v>243</v>
      </c>
      <c r="C54" s="270">
        <v>4565.8500000000004</v>
      </c>
      <c r="D54" s="271">
        <v>4542.416666666667</v>
      </c>
      <c r="E54" s="271">
        <v>4485.4333333333343</v>
      </c>
      <c r="F54" s="271">
        <v>4405.0166666666673</v>
      </c>
      <c r="G54" s="271">
        <v>4348.0333333333347</v>
      </c>
      <c r="H54" s="271">
        <v>4622.8333333333339</v>
      </c>
      <c r="I54" s="271">
        <v>4679.8166666666657</v>
      </c>
      <c r="J54" s="271">
        <v>4760.2333333333336</v>
      </c>
      <c r="K54" s="270">
        <v>4599.3999999999996</v>
      </c>
      <c r="L54" s="270">
        <v>4462</v>
      </c>
      <c r="M54" s="270">
        <v>4.3183499999999997</v>
      </c>
      <c r="N54" s="1"/>
      <c r="O54" s="1"/>
    </row>
    <row r="55" spans="1:15" ht="12.75" customHeight="1">
      <c r="A55" s="30">
        <v>45</v>
      </c>
      <c r="B55" s="280" t="s">
        <v>61</v>
      </c>
      <c r="C55" s="270">
        <v>744.15</v>
      </c>
      <c r="D55" s="271">
        <v>744.18333333333339</v>
      </c>
      <c r="E55" s="271">
        <v>733.46666666666681</v>
      </c>
      <c r="F55" s="271">
        <v>722.78333333333342</v>
      </c>
      <c r="G55" s="271">
        <v>712.06666666666683</v>
      </c>
      <c r="H55" s="271">
        <v>754.86666666666679</v>
      </c>
      <c r="I55" s="271">
        <v>765.58333333333348</v>
      </c>
      <c r="J55" s="271">
        <v>776.26666666666677</v>
      </c>
      <c r="K55" s="270">
        <v>754.9</v>
      </c>
      <c r="L55" s="270">
        <v>733.5</v>
      </c>
      <c r="M55" s="270">
        <v>93.538049999999998</v>
      </c>
      <c r="N55" s="1"/>
      <c r="O55" s="1"/>
    </row>
    <row r="56" spans="1:15" ht="12.75" customHeight="1">
      <c r="A56" s="30">
        <v>46</v>
      </c>
      <c r="B56" s="280" t="s">
        <v>305</v>
      </c>
      <c r="C56" s="270">
        <v>3273.6</v>
      </c>
      <c r="D56" s="271">
        <v>3296.6333333333332</v>
      </c>
      <c r="E56" s="271">
        <v>3247.9666666666662</v>
      </c>
      <c r="F56" s="271">
        <v>3222.333333333333</v>
      </c>
      <c r="G56" s="271">
        <v>3173.6666666666661</v>
      </c>
      <c r="H56" s="271">
        <v>3322.2666666666664</v>
      </c>
      <c r="I56" s="271">
        <v>3370.9333333333334</v>
      </c>
      <c r="J56" s="271">
        <v>3396.5666666666666</v>
      </c>
      <c r="K56" s="270">
        <v>3345.3</v>
      </c>
      <c r="L56" s="270">
        <v>3271</v>
      </c>
      <c r="M56" s="270">
        <v>0.19319</v>
      </c>
      <c r="N56" s="1"/>
      <c r="O56" s="1"/>
    </row>
    <row r="57" spans="1:15" ht="12" customHeight="1">
      <c r="A57" s="30">
        <v>47</v>
      </c>
      <c r="B57" s="280" t="s">
        <v>306</v>
      </c>
      <c r="C57" s="270">
        <v>652.45000000000005</v>
      </c>
      <c r="D57" s="271">
        <v>652.4666666666667</v>
      </c>
      <c r="E57" s="271">
        <v>645.08333333333337</v>
      </c>
      <c r="F57" s="271">
        <v>637.7166666666667</v>
      </c>
      <c r="G57" s="271">
        <v>630.33333333333337</v>
      </c>
      <c r="H57" s="271">
        <v>659.83333333333337</v>
      </c>
      <c r="I57" s="271">
        <v>667.21666666666658</v>
      </c>
      <c r="J57" s="271">
        <v>674.58333333333337</v>
      </c>
      <c r="K57" s="270">
        <v>659.85</v>
      </c>
      <c r="L57" s="270">
        <v>645.1</v>
      </c>
      <c r="M57" s="270">
        <v>5.6682300000000003</v>
      </c>
      <c r="N57" s="1"/>
      <c r="O57" s="1"/>
    </row>
    <row r="58" spans="1:15" ht="12.75" customHeight="1">
      <c r="A58" s="30">
        <v>48</v>
      </c>
      <c r="B58" s="280" t="s">
        <v>62</v>
      </c>
      <c r="C58" s="270">
        <v>4076.3</v>
      </c>
      <c r="D58" s="271">
        <v>4072.6833333333329</v>
      </c>
      <c r="E58" s="271">
        <v>4013.6166666666659</v>
      </c>
      <c r="F58" s="271">
        <v>3950.9333333333329</v>
      </c>
      <c r="G58" s="271">
        <v>3891.8666666666659</v>
      </c>
      <c r="H58" s="271">
        <v>4135.3666666666659</v>
      </c>
      <c r="I58" s="271">
        <v>4194.4333333333325</v>
      </c>
      <c r="J58" s="271">
        <v>4257.1166666666659</v>
      </c>
      <c r="K58" s="270">
        <v>4131.75</v>
      </c>
      <c r="L58" s="270">
        <v>4010</v>
      </c>
      <c r="M58" s="270">
        <v>5.1003400000000001</v>
      </c>
      <c r="N58" s="1"/>
      <c r="O58" s="1"/>
    </row>
    <row r="59" spans="1:15" ht="12.75" customHeight="1">
      <c r="A59" s="30">
        <v>49</v>
      </c>
      <c r="B59" s="280" t="s">
        <v>307</v>
      </c>
      <c r="C59" s="270">
        <v>1209.95</v>
      </c>
      <c r="D59" s="271">
        <v>1216.25</v>
      </c>
      <c r="E59" s="271">
        <v>1188.7</v>
      </c>
      <c r="F59" s="271">
        <v>1167.45</v>
      </c>
      <c r="G59" s="271">
        <v>1139.9000000000001</v>
      </c>
      <c r="H59" s="271">
        <v>1237.5</v>
      </c>
      <c r="I59" s="271">
        <v>1265.0500000000002</v>
      </c>
      <c r="J59" s="271">
        <v>1286.3</v>
      </c>
      <c r="K59" s="270">
        <v>1243.8</v>
      </c>
      <c r="L59" s="270">
        <v>1195</v>
      </c>
      <c r="M59" s="270">
        <v>0.86180999999999996</v>
      </c>
      <c r="N59" s="1"/>
      <c r="O59" s="1"/>
    </row>
    <row r="60" spans="1:15" ht="12.75" customHeight="1">
      <c r="A60" s="30">
        <v>50</v>
      </c>
      <c r="B60" s="280" t="s">
        <v>65</v>
      </c>
      <c r="C60" s="270">
        <v>7181.3</v>
      </c>
      <c r="D60" s="271">
        <v>7219.05</v>
      </c>
      <c r="E60" s="271">
        <v>7104.25</v>
      </c>
      <c r="F60" s="271">
        <v>7027.2</v>
      </c>
      <c r="G60" s="271">
        <v>6912.4</v>
      </c>
      <c r="H60" s="271">
        <v>7296.1</v>
      </c>
      <c r="I60" s="271">
        <v>7410.9000000000015</v>
      </c>
      <c r="J60" s="271">
        <v>7487.9500000000007</v>
      </c>
      <c r="K60" s="270">
        <v>7333.85</v>
      </c>
      <c r="L60" s="270">
        <v>7142</v>
      </c>
      <c r="M60" s="270">
        <v>14.62579</v>
      </c>
      <c r="N60" s="1"/>
      <c r="O60" s="1"/>
    </row>
    <row r="61" spans="1:15" ht="12.75" customHeight="1">
      <c r="A61" s="30">
        <v>51</v>
      </c>
      <c r="B61" s="280" t="s">
        <v>64</v>
      </c>
      <c r="C61" s="270">
        <v>17406.400000000001</v>
      </c>
      <c r="D61" s="271">
        <v>17299.283333333336</v>
      </c>
      <c r="E61" s="271">
        <v>16911.616666666672</v>
      </c>
      <c r="F61" s="271">
        <v>16416.833333333336</v>
      </c>
      <c r="G61" s="271">
        <v>16029.166666666672</v>
      </c>
      <c r="H61" s="271">
        <v>17794.066666666673</v>
      </c>
      <c r="I61" s="271">
        <v>18181.733333333337</v>
      </c>
      <c r="J61" s="271">
        <v>18676.516666666674</v>
      </c>
      <c r="K61" s="270">
        <v>17686.95</v>
      </c>
      <c r="L61" s="270">
        <v>16804.5</v>
      </c>
      <c r="M61" s="270">
        <v>10.17192</v>
      </c>
      <c r="N61" s="1"/>
      <c r="O61" s="1"/>
    </row>
    <row r="62" spans="1:15" ht="12.75" customHeight="1">
      <c r="A62" s="30">
        <v>52</v>
      </c>
      <c r="B62" s="280" t="s">
        <v>244</v>
      </c>
      <c r="C62" s="270">
        <v>5733.45</v>
      </c>
      <c r="D62" s="271">
        <v>5649.1500000000005</v>
      </c>
      <c r="E62" s="271">
        <v>5499.3000000000011</v>
      </c>
      <c r="F62" s="271">
        <v>5265.1500000000005</v>
      </c>
      <c r="G62" s="271">
        <v>5115.3000000000011</v>
      </c>
      <c r="H62" s="271">
        <v>5883.3000000000011</v>
      </c>
      <c r="I62" s="271">
        <v>6033.1500000000015</v>
      </c>
      <c r="J62" s="271">
        <v>6267.3000000000011</v>
      </c>
      <c r="K62" s="270">
        <v>5799</v>
      </c>
      <c r="L62" s="270">
        <v>5415</v>
      </c>
      <c r="M62" s="270">
        <v>1.09981</v>
      </c>
      <c r="N62" s="1"/>
      <c r="O62" s="1"/>
    </row>
    <row r="63" spans="1:15" ht="12.75" customHeight="1">
      <c r="A63" s="30">
        <v>53</v>
      </c>
      <c r="B63" s="280" t="s">
        <v>308</v>
      </c>
      <c r="C63" s="270">
        <v>3487.1</v>
      </c>
      <c r="D63" s="271">
        <v>3497.0333333333333</v>
      </c>
      <c r="E63" s="271">
        <v>3435.0666666666666</v>
      </c>
      <c r="F63" s="271">
        <v>3383.0333333333333</v>
      </c>
      <c r="G63" s="271">
        <v>3321.0666666666666</v>
      </c>
      <c r="H63" s="271">
        <v>3549.0666666666666</v>
      </c>
      <c r="I63" s="271">
        <v>3611.0333333333328</v>
      </c>
      <c r="J63" s="271">
        <v>3663.0666666666666</v>
      </c>
      <c r="K63" s="270">
        <v>3559</v>
      </c>
      <c r="L63" s="270">
        <v>3445</v>
      </c>
      <c r="M63" s="270">
        <v>0.54171000000000002</v>
      </c>
      <c r="N63" s="1"/>
      <c r="O63" s="1"/>
    </row>
    <row r="64" spans="1:15" ht="12.75" customHeight="1">
      <c r="A64" s="30">
        <v>54</v>
      </c>
      <c r="B64" s="280" t="s">
        <v>66</v>
      </c>
      <c r="C64" s="270">
        <v>2028.6</v>
      </c>
      <c r="D64" s="271">
        <v>2037.8499999999997</v>
      </c>
      <c r="E64" s="271">
        <v>2010.7499999999995</v>
      </c>
      <c r="F64" s="271">
        <v>1992.8999999999999</v>
      </c>
      <c r="G64" s="271">
        <v>1965.7999999999997</v>
      </c>
      <c r="H64" s="271">
        <v>2055.6999999999994</v>
      </c>
      <c r="I64" s="271">
        <v>2082.7999999999993</v>
      </c>
      <c r="J64" s="271">
        <v>2100.6499999999992</v>
      </c>
      <c r="K64" s="270">
        <v>2064.9499999999998</v>
      </c>
      <c r="L64" s="270">
        <v>2020</v>
      </c>
      <c r="M64" s="270">
        <v>3.3355899999999998</v>
      </c>
      <c r="N64" s="1"/>
      <c r="O64" s="1"/>
    </row>
    <row r="65" spans="1:15" ht="12.75" customHeight="1">
      <c r="A65" s="30">
        <v>55</v>
      </c>
      <c r="B65" s="280" t="s">
        <v>309</v>
      </c>
      <c r="C65" s="270">
        <v>357.55</v>
      </c>
      <c r="D65" s="271">
        <v>355.73333333333329</v>
      </c>
      <c r="E65" s="271">
        <v>349.46666666666658</v>
      </c>
      <c r="F65" s="271">
        <v>341.38333333333327</v>
      </c>
      <c r="G65" s="271">
        <v>335.11666666666656</v>
      </c>
      <c r="H65" s="271">
        <v>363.81666666666661</v>
      </c>
      <c r="I65" s="271">
        <v>370.08333333333337</v>
      </c>
      <c r="J65" s="271">
        <v>378.16666666666663</v>
      </c>
      <c r="K65" s="270">
        <v>362</v>
      </c>
      <c r="L65" s="270">
        <v>347.65</v>
      </c>
      <c r="M65" s="270">
        <v>32.212629999999997</v>
      </c>
      <c r="N65" s="1"/>
      <c r="O65" s="1"/>
    </row>
    <row r="66" spans="1:15" ht="12.75" customHeight="1">
      <c r="A66" s="30">
        <v>56</v>
      </c>
      <c r="B66" s="280" t="s">
        <v>67</v>
      </c>
      <c r="C66" s="270">
        <v>278.55</v>
      </c>
      <c r="D66" s="271">
        <v>277.88333333333338</v>
      </c>
      <c r="E66" s="271">
        <v>274.11666666666679</v>
      </c>
      <c r="F66" s="271">
        <v>269.68333333333339</v>
      </c>
      <c r="G66" s="271">
        <v>265.9166666666668</v>
      </c>
      <c r="H66" s="271">
        <v>282.31666666666678</v>
      </c>
      <c r="I66" s="271">
        <v>286.08333333333331</v>
      </c>
      <c r="J66" s="271">
        <v>290.51666666666677</v>
      </c>
      <c r="K66" s="270">
        <v>281.64999999999998</v>
      </c>
      <c r="L66" s="270">
        <v>273.45</v>
      </c>
      <c r="M66" s="270">
        <v>60.230460000000001</v>
      </c>
      <c r="N66" s="1"/>
      <c r="O66" s="1"/>
    </row>
    <row r="67" spans="1:15" ht="12.75" customHeight="1">
      <c r="A67" s="30">
        <v>57</v>
      </c>
      <c r="B67" s="280" t="s">
        <v>68</v>
      </c>
      <c r="C67" s="270">
        <v>133.44999999999999</v>
      </c>
      <c r="D67" s="271">
        <v>132.28333333333333</v>
      </c>
      <c r="E67" s="271">
        <v>130.71666666666667</v>
      </c>
      <c r="F67" s="271">
        <v>127.98333333333335</v>
      </c>
      <c r="G67" s="271">
        <v>126.41666666666669</v>
      </c>
      <c r="H67" s="271">
        <v>135.01666666666665</v>
      </c>
      <c r="I67" s="271">
        <v>136.58333333333331</v>
      </c>
      <c r="J67" s="271">
        <v>139.31666666666663</v>
      </c>
      <c r="K67" s="270">
        <v>133.85</v>
      </c>
      <c r="L67" s="270">
        <v>129.55000000000001</v>
      </c>
      <c r="M67" s="270">
        <v>305.32175000000001</v>
      </c>
      <c r="N67" s="1"/>
      <c r="O67" s="1"/>
    </row>
    <row r="68" spans="1:15" ht="12.75" customHeight="1">
      <c r="A68" s="30">
        <v>58</v>
      </c>
      <c r="B68" s="280" t="s">
        <v>245</v>
      </c>
      <c r="C68" s="270">
        <v>51.6</v>
      </c>
      <c r="D68" s="271">
        <v>51.883333333333333</v>
      </c>
      <c r="E68" s="271">
        <v>51.066666666666663</v>
      </c>
      <c r="F68" s="271">
        <v>50.533333333333331</v>
      </c>
      <c r="G68" s="271">
        <v>49.716666666666661</v>
      </c>
      <c r="H68" s="271">
        <v>52.416666666666664</v>
      </c>
      <c r="I68" s="271">
        <v>53.233333333333341</v>
      </c>
      <c r="J68" s="271">
        <v>53.766666666666666</v>
      </c>
      <c r="K68" s="270">
        <v>52.7</v>
      </c>
      <c r="L68" s="270">
        <v>51.35</v>
      </c>
      <c r="M68" s="270">
        <v>29.196680000000001</v>
      </c>
      <c r="N68" s="1"/>
      <c r="O68" s="1"/>
    </row>
    <row r="69" spans="1:15" ht="12.75" customHeight="1">
      <c r="A69" s="30">
        <v>59</v>
      </c>
      <c r="B69" s="280" t="s">
        <v>310</v>
      </c>
      <c r="C69" s="270">
        <v>18.149999999999999</v>
      </c>
      <c r="D69" s="271">
        <v>18.100000000000001</v>
      </c>
      <c r="E69" s="271">
        <v>17.900000000000002</v>
      </c>
      <c r="F69" s="271">
        <v>17.650000000000002</v>
      </c>
      <c r="G69" s="271">
        <v>17.450000000000003</v>
      </c>
      <c r="H69" s="271">
        <v>18.350000000000001</v>
      </c>
      <c r="I69" s="271">
        <v>18.550000000000004</v>
      </c>
      <c r="J69" s="271">
        <v>18.8</v>
      </c>
      <c r="K69" s="270">
        <v>18.3</v>
      </c>
      <c r="L69" s="270">
        <v>17.850000000000001</v>
      </c>
      <c r="M69" s="270">
        <v>18.962440000000001</v>
      </c>
      <c r="N69" s="1"/>
      <c r="O69" s="1"/>
    </row>
    <row r="70" spans="1:15" ht="12.75" customHeight="1">
      <c r="A70" s="30">
        <v>60</v>
      </c>
      <c r="B70" s="280" t="s">
        <v>69</v>
      </c>
      <c r="C70" s="270">
        <v>1917.2</v>
      </c>
      <c r="D70" s="271">
        <v>1927.1833333333334</v>
      </c>
      <c r="E70" s="271">
        <v>1892.0166666666669</v>
      </c>
      <c r="F70" s="271">
        <v>1866.8333333333335</v>
      </c>
      <c r="G70" s="271">
        <v>1831.666666666667</v>
      </c>
      <c r="H70" s="271">
        <v>1952.3666666666668</v>
      </c>
      <c r="I70" s="271">
        <v>1987.5333333333333</v>
      </c>
      <c r="J70" s="271">
        <v>2012.7166666666667</v>
      </c>
      <c r="K70" s="270">
        <v>1962.35</v>
      </c>
      <c r="L70" s="270">
        <v>1902</v>
      </c>
      <c r="M70" s="270">
        <v>3.2902800000000001</v>
      </c>
      <c r="N70" s="1"/>
      <c r="O70" s="1"/>
    </row>
    <row r="71" spans="1:15" ht="12.75" customHeight="1">
      <c r="A71" s="30">
        <v>61</v>
      </c>
      <c r="B71" s="280" t="s">
        <v>311</v>
      </c>
      <c r="C71" s="270">
        <v>5397.55</v>
      </c>
      <c r="D71" s="271">
        <v>5425.416666666667</v>
      </c>
      <c r="E71" s="271">
        <v>5366.1333333333341</v>
      </c>
      <c r="F71" s="271">
        <v>5334.7166666666672</v>
      </c>
      <c r="G71" s="271">
        <v>5275.4333333333343</v>
      </c>
      <c r="H71" s="271">
        <v>5456.8333333333339</v>
      </c>
      <c r="I71" s="271">
        <v>5516.1166666666668</v>
      </c>
      <c r="J71" s="271">
        <v>5547.5333333333338</v>
      </c>
      <c r="K71" s="270">
        <v>5484.7</v>
      </c>
      <c r="L71" s="270">
        <v>5394</v>
      </c>
      <c r="M71" s="270">
        <v>0.10861999999999999</v>
      </c>
      <c r="N71" s="1"/>
      <c r="O71" s="1"/>
    </row>
    <row r="72" spans="1:15" ht="12.75" customHeight="1">
      <c r="A72" s="30">
        <v>62</v>
      </c>
      <c r="B72" s="280" t="s">
        <v>72</v>
      </c>
      <c r="C72" s="270">
        <v>674.65</v>
      </c>
      <c r="D72" s="271">
        <v>678.08333333333337</v>
      </c>
      <c r="E72" s="271">
        <v>668.2166666666667</v>
      </c>
      <c r="F72" s="271">
        <v>661.7833333333333</v>
      </c>
      <c r="G72" s="271">
        <v>651.91666666666663</v>
      </c>
      <c r="H72" s="271">
        <v>684.51666666666677</v>
      </c>
      <c r="I72" s="271">
        <v>694.38333333333333</v>
      </c>
      <c r="J72" s="271">
        <v>700.81666666666683</v>
      </c>
      <c r="K72" s="270">
        <v>687.95</v>
      </c>
      <c r="L72" s="270">
        <v>671.65</v>
      </c>
      <c r="M72" s="270">
        <v>13.92179</v>
      </c>
      <c r="N72" s="1"/>
      <c r="O72" s="1"/>
    </row>
    <row r="73" spans="1:15" ht="12.75" customHeight="1">
      <c r="A73" s="30">
        <v>63</v>
      </c>
      <c r="B73" s="280" t="s">
        <v>312</v>
      </c>
      <c r="C73" s="270">
        <v>830.9</v>
      </c>
      <c r="D73" s="271">
        <v>829.98333333333323</v>
      </c>
      <c r="E73" s="271">
        <v>817.91666666666652</v>
      </c>
      <c r="F73" s="271">
        <v>804.93333333333328</v>
      </c>
      <c r="G73" s="271">
        <v>792.86666666666656</v>
      </c>
      <c r="H73" s="271">
        <v>842.96666666666647</v>
      </c>
      <c r="I73" s="271">
        <v>855.0333333333333</v>
      </c>
      <c r="J73" s="271">
        <v>868.01666666666642</v>
      </c>
      <c r="K73" s="270">
        <v>842.05</v>
      </c>
      <c r="L73" s="270">
        <v>817</v>
      </c>
      <c r="M73" s="270">
        <v>16.154949999999999</v>
      </c>
      <c r="N73" s="1"/>
      <c r="O73" s="1"/>
    </row>
    <row r="74" spans="1:15" ht="12.75" customHeight="1">
      <c r="A74" s="30">
        <v>64</v>
      </c>
      <c r="B74" s="280" t="s">
        <v>71</v>
      </c>
      <c r="C74" s="270">
        <v>319.8</v>
      </c>
      <c r="D74" s="271">
        <v>315.53333333333336</v>
      </c>
      <c r="E74" s="271">
        <v>310.26666666666671</v>
      </c>
      <c r="F74" s="271">
        <v>300.73333333333335</v>
      </c>
      <c r="G74" s="271">
        <v>295.4666666666667</v>
      </c>
      <c r="H74" s="271">
        <v>325.06666666666672</v>
      </c>
      <c r="I74" s="271">
        <v>330.33333333333337</v>
      </c>
      <c r="J74" s="271">
        <v>339.86666666666673</v>
      </c>
      <c r="K74" s="270">
        <v>320.8</v>
      </c>
      <c r="L74" s="270">
        <v>306</v>
      </c>
      <c r="M74" s="270">
        <v>112.56312</v>
      </c>
      <c r="N74" s="1"/>
      <c r="O74" s="1"/>
    </row>
    <row r="75" spans="1:15" ht="12.75" customHeight="1">
      <c r="A75" s="30">
        <v>65</v>
      </c>
      <c r="B75" s="280" t="s">
        <v>73</v>
      </c>
      <c r="C75" s="270">
        <v>751.6</v>
      </c>
      <c r="D75" s="271">
        <v>746</v>
      </c>
      <c r="E75" s="271">
        <v>738.1</v>
      </c>
      <c r="F75" s="271">
        <v>724.6</v>
      </c>
      <c r="G75" s="271">
        <v>716.7</v>
      </c>
      <c r="H75" s="271">
        <v>759.5</v>
      </c>
      <c r="I75" s="271">
        <v>767.40000000000009</v>
      </c>
      <c r="J75" s="271">
        <v>780.9</v>
      </c>
      <c r="K75" s="270">
        <v>753.9</v>
      </c>
      <c r="L75" s="270">
        <v>732.5</v>
      </c>
      <c r="M75" s="270">
        <v>14.57864</v>
      </c>
      <c r="N75" s="1"/>
      <c r="O75" s="1"/>
    </row>
    <row r="76" spans="1:15" ht="12.75" customHeight="1">
      <c r="A76" s="30">
        <v>66</v>
      </c>
      <c r="B76" s="280" t="s">
        <v>76</v>
      </c>
      <c r="C76" s="270">
        <v>60.15</v>
      </c>
      <c r="D76" s="271">
        <v>59.716666666666669</v>
      </c>
      <c r="E76" s="271">
        <v>58.433333333333337</v>
      </c>
      <c r="F76" s="271">
        <v>56.716666666666669</v>
      </c>
      <c r="G76" s="271">
        <v>55.433333333333337</v>
      </c>
      <c r="H76" s="271">
        <v>61.433333333333337</v>
      </c>
      <c r="I76" s="271">
        <v>62.716666666666669</v>
      </c>
      <c r="J76" s="271">
        <v>64.433333333333337</v>
      </c>
      <c r="K76" s="270">
        <v>61</v>
      </c>
      <c r="L76" s="270">
        <v>58</v>
      </c>
      <c r="M76" s="270">
        <v>339.62599</v>
      </c>
      <c r="N76" s="1"/>
      <c r="O76" s="1"/>
    </row>
    <row r="77" spans="1:15" ht="12.75" customHeight="1">
      <c r="A77" s="30">
        <v>67</v>
      </c>
      <c r="B77" s="280" t="s">
        <v>80</v>
      </c>
      <c r="C77" s="270">
        <v>331.35</v>
      </c>
      <c r="D77" s="271">
        <v>329.51666666666665</v>
      </c>
      <c r="E77" s="271">
        <v>326.0333333333333</v>
      </c>
      <c r="F77" s="271">
        <v>320.71666666666664</v>
      </c>
      <c r="G77" s="271">
        <v>317.23333333333329</v>
      </c>
      <c r="H77" s="271">
        <v>334.83333333333331</v>
      </c>
      <c r="I77" s="271">
        <v>338.31666666666666</v>
      </c>
      <c r="J77" s="271">
        <v>343.63333333333333</v>
      </c>
      <c r="K77" s="270">
        <v>333</v>
      </c>
      <c r="L77" s="270">
        <v>324.2</v>
      </c>
      <c r="M77" s="270">
        <v>33.708309999999997</v>
      </c>
      <c r="N77" s="1"/>
      <c r="O77" s="1"/>
    </row>
    <row r="78" spans="1:15" ht="12.75" customHeight="1">
      <c r="A78" s="30">
        <v>68</v>
      </c>
      <c r="B78" s="280" t="s">
        <v>75</v>
      </c>
      <c r="C78" s="270">
        <v>735.05</v>
      </c>
      <c r="D78" s="271">
        <v>735.85</v>
      </c>
      <c r="E78" s="271">
        <v>725.7</v>
      </c>
      <c r="F78" s="271">
        <v>716.35</v>
      </c>
      <c r="G78" s="271">
        <v>706.2</v>
      </c>
      <c r="H78" s="271">
        <v>745.2</v>
      </c>
      <c r="I78" s="271">
        <v>755.34999999999991</v>
      </c>
      <c r="J78" s="271">
        <v>764.7</v>
      </c>
      <c r="K78" s="270">
        <v>746</v>
      </c>
      <c r="L78" s="270">
        <v>726.5</v>
      </c>
      <c r="M78" s="270">
        <v>118.69517999999999</v>
      </c>
      <c r="N78" s="1"/>
      <c r="O78" s="1"/>
    </row>
    <row r="79" spans="1:15" ht="12.75" customHeight="1">
      <c r="A79" s="30">
        <v>69</v>
      </c>
      <c r="B79" s="280" t="s">
        <v>77</v>
      </c>
      <c r="C79" s="270">
        <v>301.60000000000002</v>
      </c>
      <c r="D79" s="271">
        <v>301.34999999999997</v>
      </c>
      <c r="E79" s="271">
        <v>297.79999999999995</v>
      </c>
      <c r="F79" s="271">
        <v>294</v>
      </c>
      <c r="G79" s="271">
        <v>290.45</v>
      </c>
      <c r="H79" s="271">
        <v>305.14999999999992</v>
      </c>
      <c r="I79" s="271">
        <v>308.7</v>
      </c>
      <c r="J79" s="271">
        <v>312.49999999999989</v>
      </c>
      <c r="K79" s="270">
        <v>304.89999999999998</v>
      </c>
      <c r="L79" s="270">
        <v>297.55</v>
      </c>
      <c r="M79" s="270">
        <v>32.390749999999997</v>
      </c>
      <c r="N79" s="1"/>
      <c r="O79" s="1"/>
    </row>
    <row r="80" spans="1:15" ht="12.75" customHeight="1">
      <c r="A80" s="30">
        <v>70</v>
      </c>
      <c r="B80" s="280" t="s">
        <v>313</v>
      </c>
      <c r="C80" s="270">
        <v>975.35</v>
      </c>
      <c r="D80" s="271">
        <v>975.79999999999984</v>
      </c>
      <c r="E80" s="271">
        <v>957.59999999999968</v>
      </c>
      <c r="F80" s="271">
        <v>939.8499999999998</v>
      </c>
      <c r="G80" s="271">
        <v>921.64999999999964</v>
      </c>
      <c r="H80" s="271">
        <v>993.54999999999973</v>
      </c>
      <c r="I80" s="271">
        <v>1011.7499999999998</v>
      </c>
      <c r="J80" s="271">
        <v>1029.4999999999998</v>
      </c>
      <c r="K80" s="270">
        <v>994</v>
      </c>
      <c r="L80" s="270">
        <v>958.05</v>
      </c>
      <c r="M80" s="270">
        <v>1.7222999999999999</v>
      </c>
      <c r="N80" s="1"/>
      <c r="O80" s="1"/>
    </row>
    <row r="81" spans="1:15" ht="12.75" customHeight="1">
      <c r="A81" s="30">
        <v>71</v>
      </c>
      <c r="B81" s="280" t="s">
        <v>314</v>
      </c>
      <c r="C81" s="270">
        <v>321.89999999999998</v>
      </c>
      <c r="D81" s="271">
        <v>320.61666666666667</v>
      </c>
      <c r="E81" s="271">
        <v>317.38333333333333</v>
      </c>
      <c r="F81" s="271">
        <v>312.86666666666667</v>
      </c>
      <c r="G81" s="271">
        <v>309.63333333333333</v>
      </c>
      <c r="H81" s="271">
        <v>325.13333333333333</v>
      </c>
      <c r="I81" s="271">
        <v>328.36666666666667</v>
      </c>
      <c r="J81" s="271">
        <v>332.88333333333333</v>
      </c>
      <c r="K81" s="270">
        <v>323.85000000000002</v>
      </c>
      <c r="L81" s="270">
        <v>316.10000000000002</v>
      </c>
      <c r="M81" s="270">
        <v>13.356170000000001</v>
      </c>
      <c r="N81" s="1"/>
      <c r="O81" s="1"/>
    </row>
    <row r="82" spans="1:15" ht="12.75" customHeight="1">
      <c r="A82" s="30">
        <v>72</v>
      </c>
      <c r="B82" s="280" t="s">
        <v>315</v>
      </c>
      <c r="C82" s="270">
        <v>8724.2999999999993</v>
      </c>
      <c r="D82" s="271">
        <v>8783.2333333333318</v>
      </c>
      <c r="E82" s="271">
        <v>8476.5666666666639</v>
      </c>
      <c r="F82" s="271">
        <v>8228.8333333333321</v>
      </c>
      <c r="G82" s="271">
        <v>7922.1666666666642</v>
      </c>
      <c r="H82" s="271">
        <v>9030.9666666666635</v>
      </c>
      <c r="I82" s="271">
        <v>9337.6333333333314</v>
      </c>
      <c r="J82" s="271">
        <v>9585.3666666666631</v>
      </c>
      <c r="K82" s="270">
        <v>9089.9</v>
      </c>
      <c r="L82" s="270">
        <v>8535.5</v>
      </c>
      <c r="M82" s="270">
        <v>0.81272</v>
      </c>
      <c r="N82" s="1"/>
      <c r="O82" s="1"/>
    </row>
    <row r="83" spans="1:15" ht="12.75" customHeight="1">
      <c r="A83" s="30">
        <v>73</v>
      </c>
      <c r="B83" s="280" t="s">
        <v>316</v>
      </c>
      <c r="C83" s="270">
        <v>1101</v>
      </c>
      <c r="D83" s="271">
        <v>1096.0666666666668</v>
      </c>
      <c r="E83" s="271">
        <v>1083.0833333333337</v>
      </c>
      <c r="F83" s="271">
        <v>1065.166666666667</v>
      </c>
      <c r="G83" s="271">
        <v>1052.1833333333338</v>
      </c>
      <c r="H83" s="271">
        <v>1113.9833333333336</v>
      </c>
      <c r="I83" s="271">
        <v>1126.9666666666667</v>
      </c>
      <c r="J83" s="271">
        <v>1144.8833333333334</v>
      </c>
      <c r="K83" s="270">
        <v>1109.05</v>
      </c>
      <c r="L83" s="270">
        <v>1078.1500000000001</v>
      </c>
      <c r="M83" s="270">
        <v>0.82286000000000004</v>
      </c>
      <c r="N83" s="1"/>
      <c r="O83" s="1"/>
    </row>
    <row r="84" spans="1:15" ht="12.75" customHeight="1">
      <c r="A84" s="30">
        <v>74</v>
      </c>
      <c r="B84" s="280" t="s">
        <v>246</v>
      </c>
      <c r="C84" s="270">
        <v>907.1</v>
      </c>
      <c r="D84" s="271">
        <v>909.93333333333339</v>
      </c>
      <c r="E84" s="271">
        <v>902.16666666666674</v>
      </c>
      <c r="F84" s="271">
        <v>897.23333333333335</v>
      </c>
      <c r="G84" s="271">
        <v>889.4666666666667</v>
      </c>
      <c r="H84" s="271">
        <v>914.86666666666679</v>
      </c>
      <c r="I84" s="271">
        <v>922.63333333333344</v>
      </c>
      <c r="J84" s="271">
        <v>927.56666666666683</v>
      </c>
      <c r="K84" s="270">
        <v>917.7</v>
      </c>
      <c r="L84" s="270">
        <v>905</v>
      </c>
      <c r="M84" s="270">
        <v>0.25727</v>
      </c>
      <c r="N84" s="1"/>
      <c r="O84" s="1"/>
    </row>
    <row r="85" spans="1:15" ht="12.75" customHeight="1">
      <c r="A85" s="30">
        <v>75</v>
      </c>
      <c r="B85" s="280" t="s">
        <v>837</v>
      </c>
      <c r="C85" s="270">
        <v>557.65</v>
      </c>
      <c r="D85" s="271">
        <v>561.25</v>
      </c>
      <c r="E85" s="271">
        <v>551</v>
      </c>
      <c r="F85" s="271">
        <v>544.35</v>
      </c>
      <c r="G85" s="271">
        <v>534.1</v>
      </c>
      <c r="H85" s="271">
        <v>567.9</v>
      </c>
      <c r="I85" s="271">
        <v>578.15</v>
      </c>
      <c r="J85" s="271">
        <v>584.79999999999995</v>
      </c>
      <c r="K85" s="270">
        <v>571.5</v>
      </c>
      <c r="L85" s="270">
        <v>554.6</v>
      </c>
      <c r="M85" s="270">
        <v>3.8027000000000002</v>
      </c>
      <c r="N85" s="1"/>
      <c r="O85" s="1"/>
    </row>
    <row r="86" spans="1:15" ht="12.75" customHeight="1">
      <c r="A86" s="30">
        <v>76</v>
      </c>
      <c r="B86" s="280" t="s">
        <v>78</v>
      </c>
      <c r="C86" s="270">
        <v>17663.05</v>
      </c>
      <c r="D86" s="271">
        <v>17629.316666666666</v>
      </c>
      <c r="E86" s="271">
        <v>17390.683333333331</v>
      </c>
      <c r="F86" s="271">
        <v>17118.316666666666</v>
      </c>
      <c r="G86" s="271">
        <v>16879.683333333331</v>
      </c>
      <c r="H86" s="271">
        <v>17901.683333333331</v>
      </c>
      <c r="I86" s="271">
        <v>18140.316666666662</v>
      </c>
      <c r="J86" s="271">
        <v>18412.683333333331</v>
      </c>
      <c r="K86" s="270">
        <v>17867.95</v>
      </c>
      <c r="L86" s="270">
        <v>17356.95</v>
      </c>
      <c r="M86" s="270">
        <v>0.52573000000000003</v>
      </c>
      <c r="N86" s="1"/>
      <c r="O86" s="1"/>
    </row>
    <row r="87" spans="1:15" ht="12.75" customHeight="1">
      <c r="A87" s="30">
        <v>77</v>
      </c>
      <c r="B87" s="280" t="s">
        <v>317</v>
      </c>
      <c r="C87" s="270">
        <v>515.29999999999995</v>
      </c>
      <c r="D87" s="271">
        <v>512.56666666666661</v>
      </c>
      <c r="E87" s="271">
        <v>507.73333333333323</v>
      </c>
      <c r="F87" s="271">
        <v>500.16666666666663</v>
      </c>
      <c r="G87" s="271">
        <v>495.33333333333326</v>
      </c>
      <c r="H87" s="271">
        <v>520.13333333333321</v>
      </c>
      <c r="I87" s="271">
        <v>524.9666666666667</v>
      </c>
      <c r="J87" s="271">
        <v>532.53333333333319</v>
      </c>
      <c r="K87" s="270">
        <v>517.4</v>
      </c>
      <c r="L87" s="270">
        <v>505</v>
      </c>
      <c r="M87" s="270">
        <v>1.5015799999999999</v>
      </c>
      <c r="N87" s="1"/>
      <c r="O87" s="1"/>
    </row>
    <row r="88" spans="1:15" ht="12.75" customHeight="1">
      <c r="A88" s="30">
        <v>78</v>
      </c>
      <c r="B88" s="280" t="s">
        <v>838</v>
      </c>
      <c r="C88" s="270">
        <v>43.1</v>
      </c>
      <c r="D88" s="271">
        <v>41.93333333333333</v>
      </c>
      <c r="E88" s="271">
        <v>40.716666666666661</v>
      </c>
      <c r="F88" s="271">
        <v>38.333333333333329</v>
      </c>
      <c r="G88" s="271">
        <v>37.11666666666666</v>
      </c>
      <c r="H88" s="271">
        <v>44.316666666666663</v>
      </c>
      <c r="I88" s="271">
        <v>45.533333333333331</v>
      </c>
      <c r="J88" s="271">
        <v>47.916666666666664</v>
      </c>
      <c r="K88" s="270">
        <v>43.15</v>
      </c>
      <c r="L88" s="270">
        <v>39.549999999999997</v>
      </c>
      <c r="M88" s="270">
        <v>225.95321000000001</v>
      </c>
      <c r="N88" s="1"/>
      <c r="O88" s="1"/>
    </row>
    <row r="89" spans="1:15" ht="12.75" customHeight="1">
      <c r="A89" s="30">
        <v>79</v>
      </c>
      <c r="B89" s="280" t="s">
        <v>81</v>
      </c>
      <c r="C89" s="270">
        <v>3718.15</v>
      </c>
      <c r="D89" s="271">
        <v>3711.8833333333332</v>
      </c>
      <c r="E89" s="271">
        <v>3678.3666666666663</v>
      </c>
      <c r="F89" s="271">
        <v>3638.583333333333</v>
      </c>
      <c r="G89" s="271">
        <v>3605.0666666666662</v>
      </c>
      <c r="H89" s="271">
        <v>3751.6666666666665</v>
      </c>
      <c r="I89" s="271">
        <v>3785.1833333333329</v>
      </c>
      <c r="J89" s="271">
        <v>3824.9666666666667</v>
      </c>
      <c r="K89" s="270">
        <v>3745.4</v>
      </c>
      <c r="L89" s="270">
        <v>3672.1</v>
      </c>
      <c r="M89" s="270">
        <v>3.1488800000000001</v>
      </c>
      <c r="N89" s="1"/>
      <c r="O89" s="1"/>
    </row>
    <row r="90" spans="1:15" ht="12.75" customHeight="1">
      <c r="A90" s="30">
        <v>80</v>
      </c>
      <c r="B90" s="280" t="s">
        <v>839</v>
      </c>
      <c r="C90" s="270">
        <v>1356.15</v>
      </c>
      <c r="D90" s="271">
        <v>1362.3500000000001</v>
      </c>
      <c r="E90" s="271">
        <v>1338.8000000000002</v>
      </c>
      <c r="F90" s="271">
        <v>1321.45</v>
      </c>
      <c r="G90" s="271">
        <v>1297.9000000000001</v>
      </c>
      <c r="H90" s="271">
        <v>1379.7000000000003</v>
      </c>
      <c r="I90" s="271">
        <v>1403.25</v>
      </c>
      <c r="J90" s="271">
        <v>1420.6000000000004</v>
      </c>
      <c r="K90" s="270">
        <v>1385.9</v>
      </c>
      <c r="L90" s="270">
        <v>1345</v>
      </c>
      <c r="M90" s="270">
        <v>1.6358699999999999</v>
      </c>
      <c r="N90" s="1"/>
      <c r="O90" s="1"/>
    </row>
    <row r="91" spans="1:15" ht="12.75" customHeight="1">
      <c r="A91" s="30">
        <v>81</v>
      </c>
      <c r="B91" s="280" t="s">
        <v>318</v>
      </c>
      <c r="C91" s="270">
        <v>479.35</v>
      </c>
      <c r="D91" s="271">
        <v>478.0333333333333</v>
      </c>
      <c r="E91" s="271">
        <v>473.41666666666663</v>
      </c>
      <c r="F91" s="271">
        <v>467.48333333333335</v>
      </c>
      <c r="G91" s="271">
        <v>462.86666666666667</v>
      </c>
      <c r="H91" s="271">
        <v>483.96666666666658</v>
      </c>
      <c r="I91" s="271">
        <v>488.58333333333326</v>
      </c>
      <c r="J91" s="271">
        <v>494.51666666666654</v>
      </c>
      <c r="K91" s="270">
        <v>482.65</v>
      </c>
      <c r="L91" s="270">
        <v>472.1</v>
      </c>
      <c r="M91" s="270">
        <v>2.1118600000000001</v>
      </c>
      <c r="N91" s="1"/>
      <c r="O91" s="1"/>
    </row>
    <row r="92" spans="1:15" ht="12.75" customHeight="1">
      <c r="A92" s="30">
        <v>82</v>
      </c>
      <c r="B92" s="280" t="s">
        <v>247</v>
      </c>
      <c r="C92" s="270">
        <v>80.400000000000006</v>
      </c>
      <c r="D92" s="271">
        <v>80.599999999999994</v>
      </c>
      <c r="E92" s="271">
        <v>79.399999999999991</v>
      </c>
      <c r="F92" s="271">
        <v>78.399999999999991</v>
      </c>
      <c r="G92" s="271">
        <v>77.199999999999989</v>
      </c>
      <c r="H92" s="271">
        <v>81.599999999999994</v>
      </c>
      <c r="I92" s="271">
        <v>82.799999999999983</v>
      </c>
      <c r="J92" s="271">
        <v>83.8</v>
      </c>
      <c r="K92" s="270">
        <v>81.8</v>
      </c>
      <c r="L92" s="270">
        <v>79.599999999999994</v>
      </c>
      <c r="M92" s="270">
        <v>21.24004</v>
      </c>
      <c r="N92" s="1"/>
      <c r="O92" s="1"/>
    </row>
    <row r="93" spans="1:15" ht="12.75" customHeight="1">
      <c r="A93" s="30">
        <v>83</v>
      </c>
      <c r="B93" s="280" t="s">
        <v>792</v>
      </c>
      <c r="C93" s="270">
        <v>226.8</v>
      </c>
      <c r="D93" s="271">
        <v>226.66666666666666</v>
      </c>
      <c r="E93" s="271">
        <v>224.63333333333333</v>
      </c>
      <c r="F93" s="271">
        <v>222.46666666666667</v>
      </c>
      <c r="G93" s="271">
        <v>220.43333333333334</v>
      </c>
      <c r="H93" s="271">
        <v>228.83333333333331</v>
      </c>
      <c r="I93" s="271">
        <v>230.86666666666667</v>
      </c>
      <c r="J93" s="271">
        <v>233.0333333333333</v>
      </c>
      <c r="K93" s="270">
        <v>228.7</v>
      </c>
      <c r="L93" s="270">
        <v>224.5</v>
      </c>
      <c r="M93" s="270">
        <v>6.5092499999999998</v>
      </c>
      <c r="N93" s="1"/>
      <c r="O93" s="1"/>
    </row>
    <row r="94" spans="1:15" ht="12.75" customHeight="1">
      <c r="A94" s="30">
        <v>84</v>
      </c>
      <c r="B94" s="280" t="s">
        <v>319</v>
      </c>
      <c r="C94" s="270">
        <v>3267.25</v>
      </c>
      <c r="D94" s="271">
        <v>3277.4166666666665</v>
      </c>
      <c r="E94" s="271">
        <v>3244.833333333333</v>
      </c>
      <c r="F94" s="271">
        <v>3222.4166666666665</v>
      </c>
      <c r="G94" s="271">
        <v>3189.833333333333</v>
      </c>
      <c r="H94" s="271">
        <v>3299.833333333333</v>
      </c>
      <c r="I94" s="271">
        <v>3332.4166666666661</v>
      </c>
      <c r="J94" s="271">
        <v>3354.833333333333</v>
      </c>
      <c r="K94" s="270">
        <v>3310</v>
      </c>
      <c r="L94" s="270">
        <v>3255</v>
      </c>
      <c r="M94" s="270">
        <v>0.30735000000000001</v>
      </c>
      <c r="N94" s="1"/>
      <c r="O94" s="1"/>
    </row>
    <row r="95" spans="1:15" ht="12.75" customHeight="1">
      <c r="A95" s="30">
        <v>85</v>
      </c>
      <c r="B95" s="280" t="s">
        <v>320</v>
      </c>
      <c r="C95" s="270">
        <v>211.2</v>
      </c>
      <c r="D95" s="271">
        <v>211.41666666666666</v>
      </c>
      <c r="E95" s="271">
        <v>205.13333333333333</v>
      </c>
      <c r="F95" s="271">
        <v>199.06666666666666</v>
      </c>
      <c r="G95" s="271">
        <v>192.78333333333333</v>
      </c>
      <c r="H95" s="271">
        <v>217.48333333333332</v>
      </c>
      <c r="I95" s="271">
        <v>223.76666666666668</v>
      </c>
      <c r="J95" s="271">
        <v>229.83333333333331</v>
      </c>
      <c r="K95" s="270">
        <v>217.7</v>
      </c>
      <c r="L95" s="270">
        <v>205.35</v>
      </c>
      <c r="M95" s="270">
        <v>4.6147099999999996</v>
      </c>
      <c r="N95" s="1"/>
      <c r="O95" s="1"/>
    </row>
    <row r="96" spans="1:15" ht="12.75" customHeight="1">
      <c r="A96" s="30">
        <v>86</v>
      </c>
      <c r="B96" s="280" t="s">
        <v>321</v>
      </c>
      <c r="C96" s="270">
        <v>643.45000000000005</v>
      </c>
      <c r="D96" s="271">
        <v>636.81666666666672</v>
      </c>
      <c r="E96" s="271">
        <v>626.63333333333344</v>
      </c>
      <c r="F96" s="271">
        <v>609.81666666666672</v>
      </c>
      <c r="G96" s="271">
        <v>599.63333333333344</v>
      </c>
      <c r="H96" s="271">
        <v>653.63333333333344</v>
      </c>
      <c r="I96" s="271">
        <v>663.81666666666661</v>
      </c>
      <c r="J96" s="271">
        <v>680.63333333333344</v>
      </c>
      <c r="K96" s="270">
        <v>647</v>
      </c>
      <c r="L96" s="270">
        <v>620</v>
      </c>
      <c r="M96" s="270">
        <v>5.2730499999999996</v>
      </c>
      <c r="N96" s="1"/>
      <c r="O96" s="1"/>
    </row>
    <row r="97" spans="1:15" ht="12.75" customHeight="1">
      <c r="A97" s="30">
        <v>87</v>
      </c>
      <c r="B97" s="280" t="s">
        <v>82</v>
      </c>
      <c r="C97" s="270">
        <v>244.5</v>
      </c>
      <c r="D97" s="271">
        <v>242.81666666666669</v>
      </c>
      <c r="E97" s="271">
        <v>239.13333333333338</v>
      </c>
      <c r="F97" s="271">
        <v>233.76666666666668</v>
      </c>
      <c r="G97" s="271">
        <v>230.08333333333337</v>
      </c>
      <c r="H97" s="271">
        <v>248.18333333333339</v>
      </c>
      <c r="I97" s="271">
        <v>251.86666666666673</v>
      </c>
      <c r="J97" s="271">
        <v>257.23333333333341</v>
      </c>
      <c r="K97" s="270">
        <v>246.5</v>
      </c>
      <c r="L97" s="270">
        <v>237.45</v>
      </c>
      <c r="M97" s="270">
        <v>102.18402</v>
      </c>
      <c r="N97" s="1"/>
      <c r="O97" s="1"/>
    </row>
    <row r="98" spans="1:15" ht="12.75" customHeight="1">
      <c r="A98" s="30">
        <v>88</v>
      </c>
      <c r="B98" s="280" t="s">
        <v>322</v>
      </c>
      <c r="C98" s="270">
        <v>782.95</v>
      </c>
      <c r="D98" s="271">
        <v>781.7833333333333</v>
      </c>
      <c r="E98" s="271">
        <v>775.56666666666661</v>
      </c>
      <c r="F98" s="271">
        <v>768.18333333333328</v>
      </c>
      <c r="G98" s="271">
        <v>761.96666666666658</v>
      </c>
      <c r="H98" s="271">
        <v>789.16666666666663</v>
      </c>
      <c r="I98" s="271">
        <v>795.38333333333333</v>
      </c>
      <c r="J98" s="271">
        <v>802.76666666666665</v>
      </c>
      <c r="K98" s="270">
        <v>788</v>
      </c>
      <c r="L98" s="270">
        <v>774.4</v>
      </c>
      <c r="M98" s="270">
        <v>0.37996999999999997</v>
      </c>
      <c r="N98" s="1"/>
      <c r="O98" s="1"/>
    </row>
    <row r="99" spans="1:15" ht="12.75" customHeight="1">
      <c r="A99" s="30">
        <v>89</v>
      </c>
      <c r="B99" s="280" t="s">
        <v>323</v>
      </c>
      <c r="C99" s="270">
        <v>721.5</v>
      </c>
      <c r="D99" s="271">
        <v>723.0333333333333</v>
      </c>
      <c r="E99" s="271">
        <v>715.31666666666661</v>
      </c>
      <c r="F99" s="271">
        <v>709.13333333333333</v>
      </c>
      <c r="G99" s="271">
        <v>701.41666666666663</v>
      </c>
      <c r="H99" s="271">
        <v>729.21666666666658</v>
      </c>
      <c r="I99" s="271">
        <v>736.93333333333328</v>
      </c>
      <c r="J99" s="271">
        <v>743.11666666666656</v>
      </c>
      <c r="K99" s="270">
        <v>730.75</v>
      </c>
      <c r="L99" s="270">
        <v>716.85</v>
      </c>
      <c r="M99" s="270">
        <v>0.97255999999999998</v>
      </c>
      <c r="N99" s="1"/>
      <c r="O99" s="1"/>
    </row>
    <row r="100" spans="1:15" ht="12.75" customHeight="1">
      <c r="A100" s="30">
        <v>90</v>
      </c>
      <c r="B100" s="280" t="s">
        <v>324</v>
      </c>
      <c r="C100" s="270">
        <v>847.5</v>
      </c>
      <c r="D100" s="271">
        <v>845.31666666666661</v>
      </c>
      <c r="E100" s="271">
        <v>835.63333333333321</v>
      </c>
      <c r="F100" s="271">
        <v>823.76666666666665</v>
      </c>
      <c r="G100" s="271">
        <v>814.08333333333326</v>
      </c>
      <c r="H100" s="271">
        <v>857.18333333333317</v>
      </c>
      <c r="I100" s="271">
        <v>866.86666666666656</v>
      </c>
      <c r="J100" s="271">
        <v>878.73333333333312</v>
      </c>
      <c r="K100" s="270">
        <v>855</v>
      </c>
      <c r="L100" s="270">
        <v>833.45</v>
      </c>
      <c r="M100" s="270">
        <v>1.6371</v>
      </c>
      <c r="N100" s="1"/>
      <c r="O100" s="1"/>
    </row>
    <row r="101" spans="1:15" ht="12.75" customHeight="1">
      <c r="A101" s="30">
        <v>91</v>
      </c>
      <c r="B101" s="280" t="s">
        <v>248</v>
      </c>
      <c r="C101" s="270">
        <v>113.55</v>
      </c>
      <c r="D101" s="271">
        <v>113.75</v>
      </c>
      <c r="E101" s="271">
        <v>113.15</v>
      </c>
      <c r="F101" s="271">
        <v>112.75</v>
      </c>
      <c r="G101" s="271">
        <v>112.15</v>
      </c>
      <c r="H101" s="271">
        <v>114.15</v>
      </c>
      <c r="I101" s="271">
        <v>114.75</v>
      </c>
      <c r="J101" s="271">
        <v>115.15</v>
      </c>
      <c r="K101" s="270">
        <v>114.35</v>
      </c>
      <c r="L101" s="270">
        <v>113.35</v>
      </c>
      <c r="M101" s="270">
        <v>5.8829599999999997</v>
      </c>
      <c r="N101" s="1"/>
      <c r="O101" s="1"/>
    </row>
    <row r="102" spans="1:15" ht="12.75" customHeight="1">
      <c r="A102" s="30">
        <v>92</v>
      </c>
      <c r="B102" s="280" t="s">
        <v>325</v>
      </c>
      <c r="C102" s="270">
        <v>1412.05</v>
      </c>
      <c r="D102" s="271">
        <v>1407.6833333333334</v>
      </c>
      <c r="E102" s="271">
        <v>1380.3666666666668</v>
      </c>
      <c r="F102" s="271">
        <v>1348.6833333333334</v>
      </c>
      <c r="G102" s="271">
        <v>1321.3666666666668</v>
      </c>
      <c r="H102" s="271">
        <v>1439.3666666666668</v>
      </c>
      <c r="I102" s="271">
        <v>1466.6833333333334</v>
      </c>
      <c r="J102" s="271">
        <v>1498.3666666666668</v>
      </c>
      <c r="K102" s="270">
        <v>1435</v>
      </c>
      <c r="L102" s="270">
        <v>1376</v>
      </c>
      <c r="M102" s="270">
        <v>1.81277</v>
      </c>
      <c r="N102" s="1"/>
      <c r="O102" s="1"/>
    </row>
    <row r="103" spans="1:15" ht="12.75" customHeight="1">
      <c r="A103" s="30">
        <v>93</v>
      </c>
      <c r="B103" s="280" t="s">
        <v>326</v>
      </c>
      <c r="C103" s="270">
        <v>19.350000000000001</v>
      </c>
      <c r="D103" s="271">
        <v>19.433333333333334</v>
      </c>
      <c r="E103" s="271">
        <v>19.166666666666668</v>
      </c>
      <c r="F103" s="271">
        <v>18.983333333333334</v>
      </c>
      <c r="G103" s="271">
        <v>18.716666666666669</v>
      </c>
      <c r="H103" s="271">
        <v>19.616666666666667</v>
      </c>
      <c r="I103" s="271">
        <v>19.883333333333333</v>
      </c>
      <c r="J103" s="271">
        <v>20.066666666666666</v>
      </c>
      <c r="K103" s="270">
        <v>19.7</v>
      </c>
      <c r="L103" s="270">
        <v>19.25</v>
      </c>
      <c r="M103" s="270">
        <v>21.839359999999999</v>
      </c>
      <c r="N103" s="1"/>
      <c r="O103" s="1"/>
    </row>
    <row r="104" spans="1:15" ht="12.75" customHeight="1">
      <c r="A104" s="30">
        <v>94</v>
      </c>
      <c r="B104" s="280" t="s">
        <v>327</v>
      </c>
      <c r="C104" s="270">
        <v>1262.9000000000001</v>
      </c>
      <c r="D104" s="271">
        <v>1259.5666666666668</v>
      </c>
      <c r="E104" s="271">
        <v>1241.4333333333336</v>
      </c>
      <c r="F104" s="271">
        <v>1219.9666666666667</v>
      </c>
      <c r="G104" s="271">
        <v>1201.8333333333335</v>
      </c>
      <c r="H104" s="271">
        <v>1281.0333333333338</v>
      </c>
      <c r="I104" s="271">
        <v>1299.166666666667</v>
      </c>
      <c r="J104" s="271">
        <v>1320.6333333333339</v>
      </c>
      <c r="K104" s="270">
        <v>1277.7</v>
      </c>
      <c r="L104" s="270">
        <v>1238.0999999999999</v>
      </c>
      <c r="M104" s="270">
        <v>10.60224</v>
      </c>
      <c r="N104" s="1"/>
      <c r="O104" s="1"/>
    </row>
    <row r="105" spans="1:15" ht="12.75" customHeight="1">
      <c r="A105" s="30">
        <v>95</v>
      </c>
      <c r="B105" s="280" t="s">
        <v>328</v>
      </c>
      <c r="C105" s="270">
        <v>669.4</v>
      </c>
      <c r="D105" s="271">
        <v>672.05</v>
      </c>
      <c r="E105" s="271">
        <v>660.8</v>
      </c>
      <c r="F105" s="271">
        <v>652.20000000000005</v>
      </c>
      <c r="G105" s="271">
        <v>640.95000000000005</v>
      </c>
      <c r="H105" s="271">
        <v>680.64999999999986</v>
      </c>
      <c r="I105" s="271">
        <v>691.89999999999986</v>
      </c>
      <c r="J105" s="271">
        <v>700.49999999999977</v>
      </c>
      <c r="K105" s="270">
        <v>683.3</v>
      </c>
      <c r="L105" s="270">
        <v>663.45</v>
      </c>
      <c r="M105" s="270">
        <v>0.85579000000000005</v>
      </c>
      <c r="N105" s="1"/>
      <c r="O105" s="1"/>
    </row>
    <row r="106" spans="1:15" ht="12.75" customHeight="1">
      <c r="A106" s="30">
        <v>96</v>
      </c>
      <c r="B106" s="280" t="s">
        <v>329</v>
      </c>
      <c r="C106" s="270">
        <v>858.75</v>
      </c>
      <c r="D106" s="271">
        <v>865.73333333333323</v>
      </c>
      <c r="E106" s="271">
        <v>849.01666666666642</v>
      </c>
      <c r="F106" s="271">
        <v>839.28333333333319</v>
      </c>
      <c r="G106" s="271">
        <v>822.56666666666638</v>
      </c>
      <c r="H106" s="271">
        <v>875.46666666666647</v>
      </c>
      <c r="I106" s="271">
        <v>892.18333333333339</v>
      </c>
      <c r="J106" s="271">
        <v>901.91666666666652</v>
      </c>
      <c r="K106" s="270">
        <v>882.45</v>
      </c>
      <c r="L106" s="270">
        <v>856</v>
      </c>
      <c r="M106" s="270">
        <v>1.5366299999999999</v>
      </c>
      <c r="N106" s="1"/>
      <c r="O106" s="1"/>
    </row>
    <row r="107" spans="1:15" ht="12.75" customHeight="1">
      <c r="A107" s="30">
        <v>97</v>
      </c>
      <c r="B107" s="280" t="s">
        <v>330</v>
      </c>
      <c r="C107" s="270">
        <v>4907.55</v>
      </c>
      <c r="D107" s="271">
        <v>4938.6333333333341</v>
      </c>
      <c r="E107" s="271">
        <v>4852.9166666666679</v>
      </c>
      <c r="F107" s="271">
        <v>4798.2833333333338</v>
      </c>
      <c r="G107" s="271">
        <v>4712.5666666666675</v>
      </c>
      <c r="H107" s="271">
        <v>4993.2666666666682</v>
      </c>
      <c r="I107" s="271">
        <v>5078.9833333333336</v>
      </c>
      <c r="J107" s="271">
        <v>5133.6166666666686</v>
      </c>
      <c r="K107" s="270">
        <v>5024.3500000000004</v>
      </c>
      <c r="L107" s="270">
        <v>4884</v>
      </c>
      <c r="M107" s="270">
        <v>0.15117</v>
      </c>
      <c r="N107" s="1"/>
      <c r="O107" s="1"/>
    </row>
    <row r="108" spans="1:15" ht="12.75" customHeight="1">
      <c r="A108" s="30">
        <v>98</v>
      </c>
      <c r="B108" s="280" t="s">
        <v>331</v>
      </c>
      <c r="C108" s="270">
        <v>324.7</v>
      </c>
      <c r="D108" s="271">
        <v>324.71666666666664</v>
      </c>
      <c r="E108" s="271">
        <v>321.98333333333329</v>
      </c>
      <c r="F108" s="271">
        <v>319.26666666666665</v>
      </c>
      <c r="G108" s="271">
        <v>316.5333333333333</v>
      </c>
      <c r="H108" s="271">
        <v>327.43333333333328</v>
      </c>
      <c r="I108" s="271">
        <v>330.16666666666663</v>
      </c>
      <c r="J108" s="271">
        <v>332.88333333333327</v>
      </c>
      <c r="K108" s="270">
        <v>327.45</v>
      </c>
      <c r="L108" s="270">
        <v>322</v>
      </c>
      <c r="M108" s="270">
        <v>0.65239999999999998</v>
      </c>
      <c r="N108" s="1"/>
      <c r="O108" s="1"/>
    </row>
    <row r="109" spans="1:15" ht="12.75" customHeight="1">
      <c r="A109" s="30">
        <v>99</v>
      </c>
      <c r="B109" s="280" t="s">
        <v>332</v>
      </c>
      <c r="C109" s="270">
        <v>352.6</v>
      </c>
      <c r="D109" s="271">
        <v>352.13333333333338</v>
      </c>
      <c r="E109" s="271">
        <v>347.46666666666675</v>
      </c>
      <c r="F109" s="271">
        <v>342.33333333333337</v>
      </c>
      <c r="G109" s="271">
        <v>337.66666666666674</v>
      </c>
      <c r="H109" s="271">
        <v>357.26666666666677</v>
      </c>
      <c r="I109" s="271">
        <v>361.93333333333339</v>
      </c>
      <c r="J109" s="271">
        <v>367.06666666666678</v>
      </c>
      <c r="K109" s="270">
        <v>356.8</v>
      </c>
      <c r="L109" s="270">
        <v>347</v>
      </c>
      <c r="M109" s="270">
        <v>21.846689999999999</v>
      </c>
      <c r="N109" s="1"/>
      <c r="O109" s="1"/>
    </row>
    <row r="110" spans="1:15" ht="12.75" customHeight="1">
      <c r="A110" s="30">
        <v>100</v>
      </c>
      <c r="B110" s="280" t="s">
        <v>840</v>
      </c>
      <c r="C110" s="270">
        <v>420.05</v>
      </c>
      <c r="D110" s="271">
        <v>421.43333333333334</v>
      </c>
      <c r="E110" s="271">
        <v>417.91666666666669</v>
      </c>
      <c r="F110" s="271">
        <v>415.78333333333336</v>
      </c>
      <c r="G110" s="271">
        <v>412.26666666666671</v>
      </c>
      <c r="H110" s="271">
        <v>423.56666666666666</v>
      </c>
      <c r="I110" s="271">
        <v>427.08333333333331</v>
      </c>
      <c r="J110" s="271">
        <v>429.21666666666664</v>
      </c>
      <c r="K110" s="270">
        <v>424.95</v>
      </c>
      <c r="L110" s="270">
        <v>419.3</v>
      </c>
      <c r="M110" s="270">
        <v>0.89670000000000005</v>
      </c>
      <c r="N110" s="1"/>
      <c r="O110" s="1"/>
    </row>
    <row r="111" spans="1:15" ht="12.75" customHeight="1">
      <c r="A111" s="30">
        <v>101</v>
      </c>
      <c r="B111" s="280" t="s">
        <v>333</v>
      </c>
      <c r="C111" s="270">
        <v>657.15</v>
      </c>
      <c r="D111" s="271">
        <v>662.44999999999993</v>
      </c>
      <c r="E111" s="271">
        <v>645.69999999999982</v>
      </c>
      <c r="F111" s="271">
        <v>634.24999999999989</v>
      </c>
      <c r="G111" s="271">
        <v>617.49999999999977</v>
      </c>
      <c r="H111" s="271">
        <v>673.89999999999986</v>
      </c>
      <c r="I111" s="271">
        <v>690.65000000000009</v>
      </c>
      <c r="J111" s="271">
        <v>702.09999999999991</v>
      </c>
      <c r="K111" s="270">
        <v>679.2</v>
      </c>
      <c r="L111" s="270">
        <v>651</v>
      </c>
      <c r="M111" s="270">
        <v>1.01369</v>
      </c>
      <c r="N111" s="1"/>
      <c r="O111" s="1"/>
    </row>
    <row r="112" spans="1:15" ht="12.75" customHeight="1">
      <c r="A112" s="30">
        <v>102</v>
      </c>
      <c r="B112" s="280" t="s">
        <v>83</v>
      </c>
      <c r="C112" s="270">
        <v>789.3</v>
      </c>
      <c r="D112" s="271">
        <v>792.26666666666677</v>
      </c>
      <c r="E112" s="271">
        <v>779.28333333333353</v>
      </c>
      <c r="F112" s="271">
        <v>769.26666666666677</v>
      </c>
      <c r="G112" s="271">
        <v>756.28333333333353</v>
      </c>
      <c r="H112" s="271">
        <v>802.28333333333353</v>
      </c>
      <c r="I112" s="271">
        <v>815.26666666666688</v>
      </c>
      <c r="J112" s="271">
        <v>825.28333333333353</v>
      </c>
      <c r="K112" s="270">
        <v>805.25</v>
      </c>
      <c r="L112" s="270">
        <v>782.25</v>
      </c>
      <c r="M112" s="270">
        <v>13.645630000000001</v>
      </c>
      <c r="N112" s="1"/>
      <c r="O112" s="1"/>
    </row>
    <row r="113" spans="1:15" ht="12.75" customHeight="1">
      <c r="A113" s="30">
        <v>103</v>
      </c>
      <c r="B113" s="280" t="s">
        <v>84</v>
      </c>
      <c r="C113" s="270">
        <v>1023</v>
      </c>
      <c r="D113" s="271">
        <v>1028.8833333333334</v>
      </c>
      <c r="E113" s="271">
        <v>1013.5166666666669</v>
      </c>
      <c r="F113" s="271">
        <v>1004.0333333333334</v>
      </c>
      <c r="G113" s="271">
        <v>988.66666666666686</v>
      </c>
      <c r="H113" s="271">
        <v>1038.3666666666668</v>
      </c>
      <c r="I113" s="271">
        <v>1053.7333333333331</v>
      </c>
      <c r="J113" s="271">
        <v>1063.2166666666669</v>
      </c>
      <c r="K113" s="270">
        <v>1044.25</v>
      </c>
      <c r="L113" s="270">
        <v>1019.4</v>
      </c>
      <c r="M113" s="270">
        <v>15.28731</v>
      </c>
      <c r="N113" s="1"/>
      <c r="O113" s="1"/>
    </row>
    <row r="114" spans="1:15" ht="12.75" customHeight="1">
      <c r="A114" s="30">
        <v>104</v>
      </c>
      <c r="B114" s="280" t="s">
        <v>91</v>
      </c>
      <c r="C114" s="270">
        <v>181.05</v>
      </c>
      <c r="D114" s="271">
        <v>180.4</v>
      </c>
      <c r="E114" s="271">
        <v>179.15</v>
      </c>
      <c r="F114" s="271">
        <v>177.25</v>
      </c>
      <c r="G114" s="271">
        <v>176</v>
      </c>
      <c r="H114" s="271">
        <v>182.3</v>
      </c>
      <c r="I114" s="271">
        <v>183.55</v>
      </c>
      <c r="J114" s="271">
        <v>185.45000000000002</v>
      </c>
      <c r="K114" s="270">
        <v>181.65</v>
      </c>
      <c r="L114" s="270">
        <v>178.5</v>
      </c>
      <c r="M114" s="270">
        <v>34.822839999999999</v>
      </c>
      <c r="N114" s="1"/>
      <c r="O114" s="1"/>
    </row>
    <row r="115" spans="1:15" ht="12.75" customHeight="1">
      <c r="A115" s="30">
        <v>105</v>
      </c>
      <c r="B115" s="280" t="s">
        <v>830</v>
      </c>
      <c r="C115" s="270">
        <v>1767.15</v>
      </c>
      <c r="D115" s="271">
        <v>1764.0833333333333</v>
      </c>
      <c r="E115" s="271">
        <v>1728.1666666666665</v>
      </c>
      <c r="F115" s="271">
        <v>1689.1833333333332</v>
      </c>
      <c r="G115" s="271">
        <v>1653.2666666666664</v>
      </c>
      <c r="H115" s="271">
        <v>1803.0666666666666</v>
      </c>
      <c r="I115" s="271">
        <v>1838.9833333333331</v>
      </c>
      <c r="J115" s="271">
        <v>1877.9666666666667</v>
      </c>
      <c r="K115" s="270">
        <v>1800</v>
      </c>
      <c r="L115" s="270">
        <v>1725.1</v>
      </c>
      <c r="M115" s="270">
        <v>1.1302700000000001</v>
      </c>
      <c r="N115" s="1"/>
      <c r="O115" s="1"/>
    </row>
    <row r="116" spans="1:15" ht="12.75" customHeight="1">
      <c r="A116" s="30">
        <v>106</v>
      </c>
      <c r="B116" s="280" t="s">
        <v>85</v>
      </c>
      <c r="C116" s="270">
        <v>230.3</v>
      </c>
      <c r="D116" s="271">
        <v>232.2166666666667</v>
      </c>
      <c r="E116" s="271">
        <v>227.63333333333338</v>
      </c>
      <c r="F116" s="271">
        <v>224.9666666666667</v>
      </c>
      <c r="G116" s="271">
        <v>220.38333333333338</v>
      </c>
      <c r="H116" s="271">
        <v>234.88333333333338</v>
      </c>
      <c r="I116" s="271">
        <v>239.4666666666667</v>
      </c>
      <c r="J116" s="271">
        <v>242.13333333333338</v>
      </c>
      <c r="K116" s="270">
        <v>236.8</v>
      </c>
      <c r="L116" s="270">
        <v>229.55</v>
      </c>
      <c r="M116" s="270">
        <v>96.823210000000003</v>
      </c>
      <c r="N116" s="1"/>
      <c r="O116" s="1"/>
    </row>
    <row r="117" spans="1:15" ht="12.75" customHeight="1">
      <c r="A117" s="30">
        <v>107</v>
      </c>
      <c r="B117" s="280" t="s">
        <v>334</v>
      </c>
      <c r="C117" s="270">
        <v>379.7</v>
      </c>
      <c r="D117" s="271">
        <v>381.23333333333335</v>
      </c>
      <c r="E117" s="271">
        <v>374.4666666666667</v>
      </c>
      <c r="F117" s="271">
        <v>369.23333333333335</v>
      </c>
      <c r="G117" s="271">
        <v>362.4666666666667</v>
      </c>
      <c r="H117" s="271">
        <v>386.4666666666667</v>
      </c>
      <c r="I117" s="271">
        <v>393.23333333333335</v>
      </c>
      <c r="J117" s="271">
        <v>398.4666666666667</v>
      </c>
      <c r="K117" s="270">
        <v>388</v>
      </c>
      <c r="L117" s="270">
        <v>376</v>
      </c>
      <c r="M117" s="270">
        <v>9.1272400000000005</v>
      </c>
      <c r="N117" s="1"/>
      <c r="O117" s="1"/>
    </row>
    <row r="118" spans="1:15" ht="12.75" customHeight="1">
      <c r="A118" s="30">
        <v>108</v>
      </c>
      <c r="B118" s="280" t="s">
        <v>87</v>
      </c>
      <c r="C118" s="270">
        <v>3500.95</v>
      </c>
      <c r="D118" s="271">
        <v>3503.3833333333332</v>
      </c>
      <c r="E118" s="271">
        <v>3456.7666666666664</v>
      </c>
      <c r="F118" s="271">
        <v>3412.583333333333</v>
      </c>
      <c r="G118" s="271">
        <v>3365.9666666666662</v>
      </c>
      <c r="H118" s="271">
        <v>3547.5666666666666</v>
      </c>
      <c r="I118" s="271">
        <v>3594.1833333333334</v>
      </c>
      <c r="J118" s="271">
        <v>3638.3666666666668</v>
      </c>
      <c r="K118" s="270">
        <v>3550</v>
      </c>
      <c r="L118" s="270">
        <v>3459.2</v>
      </c>
      <c r="M118" s="270">
        <v>1.87096</v>
      </c>
      <c r="N118" s="1"/>
      <c r="O118" s="1"/>
    </row>
    <row r="119" spans="1:15" ht="12.75" customHeight="1">
      <c r="A119" s="30">
        <v>109</v>
      </c>
      <c r="B119" s="280" t="s">
        <v>88</v>
      </c>
      <c r="C119" s="270">
        <v>1678.25</v>
      </c>
      <c r="D119" s="271">
        <v>1671.8333333333333</v>
      </c>
      <c r="E119" s="271">
        <v>1659.4666666666665</v>
      </c>
      <c r="F119" s="271">
        <v>1640.6833333333332</v>
      </c>
      <c r="G119" s="271">
        <v>1628.3166666666664</v>
      </c>
      <c r="H119" s="271">
        <v>1690.6166666666666</v>
      </c>
      <c r="I119" s="271">
        <v>1702.9833333333333</v>
      </c>
      <c r="J119" s="271">
        <v>1721.7666666666667</v>
      </c>
      <c r="K119" s="270">
        <v>1684.2</v>
      </c>
      <c r="L119" s="270">
        <v>1653.05</v>
      </c>
      <c r="M119" s="270">
        <v>3.7436699999999998</v>
      </c>
      <c r="N119" s="1"/>
      <c r="O119" s="1"/>
    </row>
    <row r="120" spans="1:15" ht="12.75" customHeight="1">
      <c r="A120" s="30">
        <v>110</v>
      </c>
      <c r="B120" s="280" t="s">
        <v>335</v>
      </c>
      <c r="C120" s="270">
        <v>2290.1999999999998</v>
      </c>
      <c r="D120" s="271">
        <v>2292.0833333333335</v>
      </c>
      <c r="E120" s="271">
        <v>2280.166666666667</v>
      </c>
      <c r="F120" s="271">
        <v>2270.1333333333337</v>
      </c>
      <c r="G120" s="271">
        <v>2258.2166666666672</v>
      </c>
      <c r="H120" s="271">
        <v>2302.1166666666668</v>
      </c>
      <c r="I120" s="271">
        <v>2314.0333333333338</v>
      </c>
      <c r="J120" s="271">
        <v>2324.0666666666666</v>
      </c>
      <c r="K120" s="270">
        <v>2304</v>
      </c>
      <c r="L120" s="270">
        <v>2282.0500000000002</v>
      </c>
      <c r="M120" s="270">
        <v>0.67934000000000005</v>
      </c>
      <c r="N120" s="1"/>
      <c r="O120" s="1"/>
    </row>
    <row r="121" spans="1:15" ht="12.75" customHeight="1">
      <c r="A121" s="30">
        <v>111</v>
      </c>
      <c r="B121" s="280" t="s">
        <v>89</v>
      </c>
      <c r="C121" s="270">
        <v>692.75</v>
      </c>
      <c r="D121" s="271">
        <v>695.6</v>
      </c>
      <c r="E121" s="271">
        <v>687.2</v>
      </c>
      <c r="F121" s="271">
        <v>681.65</v>
      </c>
      <c r="G121" s="271">
        <v>673.25</v>
      </c>
      <c r="H121" s="271">
        <v>701.15000000000009</v>
      </c>
      <c r="I121" s="271">
        <v>709.55</v>
      </c>
      <c r="J121" s="271">
        <v>715.10000000000014</v>
      </c>
      <c r="K121" s="270">
        <v>704</v>
      </c>
      <c r="L121" s="270">
        <v>690.05</v>
      </c>
      <c r="M121" s="270">
        <v>10.688129999999999</v>
      </c>
      <c r="N121" s="1"/>
      <c r="O121" s="1"/>
    </row>
    <row r="122" spans="1:15" ht="12.75" customHeight="1">
      <c r="A122" s="30">
        <v>112</v>
      </c>
      <c r="B122" s="280" t="s">
        <v>90</v>
      </c>
      <c r="C122" s="270">
        <v>1081.6500000000001</v>
      </c>
      <c r="D122" s="271">
        <v>1076.8999999999999</v>
      </c>
      <c r="E122" s="271">
        <v>1059.7999999999997</v>
      </c>
      <c r="F122" s="271">
        <v>1037.9499999999998</v>
      </c>
      <c r="G122" s="271">
        <v>1020.8499999999997</v>
      </c>
      <c r="H122" s="271">
        <v>1098.7499999999998</v>
      </c>
      <c r="I122" s="271">
        <v>1115.8499999999997</v>
      </c>
      <c r="J122" s="271">
        <v>1137.6999999999998</v>
      </c>
      <c r="K122" s="270">
        <v>1094</v>
      </c>
      <c r="L122" s="270">
        <v>1055.05</v>
      </c>
      <c r="M122" s="270">
        <v>11.6806</v>
      </c>
      <c r="N122" s="1"/>
      <c r="O122" s="1"/>
    </row>
    <row r="123" spans="1:15" ht="12.75" customHeight="1">
      <c r="A123" s="30">
        <v>113</v>
      </c>
      <c r="B123" s="280" t="s">
        <v>336</v>
      </c>
      <c r="C123" s="270">
        <v>982.6</v>
      </c>
      <c r="D123" s="271">
        <v>995.86666666666667</v>
      </c>
      <c r="E123" s="271">
        <v>961.73333333333335</v>
      </c>
      <c r="F123" s="271">
        <v>940.86666666666667</v>
      </c>
      <c r="G123" s="271">
        <v>906.73333333333335</v>
      </c>
      <c r="H123" s="271">
        <v>1016.7333333333333</v>
      </c>
      <c r="I123" s="271">
        <v>1050.8666666666668</v>
      </c>
      <c r="J123" s="271">
        <v>1071.7333333333333</v>
      </c>
      <c r="K123" s="270">
        <v>1030</v>
      </c>
      <c r="L123" s="270">
        <v>975</v>
      </c>
      <c r="M123" s="270">
        <v>2.18763</v>
      </c>
      <c r="N123" s="1"/>
      <c r="O123" s="1"/>
    </row>
    <row r="124" spans="1:15" ht="12.75" customHeight="1">
      <c r="A124" s="30">
        <v>114</v>
      </c>
      <c r="B124" s="280" t="s">
        <v>249</v>
      </c>
      <c r="C124" s="270">
        <v>403.8</v>
      </c>
      <c r="D124" s="271">
        <v>403.7166666666667</v>
      </c>
      <c r="E124" s="271">
        <v>400.33333333333337</v>
      </c>
      <c r="F124" s="271">
        <v>396.86666666666667</v>
      </c>
      <c r="G124" s="271">
        <v>393.48333333333335</v>
      </c>
      <c r="H124" s="271">
        <v>407.18333333333339</v>
      </c>
      <c r="I124" s="271">
        <v>410.56666666666672</v>
      </c>
      <c r="J124" s="271">
        <v>414.03333333333342</v>
      </c>
      <c r="K124" s="270">
        <v>407.1</v>
      </c>
      <c r="L124" s="270">
        <v>400.25</v>
      </c>
      <c r="M124" s="270">
        <v>15.57954</v>
      </c>
      <c r="N124" s="1"/>
      <c r="O124" s="1"/>
    </row>
    <row r="125" spans="1:15" ht="12.75" customHeight="1">
      <c r="A125" s="30">
        <v>115</v>
      </c>
      <c r="B125" s="280" t="s">
        <v>92</v>
      </c>
      <c r="C125" s="270">
        <v>1222.5</v>
      </c>
      <c r="D125" s="271">
        <v>1216.3999999999999</v>
      </c>
      <c r="E125" s="271">
        <v>1196.0999999999997</v>
      </c>
      <c r="F125" s="271">
        <v>1169.6999999999998</v>
      </c>
      <c r="G125" s="271">
        <v>1149.3999999999996</v>
      </c>
      <c r="H125" s="271">
        <v>1242.7999999999997</v>
      </c>
      <c r="I125" s="271">
        <v>1263.0999999999999</v>
      </c>
      <c r="J125" s="271">
        <v>1289.4999999999998</v>
      </c>
      <c r="K125" s="270">
        <v>1236.7</v>
      </c>
      <c r="L125" s="270">
        <v>1190</v>
      </c>
      <c r="M125" s="270">
        <v>8.2502899999999997</v>
      </c>
      <c r="N125" s="1"/>
      <c r="O125" s="1"/>
    </row>
    <row r="126" spans="1:15" ht="12.75" customHeight="1">
      <c r="A126" s="30">
        <v>116</v>
      </c>
      <c r="B126" s="280" t="s">
        <v>337</v>
      </c>
      <c r="C126" s="270">
        <v>833.95</v>
      </c>
      <c r="D126" s="271">
        <v>842.26666666666677</v>
      </c>
      <c r="E126" s="271">
        <v>820.53333333333353</v>
      </c>
      <c r="F126" s="271">
        <v>807.11666666666679</v>
      </c>
      <c r="G126" s="271">
        <v>785.38333333333355</v>
      </c>
      <c r="H126" s="271">
        <v>855.68333333333351</v>
      </c>
      <c r="I126" s="271">
        <v>877.41666666666686</v>
      </c>
      <c r="J126" s="271">
        <v>890.83333333333348</v>
      </c>
      <c r="K126" s="270">
        <v>864</v>
      </c>
      <c r="L126" s="270">
        <v>828.85</v>
      </c>
      <c r="M126" s="270">
        <v>1.4495499999999999</v>
      </c>
      <c r="N126" s="1"/>
      <c r="O126" s="1"/>
    </row>
    <row r="127" spans="1:15" ht="12.75" customHeight="1">
      <c r="A127" s="30">
        <v>117</v>
      </c>
      <c r="B127" s="280" t="s">
        <v>339</v>
      </c>
      <c r="C127" s="270">
        <v>1046.5999999999999</v>
      </c>
      <c r="D127" s="271">
        <v>1045.9833333333333</v>
      </c>
      <c r="E127" s="271">
        <v>1033.1166666666668</v>
      </c>
      <c r="F127" s="271">
        <v>1019.6333333333334</v>
      </c>
      <c r="G127" s="271">
        <v>1006.7666666666669</v>
      </c>
      <c r="H127" s="271">
        <v>1059.4666666666667</v>
      </c>
      <c r="I127" s="271">
        <v>1072.333333333333</v>
      </c>
      <c r="J127" s="271">
        <v>1085.8166666666666</v>
      </c>
      <c r="K127" s="270">
        <v>1058.8499999999999</v>
      </c>
      <c r="L127" s="270">
        <v>1032.5</v>
      </c>
      <c r="M127" s="270">
        <v>0.57403999999999999</v>
      </c>
      <c r="N127" s="1"/>
      <c r="O127" s="1"/>
    </row>
    <row r="128" spans="1:15" ht="12.75" customHeight="1">
      <c r="A128" s="30">
        <v>118</v>
      </c>
      <c r="B128" s="280" t="s">
        <v>97</v>
      </c>
      <c r="C128" s="270">
        <v>398.3</v>
      </c>
      <c r="D128" s="271">
        <v>394.76666666666665</v>
      </c>
      <c r="E128" s="271">
        <v>389.5333333333333</v>
      </c>
      <c r="F128" s="271">
        <v>380.76666666666665</v>
      </c>
      <c r="G128" s="271">
        <v>375.5333333333333</v>
      </c>
      <c r="H128" s="271">
        <v>403.5333333333333</v>
      </c>
      <c r="I128" s="271">
        <v>408.76666666666665</v>
      </c>
      <c r="J128" s="271">
        <v>417.5333333333333</v>
      </c>
      <c r="K128" s="270">
        <v>400</v>
      </c>
      <c r="L128" s="270">
        <v>386</v>
      </c>
      <c r="M128" s="270">
        <v>98.801550000000006</v>
      </c>
      <c r="N128" s="1"/>
      <c r="O128" s="1"/>
    </row>
    <row r="129" spans="1:15" ht="12.75" customHeight="1">
      <c r="A129" s="30">
        <v>119</v>
      </c>
      <c r="B129" s="280" t="s">
        <v>93</v>
      </c>
      <c r="C129" s="270">
        <v>569.6</v>
      </c>
      <c r="D129" s="271">
        <v>569.73333333333335</v>
      </c>
      <c r="E129" s="271">
        <v>564.91666666666674</v>
      </c>
      <c r="F129" s="271">
        <v>560.23333333333335</v>
      </c>
      <c r="G129" s="271">
        <v>555.41666666666674</v>
      </c>
      <c r="H129" s="271">
        <v>574.41666666666674</v>
      </c>
      <c r="I129" s="271">
        <v>579.23333333333335</v>
      </c>
      <c r="J129" s="271">
        <v>583.91666666666674</v>
      </c>
      <c r="K129" s="270">
        <v>574.54999999999995</v>
      </c>
      <c r="L129" s="270">
        <v>565.04999999999995</v>
      </c>
      <c r="M129" s="270">
        <v>30.424959999999999</v>
      </c>
      <c r="N129" s="1"/>
      <c r="O129" s="1"/>
    </row>
    <row r="130" spans="1:15" ht="12.75" customHeight="1">
      <c r="A130" s="30">
        <v>120</v>
      </c>
      <c r="B130" s="280" t="s">
        <v>250</v>
      </c>
      <c r="C130" s="270">
        <v>1530.8</v>
      </c>
      <c r="D130" s="271">
        <v>1532.9666666666665</v>
      </c>
      <c r="E130" s="271">
        <v>1513.9833333333329</v>
      </c>
      <c r="F130" s="271">
        <v>1497.1666666666665</v>
      </c>
      <c r="G130" s="271">
        <v>1478.1833333333329</v>
      </c>
      <c r="H130" s="271">
        <v>1549.7833333333328</v>
      </c>
      <c r="I130" s="271">
        <v>1568.7666666666664</v>
      </c>
      <c r="J130" s="271">
        <v>1585.5833333333328</v>
      </c>
      <c r="K130" s="270">
        <v>1551.95</v>
      </c>
      <c r="L130" s="270">
        <v>1516.15</v>
      </c>
      <c r="M130" s="270">
        <v>1.9918800000000001</v>
      </c>
      <c r="N130" s="1"/>
      <c r="O130" s="1"/>
    </row>
    <row r="131" spans="1:15" ht="12.75" customHeight="1">
      <c r="A131" s="30">
        <v>121</v>
      </c>
      <c r="B131" s="280" t="s">
        <v>94</v>
      </c>
      <c r="C131" s="270">
        <v>2005.3</v>
      </c>
      <c r="D131" s="271">
        <v>2001.0666666666666</v>
      </c>
      <c r="E131" s="271">
        <v>1970.2333333333331</v>
      </c>
      <c r="F131" s="271">
        <v>1935.1666666666665</v>
      </c>
      <c r="G131" s="271">
        <v>1904.333333333333</v>
      </c>
      <c r="H131" s="271">
        <v>2036.1333333333332</v>
      </c>
      <c r="I131" s="271">
        <v>2066.9666666666667</v>
      </c>
      <c r="J131" s="271">
        <v>2102.0333333333333</v>
      </c>
      <c r="K131" s="270">
        <v>2031.9</v>
      </c>
      <c r="L131" s="270">
        <v>1966</v>
      </c>
      <c r="M131" s="270">
        <v>7.0416100000000004</v>
      </c>
      <c r="N131" s="1"/>
      <c r="O131" s="1"/>
    </row>
    <row r="132" spans="1:15" ht="12.75" customHeight="1">
      <c r="A132" s="30">
        <v>122</v>
      </c>
      <c r="B132" s="280" t="s">
        <v>340</v>
      </c>
      <c r="C132" s="270">
        <v>208.45</v>
      </c>
      <c r="D132" s="271">
        <v>209.01666666666665</v>
      </c>
      <c r="E132" s="271">
        <v>205.5333333333333</v>
      </c>
      <c r="F132" s="271">
        <v>202.61666666666665</v>
      </c>
      <c r="G132" s="271">
        <v>199.1333333333333</v>
      </c>
      <c r="H132" s="271">
        <v>211.93333333333331</v>
      </c>
      <c r="I132" s="271">
        <v>215.41666666666666</v>
      </c>
      <c r="J132" s="271">
        <v>218.33333333333331</v>
      </c>
      <c r="K132" s="270">
        <v>212.5</v>
      </c>
      <c r="L132" s="270">
        <v>206.1</v>
      </c>
      <c r="M132" s="270">
        <v>32.310600000000001</v>
      </c>
      <c r="N132" s="1"/>
      <c r="O132" s="1"/>
    </row>
    <row r="133" spans="1:15" ht="12.75" customHeight="1">
      <c r="A133" s="30">
        <v>123</v>
      </c>
      <c r="B133" s="280" t="s">
        <v>841</v>
      </c>
      <c r="C133" s="270">
        <v>181.25</v>
      </c>
      <c r="D133" s="271">
        <v>181.75</v>
      </c>
      <c r="E133" s="271">
        <v>179.5</v>
      </c>
      <c r="F133" s="271">
        <v>177.75</v>
      </c>
      <c r="G133" s="271">
        <v>175.5</v>
      </c>
      <c r="H133" s="271">
        <v>183.5</v>
      </c>
      <c r="I133" s="271">
        <v>185.75</v>
      </c>
      <c r="J133" s="271">
        <v>187.5</v>
      </c>
      <c r="K133" s="270">
        <v>184</v>
      </c>
      <c r="L133" s="270">
        <v>180</v>
      </c>
      <c r="M133" s="270">
        <v>33.030729999999998</v>
      </c>
      <c r="N133" s="1"/>
      <c r="O133" s="1"/>
    </row>
    <row r="134" spans="1:15" ht="12.75" customHeight="1">
      <c r="A134" s="30">
        <v>124</v>
      </c>
      <c r="B134" s="280" t="s">
        <v>251</v>
      </c>
      <c r="C134" s="270">
        <v>68.599999999999994</v>
      </c>
      <c r="D134" s="271">
        <v>67.083333333333329</v>
      </c>
      <c r="E134" s="271">
        <v>65.566666666666663</v>
      </c>
      <c r="F134" s="271">
        <v>62.533333333333331</v>
      </c>
      <c r="G134" s="271">
        <v>61.016666666666666</v>
      </c>
      <c r="H134" s="271">
        <v>70.11666666666666</v>
      </c>
      <c r="I134" s="271">
        <v>71.63333333333334</v>
      </c>
      <c r="J134" s="271">
        <v>74.666666666666657</v>
      </c>
      <c r="K134" s="270">
        <v>68.599999999999994</v>
      </c>
      <c r="L134" s="270">
        <v>64.05</v>
      </c>
      <c r="M134" s="270">
        <v>42.4923</v>
      </c>
      <c r="N134" s="1"/>
      <c r="O134" s="1"/>
    </row>
    <row r="135" spans="1:15" ht="12.75" customHeight="1">
      <c r="A135" s="30">
        <v>125</v>
      </c>
      <c r="B135" s="280" t="s">
        <v>341</v>
      </c>
      <c r="C135" s="270">
        <v>245.25</v>
      </c>
      <c r="D135" s="271">
        <v>243.96666666666667</v>
      </c>
      <c r="E135" s="271">
        <v>241.28333333333333</v>
      </c>
      <c r="F135" s="271">
        <v>237.31666666666666</v>
      </c>
      <c r="G135" s="271">
        <v>234.63333333333333</v>
      </c>
      <c r="H135" s="271">
        <v>247.93333333333334</v>
      </c>
      <c r="I135" s="271">
        <v>250.61666666666667</v>
      </c>
      <c r="J135" s="271">
        <v>254.58333333333334</v>
      </c>
      <c r="K135" s="270">
        <v>246.65</v>
      </c>
      <c r="L135" s="270">
        <v>240</v>
      </c>
      <c r="M135" s="270">
        <v>2.7850999999999999</v>
      </c>
      <c r="N135" s="1"/>
      <c r="O135" s="1"/>
    </row>
    <row r="136" spans="1:15" ht="12.75" customHeight="1">
      <c r="A136" s="30">
        <v>126</v>
      </c>
      <c r="B136" s="280" t="s">
        <v>95</v>
      </c>
      <c r="C136" s="270">
        <v>3599.2</v>
      </c>
      <c r="D136" s="271">
        <v>3600.15</v>
      </c>
      <c r="E136" s="271">
        <v>3576.3500000000004</v>
      </c>
      <c r="F136" s="271">
        <v>3553.5000000000005</v>
      </c>
      <c r="G136" s="271">
        <v>3529.7000000000007</v>
      </c>
      <c r="H136" s="271">
        <v>3623</v>
      </c>
      <c r="I136" s="271">
        <v>3646.8</v>
      </c>
      <c r="J136" s="271">
        <v>3669.6499999999996</v>
      </c>
      <c r="K136" s="270">
        <v>3623.95</v>
      </c>
      <c r="L136" s="270">
        <v>3577.3</v>
      </c>
      <c r="M136" s="270">
        <v>3.13035</v>
      </c>
      <c r="N136" s="1"/>
      <c r="O136" s="1"/>
    </row>
    <row r="137" spans="1:15" ht="12.75" customHeight="1">
      <c r="A137" s="30">
        <v>127</v>
      </c>
      <c r="B137" s="280" t="s">
        <v>252</v>
      </c>
      <c r="C137" s="270">
        <v>4071.8</v>
      </c>
      <c r="D137" s="271">
        <v>4058.4500000000003</v>
      </c>
      <c r="E137" s="271">
        <v>4019.4000000000005</v>
      </c>
      <c r="F137" s="271">
        <v>3967.0000000000005</v>
      </c>
      <c r="G137" s="271">
        <v>3927.9500000000007</v>
      </c>
      <c r="H137" s="271">
        <v>4110.8500000000004</v>
      </c>
      <c r="I137" s="271">
        <v>4149.9000000000005</v>
      </c>
      <c r="J137" s="271">
        <v>4202.3</v>
      </c>
      <c r="K137" s="270">
        <v>4097.5</v>
      </c>
      <c r="L137" s="270">
        <v>4006.05</v>
      </c>
      <c r="M137" s="270">
        <v>2.19617</v>
      </c>
      <c r="N137" s="1"/>
      <c r="O137" s="1"/>
    </row>
    <row r="138" spans="1:15" ht="12.75" customHeight="1">
      <c r="A138" s="30">
        <v>128</v>
      </c>
      <c r="B138" s="280" t="s">
        <v>143</v>
      </c>
      <c r="C138" s="270">
        <v>2476.9</v>
      </c>
      <c r="D138" s="271">
        <v>2499.0499999999997</v>
      </c>
      <c r="E138" s="271">
        <v>2438.1999999999994</v>
      </c>
      <c r="F138" s="271">
        <v>2399.4999999999995</v>
      </c>
      <c r="G138" s="271">
        <v>2338.6499999999992</v>
      </c>
      <c r="H138" s="271">
        <v>2537.7499999999995</v>
      </c>
      <c r="I138" s="271">
        <v>2598.6</v>
      </c>
      <c r="J138" s="271">
        <v>2637.2999999999997</v>
      </c>
      <c r="K138" s="270">
        <v>2559.9</v>
      </c>
      <c r="L138" s="270">
        <v>2460.35</v>
      </c>
      <c r="M138" s="270">
        <v>1.6716800000000001</v>
      </c>
      <c r="N138" s="1"/>
      <c r="O138" s="1"/>
    </row>
    <row r="139" spans="1:15" ht="12.75" customHeight="1">
      <c r="A139" s="30">
        <v>129</v>
      </c>
      <c r="B139" s="280" t="s">
        <v>98</v>
      </c>
      <c r="C139" s="270">
        <v>4202.1000000000004</v>
      </c>
      <c r="D139" s="271">
        <v>4210.55</v>
      </c>
      <c r="E139" s="271">
        <v>4188.6000000000004</v>
      </c>
      <c r="F139" s="271">
        <v>4175.1000000000004</v>
      </c>
      <c r="G139" s="271">
        <v>4153.1500000000005</v>
      </c>
      <c r="H139" s="271">
        <v>4224.05</v>
      </c>
      <c r="I139" s="271">
        <v>4245.9999999999991</v>
      </c>
      <c r="J139" s="271">
        <v>4259.5</v>
      </c>
      <c r="K139" s="270">
        <v>4232.5</v>
      </c>
      <c r="L139" s="270">
        <v>4197.05</v>
      </c>
      <c r="M139" s="270">
        <v>3.3134000000000001</v>
      </c>
      <c r="N139" s="1"/>
      <c r="O139" s="1"/>
    </row>
    <row r="140" spans="1:15" ht="12.75" customHeight="1">
      <c r="A140" s="30">
        <v>130</v>
      </c>
      <c r="B140" s="280" t="s">
        <v>342</v>
      </c>
      <c r="C140" s="270">
        <v>539.20000000000005</v>
      </c>
      <c r="D140" s="271">
        <v>536.13333333333333</v>
      </c>
      <c r="E140" s="271">
        <v>529.76666666666665</v>
      </c>
      <c r="F140" s="271">
        <v>520.33333333333337</v>
      </c>
      <c r="G140" s="271">
        <v>513.9666666666667</v>
      </c>
      <c r="H140" s="271">
        <v>545.56666666666661</v>
      </c>
      <c r="I140" s="271">
        <v>551.93333333333317</v>
      </c>
      <c r="J140" s="271">
        <v>561.36666666666656</v>
      </c>
      <c r="K140" s="270">
        <v>542.5</v>
      </c>
      <c r="L140" s="270">
        <v>526.70000000000005</v>
      </c>
      <c r="M140" s="270">
        <v>3.1959599999999999</v>
      </c>
      <c r="N140" s="1"/>
      <c r="O140" s="1"/>
    </row>
    <row r="141" spans="1:15" ht="12.75" customHeight="1">
      <c r="A141" s="30">
        <v>131</v>
      </c>
      <c r="B141" s="280" t="s">
        <v>343</v>
      </c>
      <c r="C141" s="270">
        <v>159.6</v>
      </c>
      <c r="D141" s="271">
        <v>160.08333333333334</v>
      </c>
      <c r="E141" s="271">
        <v>157.66666666666669</v>
      </c>
      <c r="F141" s="271">
        <v>155.73333333333335</v>
      </c>
      <c r="G141" s="271">
        <v>153.31666666666669</v>
      </c>
      <c r="H141" s="271">
        <v>162.01666666666668</v>
      </c>
      <c r="I141" s="271">
        <v>164.43333333333337</v>
      </c>
      <c r="J141" s="271">
        <v>166.36666666666667</v>
      </c>
      <c r="K141" s="270">
        <v>162.5</v>
      </c>
      <c r="L141" s="270">
        <v>158.15</v>
      </c>
      <c r="M141" s="270">
        <v>3.0194299999999998</v>
      </c>
      <c r="N141" s="1"/>
      <c r="O141" s="1"/>
    </row>
    <row r="142" spans="1:15" ht="12.75" customHeight="1">
      <c r="A142" s="30">
        <v>132</v>
      </c>
      <c r="B142" s="280" t="s">
        <v>344</v>
      </c>
      <c r="C142" s="270">
        <v>168.55</v>
      </c>
      <c r="D142" s="271">
        <v>169.75</v>
      </c>
      <c r="E142" s="271">
        <v>166.8</v>
      </c>
      <c r="F142" s="271">
        <v>165.05</v>
      </c>
      <c r="G142" s="271">
        <v>162.10000000000002</v>
      </c>
      <c r="H142" s="271">
        <v>171.5</v>
      </c>
      <c r="I142" s="271">
        <v>174.45</v>
      </c>
      <c r="J142" s="271">
        <v>176.2</v>
      </c>
      <c r="K142" s="270">
        <v>172.7</v>
      </c>
      <c r="L142" s="270">
        <v>168</v>
      </c>
      <c r="M142" s="270">
        <v>1.5730599999999999</v>
      </c>
      <c r="N142" s="1"/>
      <c r="O142" s="1"/>
    </row>
    <row r="143" spans="1:15" ht="12.75" customHeight="1">
      <c r="A143" s="30">
        <v>133</v>
      </c>
      <c r="B143" s="280" t="s">
        <v>842</v>
      </c>
      <c r="C143" s="270">
        <v>381.2</v>
      </c>
      <c r="D143" s="271">
        <v>384.26666666666665</v>
      </c>
      <c r="E143" s="271">
        <v>376.93333333333328</v>
      </c>
      <c r="F143" s="271">
        <v>372.66666666666663</v>
      </c>
      <c r="G143" s="271">
        <v>365.33333333333326</v>
      </c>
      <c r="H143" s="271">
        <v>388.5333333333333</v>
      </c>
      <c r="I143" s="271">
        <v>395.86666666666667</v>
      </c>
      <c r="J143" s="271">
        <v>400.13333333333333</v>
      </c>
      <c r="K143" s="270">
        <v>391.6</v>
      </c>
      <c r="L143" s="270">
        <v>380</v>
      </c>
      <c r="M143" s="270">
        <v>9.2818900000000006</v>
      </c>
      <c r="N143" s="1"/>
      <c r="O143" s="1"/>
    </row>
    <row r="144" spans="1:15" ht="12.75" customHeight="1">
      <c r="A144" s="30">
        <v>134</v>
      </c>
      <c r="B144" s="280" t="s">
        <v>345</v>
      </c>
      <c r="C144" s="270">
        <v>60</v>
      </c>
      <c r="D144" s="271">
        <v>60.533333333333339</v>
      </c>
      <c r="E144" s="271">
        <v>59.166666666666679</v>
      </c>
      <c r="F144" s="271">
        <v>58.333333333333343</v>
      </c>
      <c r="G144" s="271">
        <v>56.966666666666683</v>
      </c>
      <c r="H144" s="271">
        <v>61.366666666666674</v>
      </c>
      <c r="I144" s="271">
        <v>62.733333333333334</v>
      </c>
      <c r="J144" s="271">
        <v>63.56666666666667</v>
      </c>
      <c r="K144" s="270">
        <v>61.9</v>
      </c>
      <c r="L144" s="270">
        <v>59.7</v>
      </c>
      <c r="M144" s="270">
        <v>8.6210000000000004</v>
      </c>
      <c r="N144" s="1"/>
      <c r="O144" s="1"/>
    </row>
    <row r="145" spans="1:15" ht="12.75" customHeight="1">
      <c r="A145" s="30">
        <v>135</v>
      </c>
      <c r="B145" s="280" t="s">
        <v>99</v>
      </c>
      <c r="C145" s="270">
        <v>3411.6</v>
      </c>
      <c r="D145" s="271">
        <v>3362.5</v>
      </c>
      <c r="E145" s="271">
        <v>3290.1</v>
      </c>
      <c r="F145" s="271">
        <v>3168.6</v>
      </c>
      <c r="G145" s="271">
        <v>3096.2</v>
      </c>
      <c r="H145" s="271">
        <v>3484</v>
      </c>
      <c r="I145" s="271">
        <v>3556.3999999999996</v>
      </c>
      <c r="J145" s="271">
        <v>3677.9</v>
      </c>
      <c r="K145" s="270">
        <v>3434.9</v>
      </c>
      <c r="L145" s="270">
        <v>3241</v>
      </c>
      <c r="M145" s="270">
        <v>15.92544</v>
      </c>
      <c r="N145" s="1"/>
      <c r="O145" s="1"/>
    </row>
    <row r="146" spans="1:15" ht="12.75" customHeight="1">
      <c r="A146" s="30">
        <v>136</v>
      </c>
      <c r="B146" s="280" t="s">
        <v>346</v>
      </c>
      <c r="C146" s="270">
        <v>492.35</v>
      </c>
      <c r="D146" s="271">
        <v>494.3</v>
      </c>
      <c r="E146" s="271">
        <v>482.70000000000005</v>
      </c>
      <c r="F146" s="271">
        <v>473.05</v>
      </c>
      <c r="G146" s="271">
        <v>461.45000000000005</v>
      </c>
      <c r="H146" s="271">
        <v>503.95000000000005</v>
      </c>
      <c r="I146" s="271">
        <v>515.55000000000007</v>
      </c>
      <c r="J146" s="271">
        <v>525.20000000000005</v>
      </c>
      <c r="K146" s="270">
        <v>505.9</v>
      </c>
      <c r="L146" s="270">
        <v>484.65</v>
      </c>
      <c r="M146" s="270">
        <v>8.0102100000000007</v>
      </c>
      <c r="N146" s="1"/>
      <c r="O146" s="1"/>
    </row>
    <row r="147" spans="1:15" ht="12.75" customHeight="1">
      <c r="A147" s="30">
        <v>137</v>
      </c>
      <c r="B147" s="280" t="s">
        <v>253</v>
      </c>
      <c r="C147" s="270">
        <v>492.2</v>
      </c>
      <c r="D147" s="271">
        <v>489.88333333333338</v>
      </c>
      <c r="E147" s="271">
        <v>485.26666666666677</v>
      </c>
      <c r="F147" s="271">
        <v>478.33333333333337</v>
      </c>
      <c r="G147" s="271">
        <v>473.71666666666675</v>
      </c>
      <c r="H147" s="271">
        <v>496.81666666666678</v>
      </c>
      <c r="I147" s="271">
        <v>501.43333333333345</v>
      </c>
      <c r="J147" s="271">
        <v>508.36666666666679</v>
      </c>
      <c r="K147" s="270">
        <v>494.5</v>
      </c>
      <c r="L147" s="270">
        <v>482.95</v>
      </c>
      <c r="M147" s="270">
        <v>1.92242</v>
      </c>
      <c r="N147" s="1"/>
      <c r="O147" s="1"/>
    </row>
    <row r="148" spans="1:15" ht="12.75" customHeight="1">
      <c r="A148" s="30">
        <v>138</v>
      </c>
      <c r="B148" s="280" t="s">
        <v>254</v>
      </c>
      <c r="C148" s="270">
        <v>1545.7</v>
      </c>
      <c r="D148" s="271">
        <v>1528.6499999999999</v>
      </c>
      <c r="E148" s="271">
        <v>1507.2499999999998</v>
      </c>
      <c r="F148" s="271">
        <v>1468.8</v>
      </c>
      <c r="G148" s="271">
        <v>1447.3999999999999</v>
      </c>
      <c r="H148" s="271">
        <v>1567.0999999999997</v>
      </c>
      <c r="I148" s="271">
        <v>1588.4999999999998</v>
      </c>
      <c r="J148" s="271">
        <v>1626.9499999999996</v>
      </c>
      <c r="K148" s="270">
        <v>1550.05</v>
      </c>
      <c r="L148" s="270">
        <v>1490.2</v>
      </c>
      <c r="M148" s="270">
        <v>3.6297899999999998</v>
      </c>
      <c r="N148" s="1"/>
      <c r="O148" s="1"/>
    </row>
    <row r="149" spans="1:15" ht="12.75" customHeight="1">
      <c r="A149" s="30">
        <v>139</v>
      </c>
      <c r="B149" s="280" t="s">
        <v>347</v>
      </c>
      <c r="C149" s="270">
        <v>67.95</v>
      </c>
      <c r="D149" s="271">
        <v>67.850000000000009</v>
      </c>
      <c r="E149" s="271">
        <v>67.250000000000014</v>
      </c>
      <c r="F149" s="271">
        <v>66.550000000000011</v>
      </c>
      <c r="G149" s="271">
        <v>65.950000000000017</v>
      </c>
      <c r="H149" s="271">
        <v>68.550000000000011</v>
      </c>
      <c r="I149" s="271">
        <v>69.150000000000006</v>
      </c>
      <c r="J149" s="271">
        <v>69.850000000000009</v>
      </c>
      <c r="K149" s="270">
        <v>68.45</v>
      </c>
      <c r="L149" s="270">
        <v>67.150000000000006</v>
      </c>
      <c r="M149" s="270">
        <v>6.4650999999999996</v>
      </c>
      <c r="N149" s="1"/>
      <c r="O149" s="1"/>
    </row>
    <row r="150" spans="1:15" ht="12.75" customHeight="1">
      <c r="A150" s="30">
        <v>140</v>
      </c>
      <c r="B150" s="280" t="s">
        <v>348</v>
      </c>
      <c r="C150" s="270">
        <v>105.1</v>
      </c>
      <c r="D150" s="271">
        <v>103.56666666666666</v>
      </c>
      <c r="E150" s="271">
        <v>100.63333333333333</v>
      </c>
      <c r="F150" s="271">
        <v>96.166666666666657</v>
      </c>
      <c r="G150" s="271">
        <v>93.23333333333332</v>
      </c>
      <c r="H150" s="271">
        <v>108.03333333333333</v>
      </c>
      <c r="I150" s="271">
        <v>110.96666666666667</v>
      </c>
      <c r="J150" s="271">
        <v>115.43333333333334</v>
      </c>
      <c r="K150" s="270">
        <v>106.5</v>
      </c>
      <c r="L150" s="270">
        <v>99.1</v>
      </c>
      <c r="M150" s="270">
        <v>34.118960000000001</v>
      </c>
      <c r="N150" s="1"/>
      <c r="O150" s="1"/>
    </row>
    <row r="151" spans="1:15" ht="12.75" customHeight="1">
      <c r="A151" s="30">
        <v>141</v>
      </c>
      <c r="B151" s="280" t="s">
        <v>793</v>
      </c>
      <c r="C151" s="270">
        <v>45.95</v>
      </c>
      <c r="D151" s="271">
        <v>46.183333333333337</v>
      </c>
      <c r="E151" s="271">
        <v>45.366666666666674</v>
      </c>
      <c r="F151" s="271">
        <v>44.783333333333339</v>
      </c>
      <c r="G151" s="271">
        <v>43.966666666666676</v>
      </c>
      <c r="H151" s="271">
        <v>46.766666666666673</v>
      </c>
      <c r="I151" s="271">
        <v>47.583333333333336</v>
      </c>
      <c r="J151" s="271">
        <v>48.166666666666671</v>
      </c>
      <c r="K151" s="270">
        <v>47</v>
      </c>
      <c r="L151" s="270">
        <v>45.6</v>
      </c>
      <c r="M151" s="270">
        <v>19.169920000000001</v>
      </c>
      <c r="N151" s="1"/>
      <c r="O151" s="1"/>
    </row>
    <row r="152" spans="1:15" ht="12.75" customHeight="1">
      <c r="A152" s="30">
        <v>142</v>
      </c>
      <c r="B152" s="280" t="s">
        <v>349</v>
      </c>
      <c r="C152" s="270">
        <v>702.25</v>
      </c>
      <c r="D152" s="271">
        <v>699</v>
      </c>
      <c r="E152" s="271">
        <v>688.25</v>
      </c>
      <c r="F152" s="271">
        <v>674.25</v>
      </c>
      <c r="G152" s="271">
        <v>663.5</v>
      </c>
      <c r="H152" s="271">
        <v>713</v>
      </c>
      <c r="I152" s="271">
        <v>723.75</v>
      </c>
      <c r="J152" s="271">
        <v>737.75</v>
      </c>
      <c r="K152" s="270">
        <v>709.75</v>
      </c>
      <c r="L152" s="270">
        <v>685</v>
      </c>
      <c r="M152" s="270">
        <v>0.23321</v>
      </c>
      <c r="N152" s="1"/>
      <c r="O152" s="1"/>
    </row>
    <row r="153" spans="1:15" ht="12.75" customHeight="1">
      <c r="A153" s="30">
        <v>143</v>
      </c>
      <c r="B153" s="280" t="s">
        <v>100</v>
      </c>
      <c r="C153" s="270">
        <v>2020.75</v>
      </c>
      <c r="D153" s="271">
        <v>2011.45</v>
      </c>
      <c r="E153" s="271">
        <v>1979.4</v>
      </c>
      <c r="F153" s="271">
        <v>1938.05</v>
      </c>
      <c r="G153" s="271">
        <v>1906</v>
      </c>
      <c r="H153" s="271">
        <v>2052.8000000000002</v>
      </c>
      <c r="I153" s="271">
        <v>2084.85</v>
      </c>
      <c r="J153" s="271">
        <v>2126.2000000000003</v>
      </c>
      <c r="K153" s="270">
        <v>2043.5</v>
      </c>
      <c r="L153" s="270">
        <v>1970.1</v>
      </c>
      <c r="M153" s="270">
        <v>7.9582199999999998</v>
      </c>
      <c r="N153" s="1"/>
      <c r="O153" s="1"/>
    </row>
    <row r="154" spans="1:15" ht="12.75" customHeight="1">
      <c r="A154" s="30">
        <v>144</v>
      </c>
      <c r="B154" s="280" t="s">
        <v>101</v>
      </c>
      <c r="C154" s="270">
        <v>159.75</v>
      </c>
      <c r="D154" s="271">
        <v>159.26666666666668</v>
      </c>
      <c r="E154" s="271">
        <v>157.98333333333335</v>
      </c>
      <c r="F154" s="271">
        <v>156.21666666666667</v>
      </c>
      <c r="G154" s="271">
        <v>154.93333333333334</v>
      </c>
      <c r="H154" s="271">
        <v>161.03333333333336</v>
      </c>
      <c r="I154" s="271">
        <v>162.31666666666672</v>
      </c>
      <c r="J154" s="271">
        <v>164.08333333333337</v>
      </c>
      <c r="K154" s="270">
        <v>160.55000000000001</v>
      </c>
      <c r="L154" s="270">
        <v>157.5</v>
      </c>
      <c r="M154" s="270">
        <v>18.190429999999999</v>
      </c>
      <c r="N154" s="1"/>
      <c r="O154" s="1"/>
    </row>
    <row r="155" spans="1:15" ht="12.75" customHeight="1">
      <c r="A155" s="30">
        <v>145</v>
      </c>
      <c r="B155" s="280" t="s">
        <v>350</v>
      </c>
      <c r="C155" s="270">
        <v>266.10000000000002</v>
      </c>
      <c r="D155" s="271">
        <v>265.11666666666667</v>
      </c>
      <c r="E155" s="271">
        <v>262.08333333333337</v>
      </c>
      <c r="F155" s="271">
        <v>258.06666666666672</v>
      </c>
      <c r="G155" s="271">
        <v>255.03333333333342</v>
      </c>
      <c r="H155" s="271">
        <v>269.13333333333333</v>
      </c>
      <c r="I155" s="271">
        <v>272.16666666666663</v>
      </c>
      <c r="J155" s="271">
        <v>276.18333333333328</v>
      </c>
      <c r="K155" s="270">
        <v>268.14999999999998</v>
      </c>
      <c r="L155" s="270">
        <v>261.10000000000002</v>
      </c>
      <c r="M155" s="270">
        <v>0.67378000000000005</v>
      </c>
      <c r="N155" s="1"/>
      <c r="O155" s="1"/>
    </row>
    <row r="156" spans="1:15" ht="12.75" customHeight="1">
      <c r="A156" s="30">
        <v>146</v>
      </c>
      <c r="B156" s="280" t="s">
        <v>831</v>
      </c>
      <c r="C156" s="270">
        <v>1367.05</v>
      </c>
      <c r="D156" s="271">
        <v>1373.3833333333332</v>
      </c>
      <c r="E156" s="271">
        <v>1356.7666666666664</v>
      </c>
      <c r="F156" s="271">
        <v>1346.4833333333331</v>
      </c>
      <c r="G156" s="271">
        <v>1329.8666666666663</v>
      </c>
      <c r="H156" s="271">
        <v>1383.6666666666665</v>
      </c>
      <c r="I156" s="271">
        <v>1400.2833333333333</v>
      </c>
      <c r="J156" s="271">
        <v>1410.5666666666666</v>
      </c>
      <c r="K156" s="270">
        <v>1390</v>
      </c>
      <c r="L156" s="270">
        <v>1363.1</v>
      </c>
      <c r="M156" s="270">
        <v>2.1228500000000001</v>
      </c>
      <c r="N156" s="1"/>
      <c r="O156" s="1"/>
    </row>
    <row r="157" spans="1:15" ht="12.75" customHeight="1">
      <c r="A157" s="30">
        <v>147</v>
      </c>
      <c r="B157" s="280" t="s">
        <v>102</v>
      </c>
      <c r="C157" s="270">
        <v>118.75</v>
      </c>
      <c r="D157" s="271">
        <v>117.63333333333333</v>
      </c>
      <c r="E157" s="271">
        <v>116.16666666666666</v>
      </c>
      <c r="F157" s="271">
        <v>113.58333333333333</v>
      </c>
      <c r="G157" s="271">
        <v>112.11666666666666</v>
      </c>
      <c r="H157" s="271">
        <v>120.21666666666665</v>
      </c>
      <c r="I157" s="271">
        <v>121.68333333333332</v>
      </c>
      <c r="J157" s="271">
        <v>124.26666666666665</v>
      </c>
      <c r="K157" s="270">
        <v>119.1</v>
      </c>
      <c r="L157" s="270">
        <v>115.05</v>
      </c>
      <c r="M157" s="270">
        <v>194.39842999999999</v>
      </c>
      <c r="N157" s="1"/>
      <c r="O157" s="1"/>
    </row>
    <row r="158" spans="1:15" ht="12.75" customHeight="1">
      <c r="A158" s="30">
        <v>148</v>
      </c>
      <c r="B158" s="280" t="s">
        <v>794</v>
      </c>
      <c r="C158" s="270">
        <v>122.95</v>
      </c>
      <c r="D158" s="271">
        <v>123.14999999999999</v>
      </c>
      <c r="E158" s="271">
        <v>121.49999999999999</v>
      </c>
      <c r="F158" s="271">
        <v>120.05</v>
      </c>
      <c r="G158" s="271">
        <v>118.39999999999999</v>
      </c>
      <c r="H158" s="271">
        <v>124.59999999999998</v>
      </c>
      <c r="I158" s="271">
        <v>126.24999999999999</v>
      </c>
      <c r="J158" s="271">
        <v>127.69999999999997</v>
      </c>
      <c r="K158" s="270">
        <v>124.8</v>
      </c>
      <c r="L158" s="270">
        <v>121.7</v>
      </c>
      <c r="M158" s="270">
        <v>1.7888299999999999</v>
      </c>
      <c r="N158" s="1"/>
      <c r="O158" s="1"/>
    </row>
    <row r="159" spans="1:15" ht="12.75" customHeight="1">
      <c r="A159" s="30">
        <v>149</v>
      </c>
      <c r="B159" s="280" t="s">
        <v>351</v>
      </c>
      <c r="C159" s="270">
        <v>6080.55</v>
      </c>
      <c r="D159" s="271">
        <v>6115.9500000000007</v>
      </c>
      <c r="E159" s="271">
        <v>6007.3000000000011</v>
      </c>
      <c r="F159" s="271">
        <v>5934.05</v>
      </c>
      <c r="G159" s="271">
        <v>5825.4000000000005</v>
      </c>
      <c r="H159" s="271">
        <v>6189.2000000000016</v>
      </c>
      <c r="I159" s="271">
        <v>6297.8500000000013</v>
      </c>
      <c r="J159" s="271">
        <v>6371.1000000000022</v>
      </c>
      <c r="K159" s="270">
        <v>6224.6</v>
      </c>
      <c r="L159" s="270">
        <v>6042.7</v>
      </c>
      <c r="M159" s="270">
        <v>0.54834000000000005</v>
      </c>
      <c r="N159" s="1"/>
      <c r="O159" s="1"/>
    </row>
    <row r="160" spans="1:15" ht="12.75" customHeight="1">
      <c r="A160" s="30">
        <v>150</v>
      </c>
      <c r="B160" s="280" t="s">
        <v>352</v>
      </c>
      <c r="C160" s="270">
        <v>458.7</v>
      </c>
      <c r="D160" s="271">
        <v>459.83333333333331</v>
      </c>
      <c r="E160" s="271">
        <v>453.96666666666664</v>
      </c>
      <c r="F160" s="271">
        <v>449.23333333333335</v>
      </c>
      <c r="G160" s="271">
        <v>443.36666666666667</v>
      </c>
      <c r="H160" s="271">
        <v>464.56666666666661</v>
      </c>
      <c r="I160" s="271">
        <v>470.43333333333328</v>
      </c>
      <c r="J160" s="271">
        <v>475.16666666666657</v>
      </c>
      <c r="K160" s="270">
        <v>465.7</v>
      </c>
      <c r="L160" s="270">
        <v>455.1</v>
      </c>
      <c r="M160" s="270">
        <v>1.56253</v>
      </c>
      <c r="N160" s="1"/>
      <c r="O160" s="1"/>
    </row>
    <row r="161" spans="1:15" ht="12.75" customHeight="1">
      <c r="A161" s="30">
        <v>151</v>
      </c>
      <c r="B161" s="280" t="s">
        <v>353</v>
      </c>
      <c r="C161" s="270">
        <v>148</v>
      </c>
      <c r="D161" s="271">
        <v>149.1</v>
      </c>
      <c r="E161" s="271">
        <v>146.29999999999998</v>
      </c>
      <c r="F161" s="271">
        <v>144.6</v>
      </c>
      <c r="G161" s="271">
        <v>141.79999999999998</v>
      </c>
      <c r="H161" s="271">
        <v>150.79999999999998</v>
      </c>
      <c r="I161" s="271">
        <v>153.6</v>
      </c>
      <c r="J161" s="271">
        <v>155.29999999999998</v>
      </c>
      <c r="K161" s="270">
        <v>151.9</v>
      </c>
      <c r="L161" s="270">
        <v>147.4</v>
      </c>
      <c r="M161" s="270">
        <v>5.0429500000000003</v>
      </c>
      <c r="N161" s="1"/>
      <c r="O161" s="1"/>
    </row>
    <row r="162" spans="1:15" ht="12.75" customHeight="1">
      <c r="A162" s="30">
        <v>152</v>
      </c>
      <c r="B162" s="280" t="s">
        <v>354</v>
      </c>
      <c r="C162" s="270">
        <v>105.35</v>
      </c>
      <c r="D162" s="271">
        <v>106.06666666666666</v>
      </c>
      <c r="E162" s="271">
        <v>104.28333333333333</v>
      </c>
      <c r="F162" s="271">
        <v>103.21666666666667</v>
      </c>
      <c r="G162" s="271">
        <v>101.43333333333334</v>
      </c>
      <c r="H162" s="271">
        <v>107.13333333333333</v>
      </c>
      <c r="I162" s="271">
        <v>108.91666666666666</v>
      </c>
      <c r="J162" s="271">
        <v>109.98333333333332</v>
      </c>
      <c r="K162" s="270">
        <v>107.85</v>
      </c>
      <c r="L162" s="270">
        <v>105</v>
      </c>
      <c r="M162" s="270">
        <v>23.45664</v>
      </c>
      <c r="N162" s="1"/>
      <c r="O162" s="1"/>
    </row>
    <row r="163" spans="1:15" ht="12.75" customHeight="1">
      <c r="A163" s="30">
        <v>153</v>
      </c>
      <c r="B163" s="280" t="s">
        <v>255</v>
      </c>
      <c r="C163" s="270">
        <v>294.05</v>
      </c>
      <c r="D163" s="271">
        <v>293.51666666666665</v>
      </c>
      <c r="E163" s="271">
        <v>290.5333333333333</v>
      </c>
      <c r="F163" s="271">
        <v>287.01666666666665</v>
      </c>
      <c r="G163" s="271">
        <v>284.0333333333333</v>
      </c>
      <c r="H163" s="271">
        <v>297.0333333333333</v>
      </c>
      <c r="I163" s="271">
        <v>300.01666666666665</v>
      </c>
      <c r="J163" s="271">
        <v>303.5333333333333</v>
      </c>
      <c r="K163" s="270">
        <v>296.5</v>
      </c>
      <c r="L163" s="270">
        <v>290</v>
      </c>
      <c r="M163" s="270">
        <v>7.2316000000000003</v>
      </c>
      <c r="N163" s="1"/>
      <c r="O163" s="1"/>
    </row>
    <row r="164" spans="1:15" ht="12.75" customHeight="1">
      <c r="A164" s="30">
        <v>154</v>
      </c>
      <c r="B164" s="280" t="s">
        <v>843</v>
      </c>
      <c r="C164" s="270">
        <v>1351.2</v>
      </c>
      <c r="D164" s="271">
        <v>1356.0666666666666</v>
      </c>
      <c r="E164" s="271">
        <v>1340.1333333333332</v>
      </c>
      <c r="F164" s="271">
        <v>1329.0666666666666</v>
      </c>
      <c r="G164" s="271">
        <v>1313.1333333333332</v>
      </c>
      <c r="H164" s="271">
        <v>1367.1333333333332</v>
      </c>
      <c r="I164" s="271">
        <v>1383.0666666666666</v>
      </c>
      <c r="J164" s="271">
        <v>1394.1333333333332</v>
      </c>
      <c r="K164" s="270">
        <v>1372</v>
      </c>
      <c r="L164" s="270">
        <v>1345</v>
      </c>
      <c r="M164" s="270">
        <v>5.8569999999999997E-2</v>
      </c>
      <c r="N164" s="1"/>
      <c r="O164" s="1"/>
    </row>
    <row r="165" spans="1:15" ht="12.75" customHeight="1">
      <c r="A165" s="30">
        <v>155</v>
      </c>
      <c r="B165" s="280" t="s">
        <v>103</v>
      </c>
      <c r="C165" s="270">
        <v>136.35</v>
      </c>
      <c r="D165" s="271">
        <v>136.29999999999998</v>
      </c>
      <c r="E165" s="271">
        <v>135.29999999999995</v>
      </c>
      <c r="F165" s="271">
        <v>134.24999999999997</v>
      </c>
      <c r="G165" s="271">
        <v>133.24999999999994</v>
      </c>
      <c r="H165" s="271">
        <v>137.34999999999997</v>
      </c>
      <c r="I165" s="271">
        <v>138.35000000000002</v>
      </c>
      <c r="J165" s="271">
        <v>139.39999999999998</v>
      </c>
      <c r="K165" s="270">
        <v>137.30000000000001</v>
      </c>
      <c r="L165" s="270">
        <v>135.25</v>
      </c>
      <c r="M165" s="270">
        <v>126.1046</v>
      </c>
      <c r="N165" s="1"/>
      <c r="O165" s="1"/>
    </row>
    <row r="166" spans="1:15" ht="12.75" customHeight="1">
      <c r="A166" s="30">
        <v>156</v>
      </c>
      <c r="B166" s="280" t="s">
        <v>356</v>
      </c>
      <c r="C166" s="270">
        <v>1655.45</v>
      </c>
      <c r="D166" s="271">
        <v>1661.75</v>
      </c>
      <c r="E166" s="271">
        <v>1636.05</v>
      </c>
      <c r="F166" s="271">
        <v>1616.6499999999999</v>
      </c>
      <c r="G166" s="271">
        <v>1590.9499999999998</v>
      </c>
      <c r="H166" s="271">
        <v>1681.15</v>
      </c>
      <c r="I166" s="271">
        <v>1706.85</v>
      </c>
      <c r="J166" s="271">
        <v>1726.2500000000002</v>
      </c>
      <c r="K166" s="270">
        <v>1687.45</v>
      </c>
      <c r="L166" s="270">
        <v>1642.35</v>
      </c>
      <c r="M166" s="270">
        <v>0.60494999999999999</v>
      </c>
      <c r="N166" s="1"/>
      <c r="O166" s="1"/>
    </row>
    <row r="167" spans="1:15" ht="12.75" customHeight="1">
      <c r="A167" s="30">
        <v>157</v>
      </c>
      <c r="B167" s="280" t="s">
        <v>106</v>
      </c>
      <c r="C167" s="270">
        <v>38.4</v>
      </c>
      <c r="D167" s="271">
        <v>37.6</v>
      </c>
      <c r="E167" s="271">
        <v>36.5</v>
      </c>
      <c r="F167" s="271">
        <v>34.6</v>
      </c>
      <c r="G167" s="271">
        <v>33.5</v>
      </c>
      <c r="H167" s="271">
        <v>39.5</v>
      </c>
      <c r="I167" s="271">
        <v>40.600000000000009</v>
      </c>
      <c r="J167" s="271">
        <v>42.5</v>
      </c>
      <c r="K167" s="270">
        <v>38.700000000000003</v>
      </c>
      <c r="L167" s="270">
        <v>35.700000000000003</v>
      </c>
      <c r="M167" s="270">
        <v>330.28185000000002</v>
      </c>
      <c r="N167" s="1"/>
      <c r="O167" s="1"/>
    </row>
    <row r="168" spans="1:15" ht="12.75" customHeight="1">
      <c r="A168" s="30">
        <v>158</v>
      </c>
      <c r="B168" s="280" t="s">
        <v>357</v>
      </c>
      <c r="C168" s="270">
        <v>3272.25</v>
      </c>
      <c r="D168" s="271">
        <v>3284.15</v>
      </c>
      <c r="E168" s="271">
        <v>3240.3</v>
      </c>
      <c r="F168" s="271">
        <v>3208.35</v>
      </c>
      <c r="G168" s="271">
        <v>3164.5</v>
      </c>
      <c r="H168" s="271">
        <v>3316.1000000000004</v>
      </c>
      <c r="I168" s="271">
        <v>3359.95</v>
      </c>
      <c r="J168" s="271">
        <v>3391.9000000000005</v>
      </c>
      <c r="K168" s="270">
        <v>3328</v>
      </c>
      <c r="L168" s="270">
        <v>3252.2</v>
      </c>
      <c r="M168" s="270">
        <v>0.32118000000000002</v>
      </c>
      <c r="N168" s="1"/>
      <c r="O168" s="1"/>
    </row>
    <row r="169" spans="1:15" ht="12.75" customHeight="1">
      <c r="A169" s="30">
        <v>159</v>
      </c>
      <c r="B169" s="280" t="s">
        <v>358</v>
      </c>
      <c r="C169" s="270">
        <v>3438.65</v>
      </c>
      <c r="D169" s="271">
        <v>3440.8833333333332</v>
      </c>
      <c r="E169" s="271">
        <v>3382.7666666666664</v>
      </c>
      <c r="F169" s="271">
        <v>3326.8833333333332</v>
      </c>
      <c r="G169" s="271">
        <v>3268.7666666666664</v>
      </c>
      <c r="H169" s="271">
        <v>3496.7666666666664</v>
      </c>
      <c r="I169" s="271">
        <v>3554.8833333333332</v>
      </c>
      <c r="J169" s="271">
        <v>3610.7666666666664</v>
      </c>
      <c r="K169" s="270">
        <v>3499</v>
      </c>
      <c r="L169" s="270">
        <v>3385</v>
      </c>
      <c r="M169" s="270">
        <v>0.24607000000000001</v>
      </c>
      <c r="N169" s="1"/>
      <c r="O169" s="1"/>
    </row>
    <row r="170" spans="1:15" ht="12.75" customHeight="1">
      <c r="A170" s="30">
        <v>160</v>
      </c>
      <c r="B170" s="280" t="s">
        <v>359</v>
      </c>
      <c r="C170" s="270">
        <v>125.7</v>
      </c>
      <c r="D170" s="271">
        <v>125.81666666666666</v>
      </c>
      <c r="E170" s="271">
        <v>122.63333333333333</v>
      </c>
      <c r="F170" s="271">
        <v>119.56666666666666</v>
      </c>
      <c r="G170" s="271">
        <v>116.38333333333333</v>
      </c>
      <c r="H170" s="271">
        <v>128.88333333333333</v>
      </c>
      <c r="I170" s="271">
        <v>132.06666666666666</v>
      </c>
      <c r="J170" s="271">
        <v>135.13333333333333</v>
      </c>
      <c r="K170" s="270">
        <v>129</v>
      </c>
      <c r="L170" s="270">
        <v>122.75</v>
      </c>
      <c r="M170" s="270">
        <v>6.7812200000000002</v>
      </c>
      <c r="N170" s="1"/>
      <c r="O170" s="1"/>
    </row>
    <row r="171" spans="1:15" ht="12.75" customHeight="1">
      <c r="A171" s="30">
        <v>161</v>
      </c>
      <c r="B171" s="280" t="s">
        <v>256</v>
      </c>
      <c r="C171" s="270">
        <v>2501.35</v>
      </c>
      <c r="D171" s="271">
        <v>2455.1166666666668</v>
      </c>
      <c r="E171" s="271">
        <v>2396.2333333333336</v>
      </c>
      <c r="F171" s="271">
        <v>2291.1166666666668</v>
      </c>
      <c r="G171" s="271">
        <v>2232.2333333333336</v>
      </c>
      <c r="H171" s="271">
        <v>2560.2333333333336</v>
      </c>
      <c r="I171" s="271">
        <v>2619.1166666666668</v>
      </c>
      <c r="J171" s="271">
        <v>2724.2333333333336</v>
      </c>
      <c r="K171" s="270">
        <v>2514</v>
      </c>
      <c r="L171" s="270">
        <v>2350</v>
      </c>
      <c r="M171" s="270">
        <v>4.5481999999999996</v>
      </c>
      <c r="N171" s="1"/>
      <c r="O171" s="1"/>
    </row>
    <row r="172" spans="1:15" ht="12.75" customHeight="1">
      <c r="A172" s="30">
        <v>162</v>
      </c>
      <c r="B172" s="280" t="s">
        <v>360</v>
      </c>
      <c r="C172" s="270">
        <v>1445.35</v>
      </c>
      <c r="D172" s="271">
        <v>1448.95</v>
      </c>
      <c r="E172" s="271">
        <v>1435.4</v>
      </c>
      <c r="F172" s="271">
        <v>1425.45</v>
      </c>
      <c r="G172" s="271">
        <v>1411.9</v>
      </c>
      <c r="H172" s="271">
        <v>1458.9</v>
      </c>
      <c r="I172" s="271">
        <v>1472.4499999999998</v>
      </c>
      <c r="J172" s="271">
        <v>1482.4</v>
      </c>
      <c r="K172" s="270">
        <v>1462.5</v>
      </c>
      <c r="L172" s="270">
        <v>1439</v>
      </c>
      <c r="M172" s="270">
        <v>0.1404</v>
      </c>
      <c r="N172" s="1"/>
      <c r="O172" s="1"/>
    </row>
    <row r="173" spans="1:15" ht="12.75" customHeight="1">
      <c r="A173" s="30">
        <v>163</v>
      </c>
      <c r="B173" s="280" t="s">
        <v>844</v>
      </c>
      <c r="C173" s="270">
        <v>439.8</v>
      </c>
      <c r="D173" s="271">
        <v>440.58333333333331</v>
      </c>
      <c r="E173" s="271">
        <v>435.71666666666664</v>
      </c>
      <c r="F173" s="271">
        <v>431.63333333333333</v>
      </c>
      <c r="G173" s="271">
        <v>426.76666666666665</v>
      </c>
      <c r="H173" s="271">
        <v>444.66666666666663</v>
      </c>
      <c r="I173" s="271">
        <v>449.5333333333333</v>
      </c>
      <c r="J173" s="271">
        <v>453.61666666666662</v>
      </c>
      <c r="K173" s="270">
        <v>445.45</v>
      </c>
      <c r="L173" s="270">
        <v>436.5</v>
      </c>
      <c r="M173" s="270">
        <v>0.64119000000000004</v>
      </c>
      <c r="N173" s="1"/>
      <c r="O173" s="1"/>
    </row>
    <row r="174" spans="1:15" ht="12.75" customHeight="1">
      <c r="A174" s="30">
        <v>164</v>
      </c>
      <c r="B174" s="280" t="s">
        <v>104</v>
      </c>
      <c r="C174" s="270">
        <v>370.45</v>
      </c>
      <c r="D174" s="271">
        <v>371.08333333333331</v>
      </c>
      <c r="E174" s="271">
        <v>367.36666666666662</v>
      </c>
      <c r="F174" s="271">
        <v>364.2833333333333</v>
      </c>
      <c r="G174" s="271">
        <v>360.56666666666661</v>
      </c>
      <c r="H174" s="271">
        <v>374.16666666666663</v>
      </c>
      <c r="I174" s="271">
        <v>377.88333333333333</v>
      </c>
      <c r="J174" s="271">
        <v>380.96666666666664</v>
      </c>
      <c r="K174" s="270">
        <v>374.8</v>
      </c>
      <c r="L174" s="270">
        <v>368</v>
      </c>
      <c r="M174" s="270">
        <v>8.9812999999999992</v>
      </c>
      <c r="N174" s="1"/>
      <c r="O174" s="1"/>
    </row>
    <row r="175" spans="1:15" ht="12.75" customHeight="1">
      <c r="A175" s="30">
        <v>165</v>
      </c>
      <c r="B175" s="280" t="s">
        <v>845</v>
      </c>
      <c r="C175" s="270">
        <v>1161.45</v>
      </c>
      <c r="D175" s="271">
        <v>1161.7833333333335</v>
      </c>
      <c r="E175" s="271">
        <v>1144.666666666667</v>
      </c>
      <c r="F175" s="271">
        <v>1127.8833333333334</v>
      </c>
      <c r="G175" s="271">
        <v>1110.7666666666669</v>
      </c>
      <c r="H175" s="271">
        <v>1178.5666666666671</v>
      </c>
      <c r="I175" s="271">
        <v>1195.6833333333334</v>
      </c>
      <c r="J175" s="271">
        <v>1212.4666666666672</v>
      </c>
      <c r="K175" s="270">
        <v>1178.9000000000001</v>
      </c>
      <c r="L175" s="270">
        <v>1145</v>
      </c>
      <c r="M175" s="270">
        <v>0.25857999999999998</v>
      </c>
      <c r="N175" s="1"/>
      <c r="O175" s="1"/>
    </row>
    <row r="176" spans="1:15" ht="12.75" customHeight="1">
      <c r="A176" s="30">
        <v>166</v>
      </c>
      <c r="B176" s="280" t="s">
        <v>361</v>
      </c>
      <c r="C176" s="270">
        <v>1104.45</v>
      </c>
      <c r="D176" s="271">
        <v>1106.6833333333334</v>
      </c>
      <c r="E176" s="271">
        <v>1095.2166666666667</v>
      </c>
      <c r="F176" s="271">
        <v>1085.9833333333333</v>
      </c>
      <c r="G176" s="271">
        <v>1074.5166666666667</v>
      </c>
      <c r="H176" s="271">
        <v>1115.9166666666667</v>
      </c>
      <c r="I176" s="271">
        <v>1127.3833333333334</v>
      </c>
      <c r="J176" s="271">
        <v>1136.6166666666668</v>
      </c>
      <c r="K176" s="270">
        <v>1118.1500000000001</v>
      </c>
      <c r="L176" s="270">
        <v>1097.45</v>
      </c>
      <c r="M176" s="270">
        <v>0.49323</v>
      </c>
      <c r="N176" s="1"/>
      <c r="O176" s="1"/>
    </row>
    <row r="177" spans="1:15" ht="12.75" customHeight="1">
      <c r="A177" s="30">
        <v>167</v>
      </c>
      <c r="B177" s="280" t="s">
        <v>257</v>
      </c>
      <c r="C177" s="270">
        <v>522</v>
      </c>
      <c r="D177" s="271">
        <v>522.13333333333333</v>
      </c>
      <c r="E177" s="271">
        <v>518.26666666666665</v>
      </c>
      <c r="F177" s="271">
        <v>514.5333333333333</v>
      </c>
      <c r="G177" s="271">
        <v>510.66666666666663</v>
      </c>
      <c r="H177" s="271">
        <v>525.86666666666667</v>
      </c>
      <c r="I177" s="271">
        <v>529.73333333333323</v>
      </c>
      <c r="J177" s="271">
        <v>533.4666666666667</v>
      </c>
      <c r="K177" s="270">
        <v>526</v>
      </c>
      <c r="L177" s="270">
        <v>518.4</v>
      </c>
      <c r="M177" s="270">
        <v>0.6321</v>
      </c>
      <c r="N177" s="1"/>
      <c r="O177" s="1"/>
    </row>
    <row r="178" spans="1:15" ht="12.75" customHeight="1">
      <c r="A178" s="30">
        <v>168</v>
      </c>
      <c r="B178" s="280" t="s">
        <v>107</v>
      </c>
      <c r="C178" s="270">
        <v>922.5</v>
      </c>
      <c r="D178" s="271">
        <v>917.65</v>
      </c>
      <c r="E178" s="271">
        <v>908.8</v>
      </c>
      <c r="F178" s="271">
        <v>895.1</v>
      </c>
      <c r="G178" s="271">
        <v>886.25</v>
      </c>
      <c r="H178" s="271">
        <v>931.34999999999991</v>
      </c>
      <c r="I178" s="271">
        <v>940.2</v>
      </c>
      <c r="J178" s="271">
        <v>953.89999999999986</v>
      </c>
      <c r="K178" s="270">
        <v>926.5</v>
      </c>
      <c r="L178" s="270">
        <v>903.95</v>
      </c>
      <c r="M178" s="270">
        <v>9.6701999999999995</v>
      </c>
      <c r="N178" s="1"/>
      <c r="O178" s="1"/>
    </row>
    <row r="179" spans="1:15" ht="12.75" customHeight="1">
      <c r="A179" s="30">
        <v>169</v>
      </c>
      <c r="B179" s="280" t="s">
        <v>258</v>
      </c>
      <c r="C179" s="270">
        <v>475</v>
      </c>
      <c r="D179" s="271">
        <v>477.83333333333331</v>
      </c>
      <c r="E179" s="271">
        <v>470.66666666666663</v>
      </c>
      <c r="F179" s="271">
        <v>466.33333333333331</v>
      </c>
      <c r="G179" s="271">
        <v>459.16666666666663</v>
      </c>
      <c r="H179" s="271">
        <v>482.16666666666663</v>
      </c>
      <c r="I179" s="271">
        <v>489.33333333333326</v>
      </c>
      <c r="J179" s="271">
        <v>493.66666666666663</v>
      </c>
      <c r="K179" s="270">
        <v>485</v>
      </c>
      <c r="L179" s="270">
        <v>473.5</v>
      </c>
      <c r="M179" s="270">
        <v>1.2211700000000001</v>
      </c>
      <c r="N179" s="1"/>
      <c r="O179" s="1"/>
    </row>
    <row r="180" spans="1:15" ht="12.75" customHeight="1">
      <c r="A180" s="30">
        <v>170</v>
      </c>
      <c r="B180" s="280" t="s">
        <v>108</v>
      </c>
      <c r="C180" s="270">
        <v>1425.35</v>
      </c>
      <c r="D180" s="271">
        <v>1416.9666666666665</v>
      </c>
      <c r="E180" s="271">
        <v>1392.9333333333329</v>
      </c>
      <c r="F180" s="271">
        <v>1360.5166666666664</v>
      </c>
      <c r="G180" s="271">
        <v>1336.4833333333329</v>
      </c>
      <c r="H180" s="271">
        <v>1449.383333333333</v>
      </c>
      <c r="I180" s="271">
        <v>1473.4166666666663</v>
      </c>
      <c r="J180" s="271">
        <v>1505.833333333333</v>
      </c>
      <c r="K180" s="270">
        <v>1441</v>
      </c>
      <c r="L180" s="270">
        <v>1384.55</v>
      </c>
      <c r="M180" s="270">
        <v>8.7429299999999994</v>
      </c>
      <c r="N180" s="1"/>
      <c r="O180" s="1"/>
    </row>
    <row r="181" spans="1:15" ht="12.75" customHeight="1">
      <c r="A181" s="30">
        <v>171</v>
      </c>
      <c r="B181" s="280" t="s">
        <v>109</v>
      </c>
      <c r="C181" s="270">
        <v>306.2</v>
      </c>
      <c r="D181" s="271">
        <v>305.7833333333333</v>
      </c>
      <c r="E181" s="271">
        <v>303.91666666666663</v>
      </c>
      <c r="F181" s="271">
        <v>301.63333333333333</v>
      </c>
      <c r="G181" s="271">
        <v>299.76666666666665</v>
      </c>
      <c r="H181" s="271">
        <v>308.06666666666661</v>
      </c>
      <c r="I181" s="271">
        <v>309.93333333333328</v>
      </c>
      <c r="J181" s="271">
        <v>312.21666666666658</v>
      </c>
      <c r="K181" s="270">
        <v>307.64999999999998</v>
      </c>
      <c r="L181" s="270">
        <v>303.5</v>
      </c>
      <c r="M181" s="270">
        <v>4.4124400000000001</v>
      </c>
      <c r="N181" s="1"/>
      <c r="O181" s="1"/>
    </row>
    <row r="182" spans="1:15" ht="12.75" customHeight="1">
      <c r="A182" s="30">
        <v>172</v>
      </c>
      <c r="B182" s="280" t="s">
        <v>362</v>
      </c>
      <c r="C182" s="270">
        <v>409.85</v>
      </c>
      <c r="D182" s="271">
        <v>411.88333333333338</v>
      </c>
      <c r="E182" s="271">
        <v>405.71666666666675</v>
      </c>
      <c r="F182" s="271">
        <v>401.58333333333337</v>
      </c>
      <c r="G182" s="271">
        <v>395.41666666666674</v>
      </c>
      <c r="H182" s="271">
        <v>416.01666666666677</v>
      </c>
      <c r="I182" s="271">
        <v>422.18333333333339</v>
      </c>
      <c r="J182" s="271">
        <v>426.31666666666678</v>
      </c>
      <c r="K182" s="270">
        <v>418.05</v>
      </c>
      <c r="L182" s="270">
        <v>407.75</v>
      </c>
      <c r="M182" s="270">
        <v>4.0350599999999996</v>
      </c>
      <c r="N182" s="1"/>
      <c r="O182" s="1"/>
    </row>
    <row r="183" spans="1:15" ht="12.75" customHeight="1">
      <c r="A183" s="30">
        <v>173</v>
      </c>
      <c r="B183" s="280" t="s">
        <v>110</v>
      </c>
      <c r="C183" s="270">
        <v>1685</v>
      </c>
      <c r="D183" s="271">
        <v>1683.95</v>
      </c>
      <c r="E183" s="271">
        <v>1661.45</v>
      </c>
      <c r="F183" s="271">
        <v>1637.9</v>
      </c>
      <c r="G183" s="271">
        <v>1615.4</v>
      </c>
      <c r="H183" s="271">
        <v>1707.5</v>
      </c>
      <c r="I183" s="271">
        <v>1730</v>
      </c>
      <c r="J183" s="271">
        <v>1753.55</v>
      </c>
      <c r="K183" s="270">
        <v>1706.45</v>
      </c>
      <c r="L183" s="270">
        <v>1660.4</v>
      </c>
      <c r="M183" s="270">
        <v>13.63522</v>
      </c>
      <c r="N183" s="1"/>
      <c r="O183" s="1"/>
    </row>
    <row r="184" spans="1:15" ht="12.75" customHeight="1">
      <c r="A184" s="30">
        <v>174</v>
      </c>
      <c r="B184" s="280" t="s">
        <v>363</v>
      </c>
      <c r="C184" s="270">
        <v>572.29999999999995</v>
      </c>
      <c r="D184" s="271">
        <v>573.31666666666661</v>
      </c>
      <c r="E184" s="271">
        <v>566.63333333333321</v>
      </c>
      <c r="F184" s="271">
        <v>560.96666666666658</v>
      </c>
      <c r="G184" s="271">
        <v>554.28333333333319</v>
      </c>
      <c r="H184" s="271">
        <v>578.98333333333323</v>
      </c>
      <c r="I184" s="271">
        <v>585.66666666666663</v>
      </c>
      <c r="J184" s="271">
        <v>591.33333333333326</v>
      </c>
      <c r="K184" s="270">
        <v>580</v>
      </c>
      <c r="L184" s="270">
        <v>567.65</v>
      </c>
      <c r="M184" s="270">
        <v>3.67516</v>
      </c>
      <c r="N184" s="1"/>
      <c r="O184" s="1"/>
    </row>
    <row r="185" spans="1:15" ht="12.75" customHeight="1">
      <c r="A185" s="30">
        <v>175</v>
      </c>
      <c r="B185" s="280" t="s">
        <v>365</v>
      </c>
      <c r="C185" s="270">
        <v>2217.4</v>
      </c>
      <c r="D185" s="271">
        <v>2232.25</v>
      </c>
      <c r="E185" s="271">
        <v>2180.5</v>
      </c>
      <c r="F185" s="271">
        <v>2143.6</v>
      </c>
      <c r="G185" s="271">
        <v>2091.85</v>
      </c>
      <c r="H185" s="271">
        <v>2269.15</v>
      </c>
      <c r="I185" s="271">
        <v>2320.9</v>
      </c>
      <c r="J185" s="271">
        <v>2357.8000000000002</v>
      </c>
      <c r="K185" s="270">
        <v>2284</v>
      </c>
      <c r="L185" s="270">
        <v>2195.35</v>
      </c>
      <c r="M185" s="270">
        <v>1.2373000000000001</v>
      </c>
      <c r="N185" s="1"/>
      <c r="O185" s="1"/>
    </row>
    <row r="186" spans="1:15" ht="12.75" customHeight="1">
      <c r="A186" s="30">
        <v>176</v>
      </c>
      <c r="B186" s="280" t="s">
        <v>366</v>
      </c>
      <c r="C186" s="270">
        <v>902.85</v>
      </c>
      <c r="D186" s="271">
        <v>897.6</v>
      </c>
      <c r="E186" s="271">
        <v>885.2</v>
      </c>
      <c r="F186" s="271">
        <v>867.55000000000007</v>
      </c>
      <c r="G186" s="271">
        <v>855.15000000000009</v>
      </c>
      <c r="H186" s="271">
        <v>915.25</v>
      </c>
      <c r="I186" s="271">
        <v>927.64999999999986</v>
      </c>
      <c r="J186" s="271">
        <v>945.3</v>
      </c>
      <c r="K186" s="270">
        <v>910</v>
      </c>
      <c r="L186" s="270">
        <v>879.95</v>
      </c>
      <c r="M186" s="270">
        <v>3.5597300000000001</v>
      </c>
      <c r="N186" s="1"/>
      <c r="O186" s="1"/>
    </row>
    <row r="187" spans="1:15" ht="12.75" customHeight="1">
      <c r="A187" s="30">
        <v>177</v>
      </c>
      <c r="B187" s="280" t="s">
        <v>367</v>
      </c>
      <c r="C187" s="270">
        <v>270.95</v>
      </c>
      <c r="D187" s="271">
        <v>273.66666666666669</v>
      </c>
      <c r="E187" s="271">
        <v>266.83333333333337</v>
      </c>
      <c r="F187" s="271">
        <v>262.7166666666667</v>
      </c>
      <c r="G187" s="271">
        <v>255.88333333333338</v>
      </c>
      <c r="H187" s="271">
        <v>277.78333333333336</v>
      </c>
      <c r="I187" s="271">
        <v>284.61666666666673</v>
      </c>
      <c r="J187" s="271">
        <v>288.73333333333335</v>
      </c>
      <c r="K187" s="270">
        <v>280.5</v>
      </c>
      <c r="L187" s="270">
        <v>269.55</v>
      </c>
      <c r="M187" s="270">
        <v>5.4817400000000003</v>
      </c>
      <c r="N187" s="1"/>
      <c r="O187" s="1"/>
    </row>
    <row r="188" spans="1:15" ht="12.75" customHeight="1">
      <c r="A188" s="30">
        <v>178</v>
      </c>
      <c r="B188" s="280" t="s">
        <v>368</v>
      </c>
      <c r="C188" s="270">
        <v>3374.6</v>
      </c>
      <c r="D188" s="271">
        <v>3352.7999999999997</v>
      </c>
      <c r="E188" s="271">
        <v>3307.7999999999993</v>
      </c>
      <c r="F188" s="271">
        <v>3240.9999999999995</v>
      </c>
      <c r="G188" s="271">
        <v>3195.9999999999991</v>
      </c>
      <c r="H188" s="271">
        <v>3419.5999999999995</v>
      </c>
      <c r="I188" s="271">
        <v>3464.6000000000004</v>
      </c>
      <c r="J188" s="271">
        <v>3531.3999999999996</v>
      </c>
      <c r="K188" s="270">
        <v>3397.8</v>
      </c>
      <c r="L188" s="270">
        <v>3286</v>
      </c>
      <c r="M188" s="270">
        <v>1.5356000000000001</v>
      </c>
      <c r="N188" s="1"/>
      <c r="O188" s="1"/>
    </row>
    <row r="189" spans="1:15" ht="12.75" customHeight="1">
      <c r="A189" s="30">
        <v>179</v>
      </c>
      <c r="B189" s="280" t="s">
        <v>111</v>
      </c>
      <c r="C189" s="270">
        <v>478.05</v>
      </c>
      <c r="D189" s="271">
        <v>478.86666666666662</v>
      </c>
      <c r="E189" s="271">
        <v>466.03333333333325</v>
      </c>
      <c r="F189" s="271">
        <v>454.01666666666665</v>
      </c>
      <c r="G189" s="271">
        <v>441.18333333333328</v>
      </c>
      <c r="H189" s="271">
        <v>490.88333333333321</v>
      </c>
      <c r="I189" s="271">
        <v>503.71666666666658</v>
      </c>
      <c r="J189" s="271">
        <v>515.73333333333312</v>
      </c>
      <c r="K189" s="270">
        <v>491.7</v>
      </c>
      <c r="L189" s="270">
        <v>466.85</v>
      </c>
      <c r="M189" s="270">
        <v>28.072900000000001</v>
      </c>
      <c r="N189" s="1"/>
      <c r="O189" s="1"/>
    </row>
    <row r="190" spans="1:15" ht="12.75" customHeight="1">
      <c r="A190" s="30">
        <v>180</v>
      </c>
      <c r="B190" s="280" t="s">
        <v>369</v>
      </c>
      <c r="C190" s="270">
        <v>742.35</v>
      </c>
      <c r="D190" s="271">
        <v>745.5333333333333</v>
      </c>
      <c r="E190" s="271">
        <v>732.66666666666663</v>
      </c>
      <c r="F190" s="271">
        <v>722.98333333333335</v>
      </c>
      <c r="G190" s="271">
        <v>710.11666666666667</v>
      </c>
      <c r="H190" s="271">
        <v>755.21666666666658</v>
      </c>
      <c r="I190" s="271">
        <v>768.08333333333337</v>
      </c>
      <c r="J190" s="271">
        <v>777.76666666666654</v>
      </c>
      <c r="K190" s="270">
        <v>758.4</v>
      </c>
      <c r="L190" s="270">
        <v>735.85</v>
      </c>
      <c r="M190" s="270">
        <v>15.840719999999999</v>
      </c>
      <c r="N190" s="1"/>
      <c r="O190" s="1"/>
    </row>
    <row r="191" spans="1:15" ht="12.75" customHeight="1">
      <c r="A191" s="30">
        <v>181</v>
      </c>
      <c r="B191" s="280" t="s">
        <v>370</v>
      </c>
      <c r="C191" s="270">
        <v>86.45</v>
      </c>
      <c r="D191" s="271">
        <v>86.55</v>
      </c>
      <c r="E191" s="271">
        <v>85.899999999999991</v>
      </c>
      <c r="F191" s="271">
        <v>85.35</v>
      </c>
      <c r="G191" s="271">
        <v>84.699999999999989</v>
      </c>
      <c r="H191" s="271">
        <v>87.1</v>
      </c>
      <c r="I191" s="271">
        <v>87.75</v>
      </c>
      <c r="J191" s="271">
        <v>88.3</v>
      </c>
      <c r="K191" s="270">
        <v>87.2</v>
      </c>
      <c r="L191" s="270">
        <v>86</v>
      </c>
      <c r="M191" s="270">
        <v>2.4713400000000001</v>
      </c>
      <c r="N191" s="1"/>
      <c r="O191" s="1"/>
    </row>
    <row r="192" spans="1:15" ht="12.75" customHeight="1">
      <c r="A192" s="30">
        <v>182</v>
      </c>
      <c r="B192" s="280" t="s">
        <v>371</v>
      </c>
      <c r="C192" s="270">
        <v>159.1</v>
      </c>
      <c r="D192" s="271">
        <v>159.15</v>
      </c>
      <c r="E192" s="271">
        <v>157.65</v>
      </c>
      <c r="F192" s="271">
        <v>156.19999999999999</v>
      </c>
      <c r="G192" s="271">
        <v>154.69999999999999</v>
      </c>
      <c r="H192" s="271">
        <v>160.60000000000002</v>
      </c>
      <c r="I192" s="271">
        <v>162.10000000000002</v>
      </c>
      <c r="J192" s="271">
        <v>163.55000000000004</v>
      </c>
      <c r="K192" s="270">
        <v>160.65</v>
      </c>
      <c r="L192" s="270">
        <v>157.69999999999999</v>
      </c>
      <c r="M192" s="270">
        <v>25.02073</v>
      </c>
      <c r="N192" s="1"/>
      <c r="O192" s="1"/>
    </row>
    <row r="193" spans="1:15" ht="12.75" customHeight="1">
      <c r="A193" s="30">
        <v>183</v>
      </c>
      <c r="B193" s="280" t="s">
        <v>259</v>
      </c>
      <c r="C193" s="270">
        <v>240</v>
      </c>
      <c r="D193" s="271">
        <v>241.55000000000004</v>
      </c>
      <c r="E193" s="271">
        <v>237.25000000000009</v>
      </c>
      <c r="F193" s="271">
        <v>234.50000000000006</v>
      </c>
      <c r="G193" s="271">
        <v>230.2000000000001</v>
      </c>
      <c r="H193" s="271">
        <v>244.30000000000007</v>
      </c>
      <c r="I193" s="271">
        <v>248.60000000000002</v>
      </c>
      <c r="J193" s="271">
        <v>251.35000000000005</v>
      </c>
      <c r="K193" s="270">
        <v>245.85</v>
      </c>
      <c r="L193" s="270">
        <v>238.8</v>
      </c>
      <c r="M193" s="270">
        <v>8.1314899999999994</v>
      </c>
      <c r="N193" s="1"/>
      <c r="O193" s="1"/>
    </row>
    <row r="194" spans="1:15" ht="12.75" customHeight="1">
      <c r="A194" s="30">
        <v>184</v>
      </c>
      <c r="B194" s="280" t="s">
        <v>373</v>
      </c>
      <c r="C194" s="270">
        <v>1272.5</v>
      </c>
      <c r="D194" s="271">
        <v>1271.8166666666666</v>
      </c>
      <c r="E194" s="271">
        <v>1252.7333333333331</v>
      </c>
      <c r="F194" s="271">
        <v>1232.9666666666665</v>
      </c>
      <c r="G194" s="271">
        <v>1213.883333333333</v>
      </c>
      <c r="H194" s="271">
        <v>1291.5833333333333</v>
      </c>
      <c r="I194" s="271">
        <v>1310.6666666666667</v>
      </c>
      <c r="J194" s="271">
        <v>1330.4333333333334</v>
      </c>
      <c r="K194" s="270">
        <v>1290.9000000000001</v>
      </c>
      <c r="L194" s="270">
        <v>1252.05</v>
      </c>
      <c r="M194" s="270">
        <v>0.9244</v>
      </c>
      <c r="N194" s="1"/>
      <c r="O194" s="1"/>
    </row>
    <row r="195" spans="1:15" ht="12.75" customHeight="1">
      <c r="A195" s="30">
        <v>185</v>
      </c>
      <c r="B195" s="280" t="s">
        <v>113</v>
      </c>
      <c r="C195" s="270">
        <v>926.05</v>
      </c>
      <c r="D195" s="271">
        <v>924.43333333333339</v>
      </c>
      <c r="E195" s="271">
        <v>917.86666666666679</v>
      </c>
      <c r="F195" s="271">
        <v>909.68333333333339</v>
      </c>
      <c r="G195" s="271">
        <v>903.11666666666679</v>
      </c>
      <c r="H195" s="271">
        <v>932.61666666666679</v>
      </c>
      <c r="I195" s="271">
        <v>939.18333333333339</v>
      </c>
      <c r="J195" s="271">
        <v>947.36666666666679</v>
      </c>
      <c r="K195" s="270">
        <v>931</v>
      </c>
      <c r="L195" s="270">
        <v>916.25</v>
      </c>
      <c r="M195" s="270">
        <v>29.539210000000001</v>
      </c>
      <c r="N195" s="1"/>
      <c r="O195" s="1"/>
    </row>
    <row r="196" spans="1:15" ht="12.75" customHeight="1">
      <c r="A196" s="30">
        <v>186</v>
      </c>
      <c r="B196" s="280" t="s">
        <v>115</v>
      </c>
      <c r="C196" s="270">
        <v>2040.7</v>
      </c>
      <c r="D196" s="271">
        <v>2045.3166666666666</v>
      </c>
      <c r="E196" s="271">
        <v>2025.6333333333332</v>
      </c>
      <c r="F196" s="271">
        <v>2010.5666666666666</v>
      </c>
      <c r="G196" s="271">
        <v>1990.8833333333332</v>
      </c>
      <c r="H196" s="271">
        <v>2060.3833333333332</v>
      </c>
      <c r="I196" s="271">
        <v>2080.0666666666666</v>
      </c>
      <c r="J196" s="271">
        <v>2095.1333333333332</v>
      </c>
      <c r="K196" s="270">
        <v>2065</v>
      </c>
      <c r="L196" s="270">
        <v>2030.25</v>
      </c>
      <c r="M196" s="270">
        <v>2.1971400000000001</v>
      </c>
      <c r="N196" s="1"/>
      <c r="O196" s="1"/>
    </row>
    <row r="197" spans="1:15" ht="12.75" customHeight="1">
      <c r="A197" s="30">
        <v>187</v>
      </c>
      <c r="B197" s="280" t="s">
        <v>116</v>
      </c>
      <c r="C197" s="270">
        <v>1472.15</v>
      </c>
      <c r="D197" s="271">
        <v>1473.5333333333335</v>
      </c>
      <c r="E197" s="271">
        <v>1457.616666666667</v>
      </c>
      <c r="F197" s="271">
        <v>1443.0833333333335</v>
      </c>
      <c r="G197" s="271">
        <v>1427.166666666667</v>
      </c>
      <c r="H197" s="271">
        <v>1488.0666666666671</v>
      </c>
      <c r="I197" s="271">
        <v>1503.9833333333336</v>
      </c>
      <c r="J197" s="271">
        <v>1518.5166666666671</v>
      </c>
      <c r="K197" s="270">
        <v>1489.45</v>
      </c>
      <c r="L197" s="270">
        <v>1459</v>
      </c>
      <c r="M197" s="270">
        <v>112.01568</v>
      </c>
      <c r="N197" s="1"/>
      <c r="O197" s="1"/>
    </row>
    <row r="198" spans="1:15" ht="12.75" customHeight="1">
      <c r="A198" s="30">
        <v>188</v>
      </c>
      <c r="B198" s="280" t="s">
        <v>117</v>
      </c>
      <c r="C198" s="270">
        <v>575.6</v>
      </c>
      <c r="D198" s="271">
        <v>575.21666666666658</v>
      </c>
      <c r="E198" s="271">
        <v>569.43333333333317</v>
      </c>
      <c r="F198" s="271">
        <v>563.26666666666654</v>
      </c>
      <c r="G198" s="271">
        <v>557.48333333333312</v>
      </c>
      <c r="H198" s="271">
        <v>581.38333333333321</v>
      </c>
      <c r="I198" s="271">
        <v>587.16666666666674</v>
      </c>
      <c r="J198" s="271">
        <v>593.33333333333326</v>
      </c>
      <c r="K198" s="270">
        <v>581</v>
      </c>
      <c r="L198" s="270">
        <v>569.04999999999995</v>
      </c>
      <c r="M198" s="270">
        <v>34.919260000000001</v>
      </c>
      <c r="N198" s="1"/>
      <c r="O198" s="1"/>
    </row>
    <row r="199" spans="1:15" ht="12.75" customHeight="1">
      <c r="A199" s="30">
        <v>189</v>
      </c>
      <c r="B199" s="280" t="s">
        <v>374</v>
      </c>
      <c r="C199" s="270">
        <v>74.05</v>
      </c>
      <c r="D199" s="271">
        <v>74.133333333333326</v>
      </c>
      <c r="E199" s="271">
        <v>73.216666666666654</v>
      </c>
      <c r="F199" s="271">
        <v>72.383333333333326</v>
      </c>
      <c r="G199" s="271">
        <v>71.466666666666654</v>
      </c>
      <c r="H199" s="271">
        <v>74.966666666666654</v>
      </c>
      <c r="I199" s="271">
        <v>75.88333333333334</v>
      </c>
      <c r="J199" s="271">
        <v>76.716666666666654</v>
      </c>
      <c r="K199" s="270">
        <v>75.05</v>
      </c>
      <c r="L199" s="270">
        <v>73.3</v>
      </c>
      <c r="M199" s="270">
        <v>58.144440000000003</v>
      </c>
      <c r="N199" s="1"/>
      <c r="O199" s="1"/>
    </row>
    <row r="200" spans="1:15" ht="12.75" customHeight="1">
      <c r="A200" s="30">
        <v>190</v>
      </c>
      <c r="B200" s="280" t="s">
        <v>846</v>
      </c>
      <c r="C200" s="270">
        <v>3743.8</v>
      </c>
      <c r="D200" s="271">
        <v>3677.5833333333335</v>
      </c>
      <c r="E200" s="271">
        <v>3566.166666666667</v>
      </c>
      <c r="F200" s="271">
        <v>3388.5333333333333</v>
      </c>
      <c r="G200" s="271">
        <v>3277.1166666666668</v>
      </c>
      <c r="H200" s="271">
        <v>3855.2166666666672</v>
      </c>
      <c r="I200" s="271">
        <v>3966.6333333333341</v>
      </c>
      <c r="J200" s="271">
        <v>4144.2666666666673</v>
      </c>
      <c r="K200" s="270">
        <v>3789</v>
      </c>
      <c r="L200" s="270">
        <v>3499.95</v>
      </c>
      <c r="M200" s="270">
        <v>0.55174000000000001</v>
      </c>
      <c r="N200" s="1"/>
      <c r="O200" s="1"/>
    </row>
    <row r="201" spans="1:15" ht="12.75" customHeight="1">
      <c r="A201" s="30">
        <v>191</v>
      </c>
      <c r="B201" s="280" t="s">
        <v>375</v>
      </c>
      <c r="C201" s="270">
        <v>1031.3499999999999</v>
      </c>
      <c r="D201" s="271">
        <v>1033.75</v>
      </c>
      <c r="E201" s="271">
        <v>1022.5999999999999</v>
      </c>
      <c r="F201" s="271">
        <v>1013.8499999999999</v>
      </c>
      <c r="G201" s="271">
        <v>1002.6999999999998</v>
      </c>
      <c r="H201" s="271">
        <v>1042.5</v>
      </c>
      <c r="I201" s="271">
        <v>1053.6500000000001</v>
      </c>
      <c r="J201" s="271">
        <v>1062.4000000000001</v>
      </c>
      <c r="K201" s="270">
        <v>1044.9000000000001</v>
      </c>
      <c r="L201" s="270">
        <v>1025</v>
      </c>
      <c r="M201" s="270">
        <v>3.29338</v>
      </c>
      <c r="N201" s="1"/>
      <c r="O201" s="1"/>
    </row>
    <row r="202" spans="1:15" ht="12.75" customHeight="1">
      <c r="A202" s="30">
        <v>192</v>
      </c>
      <c r="B202" s="280" t="s">
        <v>795</v>
      </c>
      <c r="C202" s="270">
        <v>18</v>
      </c>
      <c r="D202" s="271">
        <v>18.083333333333332</v>
      </c>
      <c r="E202" s="271">
        <v>17.816666666666663</v>
      </c>
      <c r="F202" s="271">
        <v>17.633333333333329</v>
      </c>
      <c r="G202" s="271">
        <v>17.36666666666666</v>
      </c>
      <c r="H202" s="271">
        <v>18.266666666666666</v>
      </c>
      <c r="I202" s="271">
        <v>18.533333333333339</v>
      </c>
      <c r="J202" s="271">
        <v>18.716666666666669</v>
      </c>
      <c r="K202" s="270">
        <v>18.350000000000001</v>
      </c>
      <c r="L202" s="270">
        <v>17.899999999999999</v>
      </c>
      <c r="M202" s="270">
        <v>40.791989999999998</v>
      </c>
      <c r="N202" s="1"/>
      <c r="O202" s="1"/>
    </row>
    <row r="203" spans="1:15" ht="12.75" customHeight="1">
      <c r="A203" s="30">
        <v>193</v>
      </c>
      <c r="B203" s="280" t="s">
        <v>376</v>
      </c>
      <c r="C203" s="270">
        <v>1019.95</v>
      </c>
      <c r="D203" s="271">
        <v>1021.9000000000001</v>
      </c>
      <c r="E203" s="271">
        <v>1011.1500000000001</v>
      </c>
      <c r="F203" s="271">
        <v>1002.35</v>
      </c>
      <c r="G203" s="271">
        <v>991.6</v>
      </c>
      <c r="H203" s="271">
        <v>1030.7000000000003</v>
      </c>
      <c r="I203" s="271">
        <v>1041.4500000000003</v>
      </c>
      <c r="J203" s="271">
        <v>1050.2500000000002</v>
      </c>
      <c r="K203" s="270">
        <v>1032.6500000000001</v>
      </c>
      <c r="L203" s="270">
        <v>1013.1</v>
      </c>
      <c r="M203" s="270">
        <v>0.21571000000000001</v>
      </c>
      <c r="N203" s="1"/>
      <c r="O203" s="1"/>
    </row>
    <row r="204" spans="1:15" ht="12.75" customHeight="1">
      <c r="A204" s="30">
        <v>194</v>
      </c>
      <c r="B204" s="280" t="s">
        <v>112</v>
      </c>
      <c r="C204" s="270">
        <v>1384.95</v>
      </c>
      <c r="D204" s="271">
        <v>1386.1499999999999</v>
      </c>
      <c r="E204" s="271">
        <v>1373.2999999999997</v>
      </c>
      <c r="F204" s="271">
        <v>1361.6499999999999</v>
      </c>
      <c r="G204" s="271">
        <v>1348.7999999999997</v>
      </c>
      <c r="H204" s="271">
        <v>1397.7999999999997</v>
      </c>
      <c r="I204" s="271">
        <v>1410.6499999999996</v>
      </c>
      <c r="J204" s="271">
        <v>1422.2999999999997</v>
      </c>
      <c r="K204" s="270">
        <v>1399</v>
      </c>
      <c r="L204" s="270">
        <v>1374.5</v>
      </c>
      <c r="M204" s="270">
        <v>5.2922799999999999</v>
      </c>
      <c r="N204" s="1"/>
      <c r="O204" s="1"/>
    </row>
    <row r="205" spans="1:15" ht="12.75" customHeight="1">
      <c r="A205" s="30">
        <v>195</v>
      </c>
      <c r="B205" s="280" t="s">
        <v>378</v>
      </c>
      <c r="C205" s="270">
        <v>105.05</v>
      </c>
      <c r="D205" s="271">
        <v>104.78333333333335</v>
      </c>
      <c r="E205" s="271">
        <v>103.56666666666669</v>
      </c>
      <c r="F205" s="271">
        <v>102.08333333333334</v>
      </c>
      <c r="G205" s="271">
        <v>100.86666666666669</v>
      </c>
      <c r="H205" s="271">
        <v>106.26666666666669</v>
      </c>
      <c r="I205" s="271">
        <v>107.48333333333336</v>
      </c>
      <c r="J205" s="271">
        <v>108.9666666666667</v>
      </c>
      <c r="K205" s="270">
        <v>106</v>
      </c>
      <c r="L205" s="270">
        <v>103.3</v>
      </c>
      <c r="M205" s="270">
        <v>10.34332</v>
      </c>
      <c r="N205" s="1"/>
      <c r="O205" s="1"/>
    </row>
    <row r="206" spans="1:15" ht="12.75" customHeight="1">
      <c r="A206" s="30">
        <v>196</v>
      </c>
      <c r="B206" s="280" t="s">
        <v>118</v>
      </c>
      <c r="C206" s="270">
        <v>2876.65</v>
      </c>
      <c r="D206" s="271">
        <v>2850.5833333333335</v>
      </c>
      <c r="E206" s="271">
        <v>2818.9666666666672</v>
      </c>
      <c r="F206" s="271">
        <v>2761.2833333333338</v>
      </c>
      <c r="G206" s="271">
        <v>2729.6666666666674</v>
      </c>
      <c r="H206" s="271">
        <v>2908.2666666666669</v>
      </c>
      <c r="I206" s="271">
        <v>2939.8833333333328</v>
      </c>
      <c r="J206" s="271">
        <v>2997.5666666666666</v>
      </c>
      <c r="K206" s="270">
        <v>2882.2</v>
      </c>
      <c r="L206" s="270">
        <v>2792.9</v>
      </c>
      <c r="M206" s="270">
        <v>8.3869900000000008</v>
      </c>
      <c r="N206" s="1"/>
      <c r="O206" s="1"/>
    </row>
    <row r="207" spans="1:15" ht="12.75" customHeight="1">
      <c r="A207" s="30">
        <v>197</v>
      </c>
      <c r="B207" s="280" t="s">
        <v>786</v>
      </c>
      <c r="C207" s="270">
        <v>340.95</v>
      </c>
      <c r="D207" s="271">
        <v>341</v>
      </c>
      <c r="E207" s="271">
        <v>332.5</v>
      </c>
      <c r="F207" s="271">
        <v>324.05</v>
      </c>
      <c r="G207" s="271">
        <v>315.55</v>
      </c>
      <c r="H207" s="271">
        <v>349.45</v>
      </c>
      <c r="I207" s="271">
        <v>357.95</v>
      </c>
      <c r="J207" s="271">
        <v>366.4</v>
      </c>
      <c r="K207" s="270">
        <v>349.5</v>
      </c>
      <c r="L207" s="270">
        <v>332.55</v>
      </c>
      <c r="M207" s="270">
        <v>5.66432</v>
      </c>
      <c r="N207" s="1"/>
      <c r="O207" s="1"/>
    </row>
    <row r="208" spans="1:15" ht="12.75" customHeight="1">
      <c r="A208" s="30">
        <v>198</v>
      </c>
      <c r="B208" s="280" t="s">
        <v>120</v>
      </c>
      <c r="C208" s="270">
        <v>421.95</v>
      </c>
      <c r="D208" s="271">
        <v>424.7833333333333</v>
      </c>
      <c r="E208" s="271">
        <v>417.96666666666658</v>
      </c>
      <c r="F208" s="271">
        <v>413.98333333333329</v>
      </c>
      <c r="G208" s="271">
        <v>407.16666666666657</v>
      </c>
      <c r="H208" s="271">
        <v>428.76666666666659</v>
      </c>
      <c r="I208" s="271">
        <v>435.58333333333331</v>
      </c>
      <c r="J208" s="271">
        <v>439.56666666666661</v>
      </c>
      <c r="K208" s="270">
        <v>431.6</v>
      </c>
      <c r="L208" s="270">
        <v>420.8</v>
      </c>
      <c r="M208" s="270">
        <v>140.93149</v>
      </c>
      <c r="N208" s="1"/>
      <c r="O208" s="1"/>
    </row>
    <row r="209" spans="1:15" ht="12.75" customHeight="1">
      <c r="A209" s="30">
        <v>199</v>
      </c>
      <c r="B209" s="280" t="s">
        <v>796</v>
      </c>
      <c r="C209" s="270">
        <v>1488.1</v>
      </c>
      <c r="D209" s="271">
        <v>1498.5166666666667</v>
      </c>
      <c r="E209" s="271">
        <v>1469.6333333333332</v>
      </c>
      <c r="F209" s="271">
        <v>1451.1666666666665</v>
      </c>
      <c r="G209" s="271">
        <v>1422.2833333333331</v>
      </c>
      <c r="H209" s="271">
        <v>1516.9833333333333</v>
      </c>
      <c r="I209" s="271">
        <v>1545.866666666667</v>
      </c>
      <c r="J209" s="271">
        <v>1564.3333333333335</v>
      </c>
      <c r="K209" s="270">
        <v>1527.4</v>
      </c>
      <c r="L209" s="270">
        <v>1480.05</v>
      </c>
      <c r="M209" s="270">
        <v>0.72546999999999995</v>
      </c>
      <c r="N209" s="1"/>
      <c r="O209" s="1"/>
    </row>
    <row r="210" spans="1:15" ht="12.75" customHeight="1">
      <c r="A210" s="30">
        <v>200</v>
      </c>
      <c r="B210" s="280" t="s">
        <v>260</v>
      </c>
      <c r="C210" s="270">
        <v>2303.1</v>
      </c>
      <c r="D210" s="271">
        <v>2300.8333333333335</v>
      </c>
      <c r="E210" s="271">
        <v>2273.2666666666669</v>
      </c>
      <c r="F210" s="271">
        <v>2243.4333333333334</v>
      </c>
      <c r="G210" s="271">
        <v>2215.8666666666668</v>
      </c>
      <c r="H210" s="271">
        <v>2330.666666666667</v>
      </c>
      <c r="I210" s="271">
        <v>2358.2333333333336</v>
      </c>
      <c r="J210" s="271">
        <v>2388.0666666666671</v>
      </c>
      <c r="K210" s="270">
        <v>2328.4</v>
      </c>
      <c r="L210" s="270">
        <v>2271</v>
      </c>
      <c r="M210" s="270">
        <v>12.05217</v>
      </c>
      <c r="N210" s="1"/>
      <c r="O210" s="1"/>
    </row>
    <row r="211" spans="1:15" ht="12.75" customHeight="1">
      <c r="A211" s="30">
        <v>201</v>
      </c>
      <c r="B211" s="280" t="s">
        <v>379</v>
      </c>
      <c r="C211" s="270">
        <v>117.05</v>
      </c>
      <c r="D211" s="271">
        <v>117.45</v>
      </c>
      <c r="E211" s="271">
        <v>115.60000000000001</v>
      </c>
      <c r="F211" s="271">
        <v>114.15</v>
      </c>
      <c r="G211" s="271">
        <v>112.30000000000001</v>
      </c>
      <c r="H211" s="271">
        <v>118.9</v>
      </c>
      <c r="I211" s="271">
        <v>120.75</v>
      </c>
      <c r="J211" s="271">
        <v>122.2</v>
      </c>
      <c r="K211" s="270">
        <v>119.3</v>
      </c>
      <c r="L211" s="270">
        <v>116</v>
      </c>
      <c r="M211" s="270">
        <v>24.505330000000001</v>
      </c>
      <c r="N211" s="1"/>
      <c r="O211" s="1"/>
    </row>
    <row r="212" spans="1:15" ht="12.75" customHeight="1">
      <c r="A212" s="30">
        <v>202</v>
      </c>
      <c r="B212" s="280" t="s">
        <v>121</v>
      </c>
      <c r="C212" s="270">
        <v>245.9</v>
      </c>
      <c r="D212" s="271">
        <v>245.25</v>
      </c>
      <c r="E212" s="271">
        <v>243.25</v>
      </c>
      <c r="F212" s="271">
        <v>240.6</v>
      </c>
      <c r="G212" s="271">
        <v>238.6</v>
      </c>
      <c r="H212" s="271">
        <v>247.9</v>
      </c>
      <c r="I212" s="271">
        <v>249.9</v>
      </c>
      <c r="J212" s="271">
        <v>252.55</v>
      </c>
      <c r="K212" s="270">
        <v>247.25</v>
      </c>
      <c r="L212" s="270">
        <v>242.6</v>
      </c>
      <c r="M212" s="270">
        <v>54.786360000000002</v>
      </c>
      <c r="N212" s="1"/>
      <c r="O212" s="1"/>
    </row>
    <row r="213" spans="1:15" ht="12.75" customHeight="1">
      <c r="A213" s="30">
        <v>203</v>
      </c>
      <c r="B213" s="280" t="s">
        <v>122</v>
      </c>
      <c r="C213" s="270">
        <v>2606</v>
      </c>
      <c r="D213" s="271">
        <v>2618.3333333333335</v>
      </c>
      <c r="E213" s="271">
        <v>2581.666666666667</v>
      </c>
      <c r="F213" s="271">
        <v>2557.3333333333335</v>
      </c>
      <c r="G213" s="271">
        <v>2520.666666666667</v>
      </c>
      <c r="H213" s="271">
        <v>2642.666666666667</v>
      </c>
      <c r="I213" s="271">
        <v>2679.3333333333339</v>
      </c>
      <c r="J213" s="271">
        <v>2703.666666666667</v>
      </c>
      <c r="K213" s="270">
        <v>2655</v>
      </c>
      <c r="L213" s="270">
        <v>2594</v>
      </c>
      <c r="M213" s="270">
        <v>17.022690000000001</v>
      </c>
      <c r="N213" s="1"/>
      <c r="O213" s="1"/>
    </row>
    <row r="214" spans="1:15" ht="12.75" customHeight="1">
      <c r="A214" s="30">
        <v>204</v>
      </c>
      <c r="B214" s="280" t="s">
        <v>261</v>
      </c>
      <c r="C214" s="270">
        <v>284.35000000000002</v>
      </c>
      <c r="D214" s="271">
        <v>284.84999999999997</v>
      </c>
      <c r="E214" s="271">
        <v>282.49999999999994</v>
      </c>
      <c r="F214" s="271">
        <v>280.64999999999998</v>
      </c>
      <c r="G214" s="271">
        <v>278.29999999999995</v>
      </c>
      <c r="H214" s="271">
        <v>286.69999999999993</v>
      </c>
      <c r="I214" s="271">
        <v>289.04999999999995</v>
      </c>
      <c r="J214" s="271">
        <v>290.89999999999992</v>
      </c>
      <c r="K214" s="270">
        <v>287.2</v>
      </c>
      <c r="L214" s="270">
        <v>283</v>
      </c>
      <c r="M214" s="270">
        <v>4.5357799999999999</v>
      </c>
      <c r="N214" s="1"/>
      <c r="O214" s="1"/>
    </row>
    <row r="215" spans="1:15" ht="12.75" customHeight="1">
      <c r="A215" s="30">
        <v>205</v>
      </c>
      <c r="B215" s="280" t="s">
        <v>289</v>
      </c>
      <c r="C215" s="270">
        <v>3764.95</v>
      </c>
      <c r="D215" s="271">
        <v>3796.7833333333333</v>
      </c>
      <c r="E215" s="271">
        <v>3678.5666666666666</v>
      </c>
      <c r="F215" s="271">
        <v>3592.1833333333334</v>
      </c>
      <c r="G215" s="271">
        <v>3473.9666666666667</v>
      </c>
      <c r="H215" s="271">
        <v>3883.1666666666665</v>
      </c>
      <c r="I215" s="271">
        <v>4001.3833333333328</v>
      </c>
      <c r="J215" s="271">
        <v>4087.7666666666664</v>
      </c>
      <c r="K215" s="270">
        <v>3915</v>
      </c>
      <c r="L215" s="270">
        <v>3710.4</v>
      </c>
      <c r="M215" s="270">
        <v>1.05976</v>
      </c>
      <c r="N215" s="1"/>
      <c r="O215" s="1"/>
    </row>
    <row r="216" spans="1:15" ht="12.75" customHeight="1">
      <c r="A216" s="30">
        <v>206</v>
      </c>
      <c r="B216" s="280" t="s">
        <v>797</v>
      </c>
      <c r="C216" s="270">
        <v>936.1</v>
      </c>
      <c r="D216" s="271">
        <v>943.95000000000016</v>
      </c>
      <c r="E216" s="271">
        <v>915.45000000000027</v>
      </c>
      <c r="F216" s="271">
        <v>894.80000000000007</v>
      </c>
      <c r="G216" s="271">
        <v>866.30000000000018</v>
      </c>
      <c r="H216" s="271">
        <v>964.60000000000036</v>
      </c>
      <c r="I216" s="271">
        <v>993.10000000000014</v>
      </c>
      <c r="J216" s="271">
        <v>1013.7500000000005</v>
      </c>
      <c r="K216" s="270">
        <v>972.45</v>
      </c>
      <c r="L216" s="270">
        <v>923.3</v>
      </c>
      <c r="M216" s="270">
        <v>2.00692</v>
      </c>
      <c r="N216" s="1"/>
      <c r="O216" s="1"/>
    </row>
    <row r="217" spans="1:15" ht="12.75" customHeight="1">
      <c r="A217" s="30">
        <v>207</v>
      </c>
      <c r="B217" s="280" t="s">
        <v>380</v>
      </c>
      <c r="C217" s="270">
        <v>42939</v>
      </c>
      <c r="D217" s="271">
        <v>43162.25</v>
      </c>
      <c r="E217" s="271">
        <v>42546.95</v>
      </c>
      <c r="F217" s="271">
        <v>42154.899999999994</v>
      </c>
      <c r="G217" s="271">
        <v>41539.599999999991</v>
      </c>
      <c r="H217" s="271">
        <v>43554.3</v>
      </c>
      <c r="I217" s="271">
        <v>44169.600000000006</v>
      </c>
      <c r="J217" s="271">
        <v>44561.650000000009</v>
      </c>
      <c r="K217" s="270">
        <v>43777.55</v>
      </c>
      <c r="L217" s="270">
        <v>42770.2</v>
      </c>
      <c r="M217" s="270">
        <v>6.3380000000000006E-2</v>
      </c>
      <c r="N217" s="1"/>
      <c r="O217" s="1"/>
    </row>
    <row r="218" spans="1:15" ht="12.75" customHeight="1">
      <c r="A218" s="30">
        <v>208</v>
      </c>
      <c r="B218" s="280" t="s">
        <v>381</v>
      </c>
      <c r="C218" s="270">
        <v>41.3</v>
      </c>
      <c r="D218" s="271">
        <v>41.083333333333329</v>
      </c>
      <c r="E218" s="271">
        <v>40.766666666666659</v>
      </c>
      <c r="F218" s="271">
        <v>40.233333333333327</v>
      </c>
      <c r="G218" s="271">
        <v>39.916666666666657</v>
      </c>
      <c r="H218" s="271">
        <v>41.61666666666666</v>
      </c>
      <c r="I218" s="271">
        <v>41.933333333333323</v>
      </c>
      <c r="J218" s="271">
        <v>42.466666666666661</v>
      </c>
      <c r="K218" s="270">
        <v>41.4</v>
      </c>
      <c r="L218" s="270">
        <v>40.549999999999997</v>
      </c>
      <c r="M218" s="270">
        <v>23.790400000000002</v>
      </c>
      <c r="N218" s="1"/>
      <c r="O218" s="1"/>
    </row>
    <row r="219" spans="1:15" ht="12.75" customHeight="1">
      <c r="A219" s="30">
        <v>209</v>
      </c>
      <c r="B219" s="280" t="s">
        <v>114</v>
      </c>
      <c r="C219" s="270">
        <v>2404.1999999999998</v>
      </c>
      <c r="D219" s="271">
        <v>2411.5333333333333</v>
      </c>
      <c r="E219" s="271">
        <v>2386.3666666666668</v>
      </c>
      <c r="F219" s="271">
        <v>2368.5333333333333</v>
      </c>
      <c r="G219" s="271">
        <v>2343.3666666666668</v>
      </c>
      <c r="H219" s="271">
        <v>2429.3666666666668</v>
      </c>
      <c r="I219" s="271">
        <v>2454.5333333333338</v>
      </c>
      <c r="J219" s="271">
        <v>2472.3666666666668</v>
      </c>
      <c r="K219" s="270">
        <v>2436.6999999999998</v>
      </c>
      <c r="L219" s="270">
        <v>2393.6999999999998</v>
      </c>
      <c r="M219" s="270">
        <v>30.05743</v>
      </c>
      <c r="N219" s="1"/>
      <c r="O219" s="1"/>
    </row>
    <row r="220" spans="1:15" ht="12.75" customHeight="1">
      <c r="A220" s="30">
        <v>210</v>
      </c>
      <c r="B220" s="280" t="s">
        <v>124</v>
      </c>
      <c r="C220" s="270">
        <v>874.35</v>
      </c>
      <c r="D220" s="271">
        <v>874.35</v>
      </c>
      <c r="E220" s="271">
        <v>863</v>
      </c>
      <c r="F220" s="271">
        <v>851.65</v>
      </c>
      <c r="G220" s="271">
        <v>840.3</v>
      </c>
      <c r="H220" s="271">
        <v>885.7</v>
      </c>
      <c r="I220" s="271">
        <v>897.05000000000018</v>
      </c>
      <c r="J220" s="271">
        <v>908.40000000000009</v>
      </c>
      <c r="K220" s="270">
        <v>885.7</v>
      </c>
      <c r="L220" s="270">
        <v>863</v>
      </c>
      <c r="M220" s="270">
        <v>158.77583000000001</v>
      </c>
      <c r="N220" s="1"/>
      <c r="O220" s="1"/>
    </row>
    <row r="221" spans="1:15" ht="12.75" customHeight="1">
      <c r="A221" s="30">
        <v>211</v>
      </c>
      <c r="B221" s="280" t="s">
        <v>125</v>
      </c>
      <c r="C221" s="270">
        <v>1271.5</v>
      </c>
      <c r="D221" s="271">
        <v>1274.8166666666666</v>
      </c>
      <c r="E221" s="271">
        <v>1261.7333333333331</v>
      </c>
      <c r="F221" s="271">
        <v>1251.9666666666665</v>
      </c>
      <c r="G221" s="271">
        <v>1238.883333333333</v>
      </c>
      <c r="H221" s="271">
        <v>1284.5833333333333</v>
      </c>
      <c r="I221" s="271">
        <v>1297.6666666666667</v>
      </c>
      <c r="J221" s="271">
        <v>1307.4333333333334</v>
      </c>
      <c r="K221" s="270">
        <v>1287.9000000000001</v>
      </c>
      <c r="L221" s="270">
        <v>1265.05</v>
      </c>
      <c r="M221" s="270">
        <v>2.9602599999999999</v>
      </c>
      <c r="N221" s="1"/>
      <c r="O221" s="1"/>
    </row>
    <row r="222" spans="1:15" ht="12.75" customHeight="1">
      <c r="A222" s="30">
        <v>212</v>
      </c>
      <c r="B222" s="280" t="s">
        <v>126</v>
      </c>
      <c r="C222" s="270">
        <v>593.29999999999995</v>
      </c>
      <c r="D222" s="271">
        <v>587.94999999999993</v>
      </c>
      <c r="E222" s="271">
        <v>580.89999999999986</v>
      </c>
      <c r="F222" s="271">
        <v>568.49999999999989</v>
      </c>
      <c r="G222" s="271">
        <v>561.44999999999982</v>
      </c>
      <c r="H222" s="271">
        <v>600.34999999999991</v>
      </c>
      <c r="I222" s="271">
        <v>607.39999999999986</v>
      </c>
      <c r="J222" s="271">
        <v>619.79999999999995</v>
      </c>
      <c r="K222" s="270">
        <v>595</v>
      </c>
      <c r="L222" s="270">
        <v>575.54999999999995</v>
      </c>
      <c r="M222" s="270">
        <v>15.99521</v>
      </c>
      <c r="N222" s="1"/>
      <c r="O222" s="1"/>
    </row>
    <row r="223" spans="1:15" ht="12.75" customHeight="1">
      <c r="A223" s="30">
        <v>213</v>
      </c>
      <c r="B223" s="280" t="s">
        <v>262</v>
      </c>
      <c r="C223" s="270">
        <v>500.35</v>
      </c>
      <c r="D223" s="271">
        <v>501.7833333333333</v>
      </c>
      <c r="E223" s="271">
        <v>493.56666666666661</v>
      </c>
      <c r="F223" s="271">
        <v>486.7833333333333</v>
      </c>
      <c r="G223" s="271">
        <v>478.56666666666661</v>
      </c>
      <c r="H223" s="271">
        <v>508.56666666666661</v>
      </c>
      <c r="I223" s="271">
        <v>516.7833333333333</v>
      </c>
      <c r="J223" s="271">
        <v>523.56666666666661</v>
      </c>
      <c r="K223" s="270">
        <v>510</v>
      </c>
      <c r="L223" s="270">
        <v>495</v>
      </c>
      <c r="M223" s="270">
        <v>2.9653</v>
      </c>
      <c r="N223" s="1"/>
      <c r="O223" s="1"/>
    </row>
    <row r="224" spans="1:15" ht="12.75" customHeight="1">
      <c r="A224" s="30">
        <v>214</v>
      </c>
      <c r="B224" s="280" t="s">
        <v>383</v>
      </c>
      <c r="C224" s="270">
        <v>44.05</v>
      </c>
      <c r="D224" s="271">
        <v>44.066666666666663</v>
      </c>
      <c r="E224" s="271">
        <v>43.483333333333327</v>
      </c>
      <c r="F224" s="271">
        <v>42.916666666666664</v>
      </c>
      <c r="G224" s="271">
        <v>42.333333333333329</v>
      </c>
      <c r="H224" s="271">
        <v>44.633333333333326</v>
      </c>
      <c r="I224" s="271">
        <v>45.216666666666669</v>
      </c>
      <c r="J224" s="271">
        <v>45.783333333333324</v>
      </c>
      <c r="K224" s="270">
        <v>44.65</v>
      </c>
      <c r="L224" s="270">
        <v>43.5</v>
      </c>
      <c r="M224" s="270">
        <v>116.05296</v>
      </c>
      <c r="N224" s="1"/>
      <c r="O224" s="1"/>
    </row>
    <row r="225" spans="1:15" ht="12.75" customHeight="1">
      <c r="A225" s="30">
        <v>215</v>
      </c>
      <c r="B225" s="280" t="s">
        <v>128</v>
      </c>
      <c r="C225" s="270">
        <v>49.15</v>
      </c>
      <c r="D225" s="271">
        <v>49.083333333333336</v>
      </c>
      <c r="E225" s="271">
        <v>48.266666666666673</v>
      </c>
      <c r="F225" s="271">
        <v>47.38333333333334</v>
      </c>
      <c r="G225" s="271">
        <v>46.566666666666677</v>
      </c>
      <c r="H225" s="271">
        <v>49.966666666666669</v>
      </c>
      <c r="I225" s="271">
        <v>50.783333333333331</v>
      </c>
      <c r="J225" s="271">
        <v>51.666666666666664</v>
      </c>
      <c r="K225" s="270">
        <v>49.9</v>
      </c>
      <c r="L225" s="270">
        <v>48.2</v>
      </c>
      <c r="M225" s="270">
        <v>338.61448999999999</v>
      </c>
      <c r="N225" s="1"/>
      <c r="O225" s="1"/>
    </row>
    <row r="226" spans="1:15" ht="12.75" customHeight="1">
      <c r="A226" s="30">
        <v>216</v>
      </c>
      <c r="B226" s="280" t="s">
        <v>384</v>
      </c>
      <c r="C226" s="270">
        <v>68.3</v>
      </c>
      <c r="D226" s="271">
        <v>68.100000000000009</v>
      </c>
      <c r="E226" s="271">
        <v>67.200000000000017</v>
      </c>
      <c r="F226" s="271">
        <v>66.100000000000009</v>
      </c>
      <c r="G226" s="271">
        <v>65.200000000000017</v>
      </c>
      <c r="H226" s="271">
        <v>69.200000000000017</v>
      </c>
      <c r="I226" s="271">
        <v>70.100000000000023</v>
      </c>
      <c r="J226" s="271">
        <v>71.200000000000017</v>
      </c>
      <c r="K226" s="270">
        <v>69</v>
      </c>
      <c r="L226" s="270">
        <v>67</v>
      </c>
      <c r="M226" s="270">
        <v>44.486710000000002</v>
      </c>
      <c r="N226" s="1"/>
      <c r="O226" s="1"/>
    </row>
    <row r="227" spans="1:15" ht="12.75" customHeight="1">
      <c r="A227" s="30">
        <v>217</v>
      </c>
      <c r="B227" s="280" t="s">
        <v>385</v>
      </c>
      <c r="C227" s="270">
        <v>1016.05</v>
      </c>
      <c r="D227" s="271">
        <v>1021.0333333333333</v>
      </c>
      <c r="E227" s="271">
        <v>1007.0166666666667</v>
      </c>
      <c r="F227" s="271">
        <v>997.98333333333335</v>
      </c>
      <c r="G227" s="271">
        <v>983.9666666666667</v>
      </c>
      <c r="H227" s="271">
        <v>1030.0666666666666</v>
      </c>
      <c r="I227" s="271">
        <v>1044.083333333333</v>
      </c>
      <c r="J227" s="271">
        <v>1053.1166666666666</v>
      </c>
      <c r="K227" s="270">
        <v>1035.05</v>
      </c>
      <c r="L227" s="270">
        <v>1012</v>
      </c>
      <c r="M227" s="270">
        <v>4.648E-2</v>
      </c>
      <c r="N227" s="1"/>
      <c r="O227" s="1"/>
    </row>
    <row r="228" spans="1:15" ht="12.75" customHeight="1">
      <c r="A228" s="30">
        <v>218</v>
      </c>
      <c r="B228" s="280" t="s">
        <v>386</v>
      </c>
      <c r="C228" s="270">
        <v>344.25</v>
      </c>
      <c r="D228" s="271">
        <v>344.65000000000003</v>
      </c>
      <c r="E228" s="271">
        <v>339.90000000000009</v>
      </c>
      <c r="F228" s="271">
        <v>335.55000000000007</v>
      </c>
      <c r="G228" s="271">
        <v>330.80000000000013</v>
      </c>
      <c r="H228" s="271">
        <v>349.00000000000006</v>
      </c>
      <c r="I228" s="271">
        <v>353.74999999999994</v>
      </c>
      <c r="J228" s="271">
        <v>358.1</v>
      </c>
      <c r="K228" s="270">
        <v>349.4</v>
      </c>
      <c r="L228" s="270">
        <v>340.3</v>
      </c>
      <c r="M228" s="270">
        <v>5.5354799999999997</v>
      </c>
      <c r="N228" s="1"/>
      <c r="O228" s="1"/>
    </row>
    <row r="229" spans="1:15" ht="12.75" customHeight="1">
      <c r="A229" s="30">
        <v>219</v>
      </c>
      <c r="B229" s="280" t="s">
        <v>387</v>
      </c>
      <c r="C229" s="270">
        <v>1678.05</v>
      </c>
      <c r="D229" s="271">
        <v>1673.6833333333334</v>
      </c>
      <c r="E229" s="271">
        <v>1659.3666666666668</v>
      </c>
      <c r="F229" s="271">
        <v>1640.6833333333334</v>
      </c>
      <c r="G229" s="271">
        <v>1626.3666666666668</v>
      </c>
      <c r="H229" s="271">
        <v>1692.3666666666668</v>
      </c>
      <c r="I229" s="271">
        <v>1706.6833333333334</v>
      </c>
      <c r="J229" s="271">
        <v>1725.3666666666668</v>
      </c>
      <c r="K229" s="270">
        <v>1688</v>
      </c>
      <c r="L229" s="270">
        <v>1655</v>
      </c>
      <c r="M229" s="270">
        <v>0.14341999999999999</v>
      </c>
      <c r="N229" s="1"/>
      <c r="O229" s="1"/>
    </row>
    <row r="230" spans="1:15" ht="12.75" customHeight="1">
      <c r="A230" s="30">
        <v>220</v>
      </c>
      <c r="B230" s="280" t="s">
        <v>388</v>
      </c>
      <c r="C230" s="270">
        <v>234.8</v>
      </c>
      <c r="D230" s="271">
        <v>235.86666666666667</v>
      </c>
      <c r="E230" s="271">
        <v>232.43333333333334</v>
      </c>
      <c r="F230" s="271">
        <v>230.06666666666666</v>
      </c>
      <c r="G230" s="271">
        <v>226.63333333333333</v>
      </c>
      <c r="H230" s="271">
        <v>238.23333333333335</v>
      </c>
      <c r="I230" s="271">
        <v>241.66666666666669</v>
      </c>
      <c r="J230" s="271">
        <v>244.03333333333336</v>
      </c>
      <c r="K230" s="270">
        <v>239.3</v>
      </c>
      <c r="L230" s="270">
        <v>233.5</v>
      </c>
      <c r="M230" s="270">
        <v>6.66235</v>
      </c>
      <c r="N230" s="1"/>
      <c r="O230" s="1"/>
    </row>
    <row r="231" spans="1:15" ht="12.75" customHeight="1">
      <c r="A231" s="30">
        <v>221</v>
      </c>
      <c r="B231" s="280" t="s">
        <v>389</v>
      </c>
      <c r="C231" s="270">
        <v>41.75</v>
      </c>
      <c r="D231" s="271">
        <v>41.433333333333337</v>
      </c>
      <c r="E231" s="271">
        <v>40.916666666666671</v>
      </c>
      <c r="F231" s="271">
        <v>40.083333333333336</v>
      </c>
      <c r="G231" s="271">
        <v>39.56666666666667</v>
      </c>
      <c r="H231" s="271">
        <v>42.266666666666673</v>
      </c>
      <c r="I231" s="271">
        <v>42.783333333333339</v>
      </c>
      <c r="J231" s="271">
        <v>43.616666666666674</v>
      </c>
      <c r="K231" s="270">
        <v>41.95</v>
      </c>
      <c r="L231" s="270">
        <v>40.6</v>
      </c>
      <c r="M231" s="270">
        <v>15.70021</v>
      </c>
      <c r="N231" s="1"/>
      <c r="O231" s="1"/>
    </row>
    <row r="232" spans="1:15" ht="12.75" customHeight="1">
      <c r="A232" s="30">
        <v>222</v>
      </c>
      <c r="B232" s="280" t="s">
        <v>137</v>
      </c>
      <c r="C232" s="270">
        <v>317.60000000000002</v>
      </c>
      <c r="D232" s="271">
        <v>318.5</v>
      </c>
      <c r="E232" s="271">
        <v>315.10000000000002</v>
      </c>
      <c r="F232" s="271">
        <v>312.60000000000002</v>
      </c>
      <c r="G232" s="271">
        <v>309.20000000000005</v>
      </c>
      <c r="H232" s="271">
        <v>321</v>
      </c>
      <c r="I232" s="271">
        <v>324.39999999999998</v>
      </c>
      <c r="J232" s="271">
        <v>326.89999999999998</v>
      </c>
      <c r="K232" s="270">
        <v>321.89999999999998</v>
      </c>
      <c r="L232" s="270">
        <v>316</v>
      </c>
      <c r="M232" s="270">
        <v>132.54984999999999</v>
      </c>
      <c r="N232" s="1"/>
      <c r="O232" s="1"/>
    </row>
    <row r="233" spans="1:15" ht="12.75" customHeight="1">
      <c r="A233" s="30">
        <v>223</v>
      </c>
      <c r="B233" s="280" t="s">
        <v>390</v>
      </c>
      <c r="C233" s="270">
        <v>113.7</v>
      </c>
      <c r="D233" s="271">
        <v>114.38333333333333</v>
      </c>
      <c r="E233" s="271">
        <v>112.31666666666665</v>
      </c>
      <c r="F233" s="271">
        <v>110.93333333333332</v>
      </c>
      <c r="G233" s="271">
        <v>108.86666666666665</v>
      </c>
      <c r="H233" s="271">
        <v>115.76666666666665</v>
      </c>
      <c r="I233" s="271">
        <v>117.83333333333331</v>
      </c>
      <c r="J233" s="271">
        <v>119.21666666666665</v>
      </c>
      <c r="K233" s="270">
        <v>116.45</v>
      </c>
      <c r="L233" s="270">
        <v>113</v>
      </c>
      <c r="M233" s="270">
        <v>6.30145</v>
      </c>
      <c r="N233" s="1"/>
      <c r="O233" s="1"/>
    </row>
    <row r="234" spans="1:15" ht="12.75" customHeight="1">
      <c r="A234" s="30">
        <v>224</v>
      </c>
      <c r="B234" s="280" t="s">
        <v>391</v>
      </c>
      <c r="C234" s="270">
        <v>228.15</v>
      </c>
      <c r="D234" s="271">
        <v>227.75</v>
      </c>
      <c r="E234" s="271">
        <v>225.6</v>
      </c>
      <c r="F234" s="271">
        <v>223.04999999999998</v>
      </c>
      <c r="G234" s="271">
        <v>220.89999999999998</v>
      </c>
      <c r="H234" s="271">
        <v>230.3</v>
      </c>
      <c r="I234" s="271">
        <v>232.45</v>
      </c>
      <c r="J234" s="271">
        <v>235.00000000000003</v>
      </c>
      <c r="K234" s="270">
        <v>229.9</v>
      </c>
      <c r="L234" s="270">
        <v>225.2</v>
      </c>
      <c r="M234" s="270">
        <v>27.167629999999999</v>
      </c>
      <c r="N234" s="1"/>
      <c r="O234" s="1"/>
    </row>
    <row r="235" spans="1:15" ht="12.75" customHeight="1">
      <c r="A235" s="30">
        <v>225</v>
      </c>
      <c r="B235" s="280" t="s">
        <v>123</v>
      </c>
      <c r="C235" s="270">
        <v>134.19999999999999</v>
      </c>
      <c r="D235" s="271">
        <v>135.49999999999997</v>
      </c>
      <c r="E235" s="271">
        <v>132.14999999999995</v>
      </c>
      <c r="F235" s="271">
        <v>130.09999999999997</v>
      </c>
      <c r="G235" s="271">
        <v>126.74999999999994</v>
      </c>
      <c r="H235" s="271">
        <v>137.54999999999995</v>
      </c>
      <c r="I235" s="271">
        <v>140.89999999999998</v>
      </c>
      <c r="J235" s="271">
        <v>142.94999999999996</v>
      </c>
      <c r="K235" s="270">
        <v>138.85</v>
      </c>
      <c r="L235" s="270">
        <v>133.44999999999999</v>
      </c>
      <c r="M235" s="270">
        <v>93.346360000000004</v>
      </c>
      <c r="N235" s="1"/>
      <c r="O235" s="1"/>
    </row>
    <row r="236" spans="1:15" ht="12.75" customHeight="1">
      <c r="A236" s="30">
        <v>226</v>
      </c>
      <c r="B236" s="280" t="s">
        <v>392</v>
      </c>
      <c r="C236" s="270">
        <v>88.3</v>
      </c>
      <c r="D236" s="271">
        <v>87.733333333333334</v>
      </c>
      <c r="E236" s="271">
        <v>86.066666666666663</v>
      </c>
      <c r="F236" s="271">
        <v>83.833333333333329</v>
      </c>
      <c r="G236" s="271">
        <v>82.166666666666657</v>
      </c>
      <c r="H236" s="271">
        <v>89.966666666666669</v>
      </c>
      <c r="I236" s="271">
        <v>91.633333333333326</v>
      </c>
      <c r="J236" s="271">
        <v>93.866666666666674</v>
      </c>
      <c r="K236" s="270">
        <v>89.4</v>
      </c>
      <c r="L236" s="270">
        <v>85.5</v>
      </c>
      <c r="M236" s="270">
        <v>109.50857000000001</v>
      </c>
      <c r="N236" s="1"/>
      <c r="O236" s="1"/>
    </row>
    <row r="237" spans="1:15" ht="12.75" customHeight="1">
      <c r="A237" s="30">
        <v>227</v>
      </c>
      <c r="B237" s="280" t="s">
        <v>263</v>
      </c>
      <c r="C237" s="270">
        <v>4483.3</v>
      </c>
      <c r="D237" s="271">
        <v>4444.083333333333</v>
      </c>
      <c r="E237" s="271">
        <v>4399.1166666666659</v>
      </c>
      <c r="F237" s="271">
        <v>4314.9333333333325</v>
      </c>
      <c r="G237" s="271">
        <v>4269.9666666666653</v>
      </c>
      <c r="H237" s="271">
        <v>4528.2666666666664</v>
      </c>
      <c r="I237" s="271">
        <v>4573.2333333333336</v>
      </c>
      <c r="J237" s="271">
        <v>4657.416666666667</v>
      </c>
      <c r="K237" s="270">
        <v>4489.05</v>
      </c>
      <c r="L237" s="270">
        <v>4359.8999999999996</v>
      </c>
      <c r="M237" s="270">
        <v>1.08636</v>
      </c>
      <c r="N237" s="1"/>
      <c r="O237" s="1"/>
    </row>
    <row r="238" spans="1:15" ht="12.75" customHeight="1">
      <c r="A238" s="30">
        <v>228</v>
      </c>
      <c r="B238" s="280" t="s">
        <v>393</v>
      </c>
      <c r="C238" s="270">
        <v>194.25</v>
      </c>
      <c r="D238" s="271">
        <v>194.5</v>
      </c>
      <c r="E238" s="271">
        <v>191.25</v>
      </c>
      <c r="F238" s="271">
        <v>188.25</v>
      </c>
      <c r="G238" s="271">
        <v>185</v>
      </c>
      <c r="H238" s="271">
        <v>197.5</v>
      </c>
      <c r="I238" s="271">
        <v>200.75</v>
      </c>
      <c r="J238" s="271">
        <v>203.75</v>
      </c>
      <c r="K238" s="270">
        <v>197.75</v>
      </c>
      <c r="L238" s="270">
        <v>191.5</v>
      </c>
      <c r="M238" s="270">
        <v>16.095410000000001</v>
      </c>
      <c r="N238" s="1"/>
      <c r="O238" s="1"/>
    </row>
    <row r="239" spans="1:15" ht="12.75" customHeight="1">
      <c r="A239" s="30">
        <v>229</v>
      </c>
      <c r="B239" s="280" t="s">
        <v>394</v>
      </c>
      <c r="C239" s="270">
        <v>160.19999999999999</v>
      </c>
      <c r="D239" s="271">
        <v>160.21666666666667</v>
      </c>
      <c r="E239" s="271">
        <v>158.98333333333335</v>
      </c>
      <c r="F239" s="271">
        <v>157.76666666666668</v>
      </c>
      <c r="G239" s="271">
        <v>156.53333333333336</v>
      </c>
      <c r="H239" s="271">
        <v>161.43333333333334</v>
      </c>
      <c r="I239" s="271">
        <v>162.66666666666663</v>
      </c>
      <c r="J239" s="271">
        <v>163.88333333333333</v>
      </c>
      <c r="K239" s="270">
        <v>161.44999999999999</v>
      </c>
      <c r="L239" s="270">
        <v>159</v>
      </c>
      <c r="M239" s="270">
        <v>43.305010000000003</v>
      </c>
      <c r="N239" s="1"/>
      <c r="O239" s="1"/>
    </row>
    <row r="240" spans="1:15" ht="12.75" customHeight="1">
      <c r="A240" s="30">
        <v>230</v>
      </c>
      <c r="B240" s="280" t="s">
        <v>130</v>
      </c>
      <c r="C240" s="270">
        <v>294.7</v>
      </c>
      <c r="D240" s="271">
        <v>290.75</v>
      </c>
      <c r="E240" s="271">
        <v>285.89999999999998</v>
      </c>
      <c r="F240" s="271">
        <v>277.09999999999997</v>
      </c>
      <c r="G240" s="271">
        <v>272.24999999999994</v>
      </c>
      <c r="H240" s="271">
        <v>299.55</v>
      </c>
      <c r="I240" s="271">
        <v>304.40000000000003</v>
      </c>
      <c r="J240" s="271">
        <v>313.20000000000005</v>
      </c>
      <c r="K240" s="270">
        <v>295.60000000000002</v>
      </c>
      <c r="L240" s="270">
        <v>281.95</v>
      </c>
      <c r="M240" s="270">
        <v>84.272649999999999</v>
      </c>
      <c r="N240" s="1"/>
      <c r="O240" s="1"/>
    </row>
    <row r="241" spans="1:15" ht="12.75" customHeight="1">
      <c r="A241" s="30">
        <v>231</v>
      </c>
      <c r="B241" s="280" t="s">
        <v>135</v>
      </c>
      <c r="C241" s="270">
        <v>71.150000000000006</v>
      </c>
      <c r="D241" s="271">
        <v>71.149999999999991</v>
      </c>
      <c r="E241" s="271">
        <v>70.799999999999983</v>
      </c>
      <c r="F241" s="271">
        <v>70.449999999999989</v>
      </c>
      <c r="G241" s="271">
        <v>70.09999999999998</v>
      </c>
      <c r="H241" s="271">
        <v>71.499999999999986</v>
      </c>
      <c r="I241" s="271">
        <v>71.84999999999998</v>
      </c>
      <c r="J241" s="271">
        <v>72.199999999999989</v>
      </c>
      <c r="K241" s="270">
        <v>71.5</v>
      </c>
      <c r="L241" s="270">
        <v>70.8</v>
      </c>
      <c r="M241" s="270">
        <v>178.54146</v>
      </c>
      <c r="N241" s="1"/>
      <c r="O241" s="1"/>
    </row>
    <row r="242" spans="1:15" ht="12.75" customHeight="1">
      <c r="A242" s="30">
        <v>232</v>
      </c>
      <c r="B242" s="280" t="s">
        <v>395</v>
      </c>
      <c r="C242" s="270">
        <v>17.899999999999999</v>
      </c>
      <c r="D242" s="271">
        <v>17.916666666666668</v>
      </c>
      <c r="E242" s="271">
        <v>17.733333333333334</v>
      </c>
      <c r="F242" s="271">
        <v>17.566666666666666</v>
      </c>
      <c r="G242" s="271">
        <v>17.383333333333333</v>
      </c>
      <c r="H242" s="271">
        <v>18.083333333333336</v>
      </c>
      <c r="I242" s="271">
        <v>18.266666666666666</v>
      </c>
      <c r="J242" s="271">
        <v>18.433333333333337</v>
      </c>
      <c r="K242" s="270">
        <v>18.100000000000001</v>
      </c>
      <c r="L242" s="270">
        <v>17.75</v>
      </c>
      <c r="M242" s="270">
        <v>18.825009999999999</v>
      </c>
      <c r="N242" s="1"/>
      <c r="O242" s="1"/>
    </row>
    <row r="243" spans="1:15" ht="12.75" customHeight="1">
      <c r="A243" s="30">
        <v>233</v>
      </c>
      <c r="B243" s="280" t="s">
        <v>136</v>
      </c>
      <c r="C243" s="270">
        <v>707.05</v>
      </c>
      <c r="D243" s="271">
        <v>709.03333333333342</v>
      </c>
      <c r="E243" s="271">
        <v>701.21666666666681</v>
      </c>
      <c r="F243" s="271">
        <v>695.38333333333344</v>
      </c>
      <c r="G243" s="271">
        <v>687.56666666666683</v>
      </c>
      <c r="H243" s="271">
        <v>714.86666666666679</v>
      </c>
      <c r="I243" s="271">
        <v>722.68333333333339</v>
      </c>
      <c r="J243" s="271">
        <v>728.51666666666677</v>
      </c>
      <c r="K243" s="270">
        <v>716.85</v>
      </c>
      <c r="L243" s="270">
        <v>703.2</v>
      </c>
      <c r="M243" s="270">
        <v>23.091640000000002</v>
      </c>
      <c r="N243" s="1"/>
      <c r="O243" s="1"/>
    </row>
    <row r="244" spans="1:15" ht="12.75" customHeight="1">
      <c r="A244" s="30">
        <v>234</v>
      </c>
      <c r="B244" s="280" t="s">
        <v>791</v>
      </c>
      <c r="C244" s="270">
        <v>21.7</v>
      </c>
      <c r="D244" s="271">
        <v>21.650000000000002</v>
      </c>
      <c r="E244" s="271">
        <v>21.350000000000005</v>
      </c>
      <c r="F244" s="271">
        <v>21.000000000000004</v>
      </c>
      <c r="G244" s="271">
        <v>20.700000000000006</v>
      </c>
      <c r="H244" s="271">
        <v>22.000000000000004</v>
      </c>
      <c r="I244" s="271">
        <v>22.3</v>
      </c>
      <c r="J244" s="271">
        <v>22.650000000000002</v>
      </c>
      <c r="K244" s="270">
        <v>21.95</v>
      </c>
      <c r="L244" s="270">
        <v>21.3</v>
      </c>
      <c r="M244" s="270">
        <v>70.925970000000007</v>
      </c>
      <c r="N244" s="1"/>
      <c r="O244" s="1"/>
    </row>
    <row r="245" spans="1:15" ht="12.75" customHeight="1">
      <c r="A245" s="30">
        <v>235</v>
      </c>
      <c r="B245" s="280" t="s">
        <v>798</v>
      </c>
      <c r="C245" s="270">
        <v>1615.35</v>
      </c>
      <c r="D245" s="271">
        <v>1639.75</v>
      </c>
      <c r="E245" s="271">
        <v>1585.65</v>
      </c>
      <c r="F245" s="271">
        <v>1555.95</v>
      </c>
      <c r="G245" s="271">
        <v>1501.8500000000001</v>
      </c>
      <c r="H245" s="271">
        <v>1669.45</v>
      </c>
      <c r="I245" s="271">
        <v>1723.55</v>
      </c>
      <c r="J245" s="271">
        <v>1753.25</v>
      </c>
      <c r="K245" s="270">
        <v>1693.85</v>
      </c>
      <c r="L245" s="270">
        <v>1610.05</v>
      </c>
      <c r="M245" s="270">
        <v>1.1165700000000001</v>
      </c>
      <c r="N245" s="1"/>
      <c r="O245" s="1"/>
    </row>
    <row r="246" spans="1:15" ht="12.75" customHeight="1">
      <c r="A246" s="30">
        <v>236</v>
      </c>
      <c r="B246" s="280" t="s">
        <v>396</v>
      </c>
      <c r="C246" s="270">
        <v>162.6</v>
      </c>
      <c r="D246" s="271">
        <v>163.03333333333333</v>
      </c>
      <c r="E246" s="271">
        <v>160.56666666666666</v>
      </c>
      <c r="F246" s="271">
        <v>158.53333333333333</v>
      </c>
      <c r="G246" s="271">
        <v>156.06666666666666</v>
      </c>
      <c r="H246" s="271">
        <v>165.06666666666666</v>
      </c>
      <c r="I246" s="271">
        <v>167.5333333333333</v>
      </c>
      <c r="J246" s="271">
        <v>169.56666666666666</v>
      </c>
      <c r="K246" s="270">
        <v>165.5</v>
      </c>
      <c r="L246" s="270">
        <v>161</v>
      </c>
      <c r="M246" s="270">
        <v>3.02582</v>
      </c>
      <c r="N246" s="1"/>
      <c r="O246" s="1"/>
    </row>
    <row r="247" spans="1:15" ht="12.75" customHeight="1">
      <c r="A247" s="30">
        <v>237</v>
      </c>
      <c r="B247" s="280" t="s">
        <v>397</v>
      </c>
      <c r="C247" s="270">
        <v>357.8</v>
      </c>
      <c r="D247" s="271">
        <v>357.26666666666671</v>
      </c>
      <c r="E247" s="271">
        <v>355.18333333333339</v>
      </c>
      <c r="F247" s="271">
        <v>352.56666666666666</v>
      </c>
      <c r="G247" s="271">
        <v>350.48333333333335</v>
      </c>
      <c r="H247" s="271">
        <v>359.88333333333344</v>
      </c>
      <c r="I247" s="271">
        <v>361.96666666666681</v>
      </c>
      <c r="J247" s="271">
        <v>364.58333333333348</v>
      </c>
      <c r="K247" s="270">
        <v>359.35</v>
      </c>
      <c r="L247" s="270">
        <v>354.65</v>
      </c>
      <c r="M247" s="270">
        <v>0.65956000000000004</v>
      </c>
      <c r="N247" s="1"/>
      <c r="O247" s="1"/>
    </row>
    <row r="248" spans="1:15" ht="12.75" customHeight="1">
      <c r="A248" s="30">
        <v>238</v>
      </c>
      <c r="B248" s="280" t="s">
        <v>129</v>
      </c>
      <c r="C248" s="270">
        <v>415.75</v>
      </c>
      <c r="D248" s="271">
        <v>417.66666666666669</v>
      </c>
      <c r="E248" s="271">
        <v>410.58333333333337</v>
      </c>
      <c r="F248" s="271">
        <v>405.41666666666669</v>
      </c>
      <c r="G248" s="271">
        <v>398.33333333333337</v>
      </c>
      <c r="H248" s="271">
        <v>422.83333333333337</v>
      </c>
      <c r="I248" s="271">
        <v>429.91666666666674</v>
      </c>
      <c r="J248" s="271">
        <v>435.08333333333337</v>
      </c>
      <c r="K248" s="270">
        <v>424.75</v>
      </c>
      <c r="L248" s="270">
        <v>412.5</v>
      </c>
      <c r="M248" s="270">
        <v>18.46509</v>
      </c>
      <c r="N248" s="1"/>
      <c r="O248" s="1"/>
    </row>
    <row r="249" spans="1:15" ht="12.75" customHeight="1">
      <c r="A249" s="30">
        <v>239</v>
      </c>
      <c r="B249" s="280" t="s">
        <v>133</v>
      </c>
      <c r="C249" s="270">
        <v>199.6</v>
      </c>
      <c r="D249" s="271">
        <v>198.75</v>
      </c>
      <c r="E249" s="271">
        <v>195.85</v>
      </c>
      <c r="F249" s="271">
        <v>192.1</v>
      </c>
      <c r="G249" s="271">
        <v>189.2</v>
      </c>
      <c r="H249" s="271">
        <v>202.5</v>
      </c>
      <c r="I249" s="271">
        <v>205.39999999999998</v>
      </c>
      <c r="J249" s="271">
        <v>209.15</v>
      </c>
      <c r="K249" s="270">
        <v>201.65</v>
      </c>
      <c r="L249" s="270">
        <v>195</v>
      </c>
      <c r="M249" s="270">
        <v>28.952480000000001</v>
      </c>
      <c r="N249" s="1"/>
      <c r="O249" s="1"/>
    </row>
    <row r="250" spans="1:15" ht="12.75" customHeight="1">
      <c r="A250" s="30">
        <v>240</v>
      </c>
      <c r="B250" s="280" t="s">
        <v>132</v>
      </c>
      <c r="C250" s="270">
        <v>1111.4000000000001</v>
      </c>
      <c r="D250" s="271">
        <v>1109.1333333333334</v>
      </c>
      <c r="E250" s="271">
        <v>1097.2666666666669</v>
      </c>
      <c r="F250" s="271">
        <v>1083.1333333333334</v>
      </c>
      <c r="G250" s="271">
        <v>1071.2666666666669</v>
      </c>
      <c r="H250" s="271">
        <v>1123.2666666666669</v>
      </c>
      <c r="I250" s="271">
        <v>1135.1333333333332</v>
      </c>
      <c r="J250" s="271">
        <v>1149.2666666666669</v>
      </c>
      <c r="K250" s="270">
        <v>1121</v>
      </c>
      <c r="L250" s="270">
        <v>1095</v>
      </c>
      <c r="M250" s="270">
        <v>34.879689999999997</v>
      </c>
      <c r="N250" s="1"/>
      <c r="O250" s="1"/>
    </row>
    <row r="251" spans="1:15" ht="12.75" customHeight="1">
      <c r="A251" s="30">
        <v>241</v>
      </c>
      <c r="B251" s="280" t="s">
        <v>398</v>
      </c>
      <c r="C251" s="270">
        <v>15.8</v>
      </c>
      <c r="D251" s="271">
        <v>15.783333333333333</v>
      </c>
      <c r="E251" s="271">
        <v>15.616666666666667</v>
      </c>
      <c r="F251" s="271">
        <v>15.433333333333334</v>
      </c>
      <c r="G251" s="271">
        <v>15.266666666666667</v>
      </c>
      <c r="H251" s="271">
        <v>15.966666666666667</v>
      </c>
      <c r="I251" s="271">
        <v>16.133333333333333</v>
      </c>
      <c r="J251" s="271">
        <v>16.316666666666666</v>
      </c>
      <c r="K251" s="270">
        <v>15.95</v>
      </c>
      <c r="L251" s="270">
        <v>15.6</v>
      </c>
      <c r="M251" s="270">
        <v>18.06438</v>
      </c>
      <c r="N251" s="1"/>
      <c r="O251" s="1"/>
    </row>
    <row r="252" spans="1:15" ht="12.75" customHeight="1">
      <c r="A252" s="30">
        <v>242</v>
      </c>
      <c r="B252" s="280" t="s">
        <v>164</v>
      </c>
      <c r="C252" s="270">
        <v>4257.6499999999996</v>
      </c>
      <c r="D252" s="271">
        <v>4259.6166666666659</v>
      </c>
      <c r="E252" s="271">
        <v>4199.2333333333318</v>
      </c>
      <c r="F252" s="271">
        <v>4140.8166666666657</v>
      </c>
      <c r="G252" s="271">
        <v>4080.4333333333316</v>
      </c>
      <c r="H252" s="271">
        <v>4318.0333333333319</v>
      </c>
      <c r="I252" s="271">
        <v>4378.4166666666652</v>
      </c>
      <c r="J252" s="271">
        <v>4436.8333333333321</v>
      </c>
      <c r="K252" s="270">
        <v>4320</v>
      </c>
      <c r="L252" s="270">
        <v>4201.2</v>
      </c>
      <c r="M252" s="270">
        <v>4.2306900000000001</v>
      </c>
      <c r="N252" s="1"/>
      <c r="O252" s="1"/>
    </row>
    <row r="253" spans="1:15" ht="12.75" customHeight="1">
      <c r="A253" s="30">
        <v>243</v>
      </c>
      <c r="B253" s="280" t="s">
        <v>134</v>
      </c>
      <c r="C253" s="270">
        <v>1464.2</v>
      </c>
      <c r="D253" s="271">
        <v>1461.1166666666668</v>
      </c>
      <c r="E253" s="271">
        <v>1454.1333333333337</v>
      </c>
      <c r="F253" s="271">
        <v>1444.0666666666668</v>
      </c>
      <c r="G253" s="271">
        <v>1437.0833333333337</v>
      </c>
      <c r="H253" s="271">
        <v>1471.1833333333336</v>
      </c>
      <c r="I253" s="271">
        <v>1478.1666666666667</v>
      </c>
      <c r="J253" s="271">
        <v>1488.2333333333336</v>
      </c>
      <c r="K253" s="270">
        <v>1468.1</v>
      </c>
      <c r="L253" s="270">
        <v>1451.05</v>
      </c>
      <c r="M253" s="270">
        <v>81.406040000000004</v>
      </c>
      <c r="N253" s="1"/>
      <c r="O253" s="1"/>
    </row>
    <row r="254" spans="1:15" ht="12.75" customHeight="1">
      <c r="A254" s="30">
        <v>244</v>
      </c>
      <c r="B254" s="280" t="s">
        <v>399</v>
      </c>
      <c r="C254" s="270">
        <v>507.25</v>
      </c>
      <c r="D254" s="271">
        <v>506.18333333333334</v>
      </c>
      <c r="E254" s="271">
        <v>502.86666666666667</v>
      </c>
      <c r="F254" s="271">
        <v>498.48333333333335</v>
      </c>
      <c r="G254" s="271">
        <v>495.16666666666669</v>
      </c>
      <c r="H254" s="271">
        <v>510.56666666666666</v>
      </c>
      <c r="I254" s="271">
        <v>513.88333333333344</v>
      </c>
      <c r="J254" s="271">
        <v>518.26666666666665</v>
      </c>
      <c r="K254" s="270">
        <v>509.5</v>
      </c>
      <c r="L254" s="270">
        <v>501.8</v>
      </c>
      <c r="M254" s="270">
        <v>3.94278</v>
      </c>
      <c r="N254" s="1"/>
      <c r="O254" s="1"/>
    </row>
    <row r="255" spans="1:15" ht="12.75" customHeight="1">
      <c r="A255" s="30">
        <v>245</v>
      </c>
      <c r="B255" s="280" t="s">
        <v>400</v>
      </c>
      <c r="C255" s="270">
        <v>604.25</v>
      </c>
      <c r="D255" s="271">
        <v>600.55000000000007</v>
      </c>
      <c r="E255" s="271">
        <v>591.65000000000009</v>
      </c>
      <c r="F255" s="271">
        <v>579.05000000000007</v>
      </c>
      <c r="G255" s="271">
        <v>570.15000000000009</v>
      </c>
      <c r="H255" s="271">
        <v>613.15000000000009</v>
      </c>
      <c r="I255" s="271">
        <v>622.04999999999995</v>
      </c>
      <c r="J255" s="271">
        <v>634.65000000000009</v>
      </c>
      <c r="K255" s="270">
        <v>609.45000000000005</v>
      </c>
      <c r="L255" s="270">
        <v>587.95000000000005</v>
      </c>
      <c r="M255" s="270">
        <v>4.7071300000000003</v>
      </c>
      <c r="N255" s="1"/>
      <c r="O255" s="1"/>
    </row>
    <row r="256" spans="1:15" ht="12.75" customHeight="1">
      <c r="A256" s="30">
        <v>246</v>
      </c>
      <c r="B256" s="280" t="s">
        <v>131</v>
      </c>
      <c r="C256" s="270">
        <v>2038.35</v>
      </c>
      <c r="D256" s="271">
        <v>2030.6166666666668</v>
      </c>
      <c r="E256" s="271">
        <v>2013.2333333333336</v>
      </c>
      <c r="F256" s="271">
        <v>1988.1166666666668</v>
      </c>
      <c r="G256" s="271">
        <v>1970.7333333333336</v>
      </c>
      <c r="H256" s="271">
        <v>2055.7333333333336</v>
      </c>
      <c r="I256" s="271">
        <v>2073.1166666666668</v>
      </c>
      <c r="J256" s="271">
        <v>2098.2333333333336</v>
      </c>
      <c r="K256" s="270">
        <v>2048</v>
      </c>
      <c r="L256" s="270">
        <v>2005.5</v>
      </c>
      <c r="M256" s="270">
        <v>4.3989799999999999</v>
      </c>
      <c r="N256" s="1"/>
      <c r="O256" s="1"/>
    </row>
    <row r="257" spans="1:15" ht="12.75" customHeight="1">
      <c r="A257" s="30">
        <v>247</v>
      </c>
      <c r="B257" s="280" t="s">
        <v>264</v>
      </c>
      <c r="C257" s="270">
        <v>899.6</v>
      </c>
      <c r="D257" s="271">
        <v>899.94999999999993</v>
      </c>
      <c r="E257" s="271">
        <v>892.24999999999989</v>
      </c>
      <c r="F257" s="271">
        <v>884.9</v>
      </c>
      <c r="G257" s="271">
        <v>877.19999999999993</v>
      </c>
      <c r="H257" s="271">
        <v>907.29999999999984</v>
      </c>
      <c r="I257" s="271">
        <v>914.99999999999989</v>
      </c>
      <c r="J257" s="271">
        <v>922.3499999999998</v>
      </c>
      <c r="K257" s="270">
        <v>907.65</v>
      </c>
      <c r="L257" s="270">
        <v>892.6</v>
      </c>
      <c r="M257" s="270">
        <v>1.6122099999999999</v>
      </c>
      <c r="N257" s="1"/>
      <c r="O257" s="1"/>
    </row>
    <row r="258" spans="1:15" ht="12.75" customHeight="1">
      <c r="A258" s="30">
        <v>248</v>
      </c>
      <c r="B258" s="280" t="s">
        <v>401</v>
      </c>
      <c r="C258" s="270">
        <v>1804.95</v>
      </c>
      <c r="D258" s="271">
        <v>1804.8</v>
      </c>
      <c r="E258" s="271">
        <v>1765.1499999999999</v>
      </c>
      <c r="F258" s="271">
        <v>1725.35</v>
      </c>
      <c r="G258" s="271">
        <v>1685.6999999999998</v>
      </c>
      <c r="H258" s="271">
        <v>1844.6</v>
      </c>
      <c r="I258" s="271">
        <v>1884.25</v>
      </c>
      <c r="J258" s="271">
        <v>1924.05</v>
      </c>
      <c r="K258" s="270">
        <v>1844.45</v>
      </c>
      <c r="L258" s="270">
        <v>1765</v>
      </c>
      <c r="M258" s="270">
        <v>0.64702000000000004</v>
      </c>
      <c r="N258" s="1"/>
      <c r="O258" s="1"/>
    </row>
    <row r="259" spans="1:15" ht="12.75" customHeight="1">
      <c r="A259" s="30">
        <v>249</v>
      </c>
      <c r="B259" s="280" t="s">
        <v>402</v>
      </c>
      <c r="C259" s="270">
        <v>2691.15</v>
      </c>
      <c r="D259" s="271">
        <v>2707.3833333333332</v>
      </c>
      <c r="E259" s="271">
        <v>2666.7666666666664</v>
      </c>
      <c r="F259" s="271">
        <v>2642.3833333333332</v>
      </c>
      <c r="G259" s="271">
        <v>2601.7666666666664</v>
      </c>
      <c r="H259" s="271">
        <v>2731.7666666666664</v>
      </c>
      <c r="I259" s="271">
        <v>2772.3833333333332</v>
      </c>
      <c r="J259" s="271">
        <v>2796.7666666666664</v>
      </c>
      <c r="K259" s="270">
        <v>2748</v>
      </c>
      <c r="L259" s="270">
        <v>2683</v>
      </c>
      <c r="M259" s="270">
        <v>0.80715000000000003</v>
      </c>
      <c r="N259" s="1"/>
      <c r="O259" s="1"/>
    </row>
    <row r="260" spans="1:15" ht="12.75" customHeight="1">
      <c r="A260" s="30">
        <v>250</v>
      </c>
      <c r="B260" s="280" t="s">
        <v>403</v>
      </c>
      <c r="C260" s="270">
        <v>481.4</v>
      </c>
      <c r="D260" s="271">
        <v>477</v>
      </c>
      <c r="E260" s="271">
        <v>470.5</v>
      </c>
      <c r="F260" s="271">
        <v>459.6</v>
      </c>
      <c r="G260" s="271">
        <v>453.1</v>
      </c>
      <c r="H260" s="271">
        <v>487.9</v>
      </c>
      <c r="I260" s="271">
        <v>494.4</v>
      </c>
      <c r="J260" s="271">
        <v>505.29999999999995</v>
      </c>
      <c r="K260" s="270">
        <v>483.5</v>
      </c>
      <c r="L260" s="270">
        <v>466.1</v>
      </c>
      <c r="M260" s="270">
        <v>1.90381</v>
      </c>
      <c r="N260" s="1"/>
      <c r="O260" s="1"/>
    </row>
    <row r="261" spans="1:15" ht="12.75" customHeight="1">
      <c r="A261" s="30">
        <v>251</v>
      </c>
      <c r="B261" s="280" t="s">
        <v>404</v>
      </c>
      <c r="C261" s="270">
        <v>424.7</v>
      </c>
      <c r="D261" s="271">
        <v>426.2166666666667</v>
      </c>
      <c r="E261" s="271">
        <v>418.98333333333341</v>
      </c>
      <c r="F261" s="271">
        <v>413.26666666666671</v>
      </c>
      <c r="G261" s="271">
        <v>406.03333333333342</v>
      </c>
      <c r="H261" s="271">
        <v>431.93333333333339</v>
      </c>
      <c r="I261" s="271">
        <v>439.16666666666674</v>
      </c>
      <c r="J261" s="271">
        <v>444.88333333333338</v>
      </c>
      <c r="K261" s="270">
        <v>433.45</v>
      </c>
      <c r="L261" s="270">
        <v>420.5</v>
      </c>
      <c r="M261" s="270">
        <v>14.437760000000001</v>
      </c>
      <c r="N261" s="1"/>
      <c r="O261" s="1"/>
    </row>
    <row r="262" spans="1:15" ht="12.75" customHeight="1">
      <c r="A262" s="30">
        <v>252</v>
      </c>
      <c r="B262" s="280" t="s">
        <v>405</v>
      </c>
      <c r="C262" s="270">
        <v>63.9</v>
      </c>
      <c r="D262" s="271">
        <v>64.100000000000009</v>
      </c>
      <c r="E262" s="271">
        <v>63.300000000000011</v>
      </c>
      <c r="F262" s="271">
        <v>62.7</v>
      </c>
      <c r="G262" s="271">
        <v>61.900000000000006</v>
      </c>
      <c r="H262" s="271">
        <v>64.700000000000017</v>
      </c>
      <c r="I262" s="271">
        <v>65.5</v>
      </c>
      <c r="J262" s="271">
        <v>66.100000000000023</v>
      </c>
      <c r="K262" s="270">
        <v>64.900000000000006</v>
      </c>
      <c r="L262" s="270">
        <v>63.5</v>
      </c>
      <c r="M262" s="270">
        <v>4.7651700000000003</v>
      </c>
      <c r="N262" s="1"/>
      <c r="O262" s="1"/>
    </row>
    <row r="263" spans="1:15" ht="12.75" customHeight="1">
      <c r="A263" s="30">
        <v>253</v>
      </c>
      <c r="B263" s="280" t="s">
        <v>265</v>
      </c>
      <c r="C263" s="270">
        <v>353.25</v>
      </c>
      <c r="D263" s="271">
        <v>351.25</v>
      </c>
      <c r="E263" s="271">
        <v>344</v>
      </c>
      <c r="F263" s="271">
        <v>334.75</v>
      </c>
      <c r="G263" s="271">
        <v>327.5</v>
      </c>
      <c r="H263" s="271">
        <v>360.5</v>
      </c>
      <c r="I263" s="271">
        <v>367.75</v>
      </c>
      <c r="J263" s="271">
        <v>377</v>
      </c>
      <c r="K263" s="270">
        <v>358.5</v>
      </c>
      <c r="L263" s="270">
        <v>342</v>
      </c>
      <c r="M263" s="270">
        <v>42.760330000000003</v>
      </c>
      <c r="N263" s="1"/>
      <c r="O263" s="1"/>
    </row>
    <row r="264" spans="1:15" ht="12.75" customHeight="1">
      <c r="A264" s="30">
        <v>254</v>
      </c>
      <c r="B264" s="280" t="s">
        <v>139</v>
      </c>
      <c r="C264" s="270">
        <v>661.6</v>
      </c>
      <c r="D264" s="271">
        <v>661.55000000000007</v>
      </c>
      <c r="E264" s="271">
        <v>653.30000000000018</v>
      </c>
      <c r="F264" s="271">
        <v>645.00000000000011</v>
      </c>
      <c r="G264" s="271">
        <v>636.75000000000023</v>
      </c>
      <c r="H264" s="271">
        <v>669.85000000000014</v>
      </c>
      <c r="I264" s="271">
        <v>678.09999999999991</v>
      </c>
      <c r="J264" s="271">
        <v>686.40000000000009</v>
      </c>
      <c r="K264" s="270">
        <v>669.8</v>
      </c>
      <c r="L264" s="270">
        <v>653.25</v>
      </c>
      <c r="M264" s="270">
        <v>24.72832</v>
      </c>
      <c r="N264" s="1"/>
      <c r="O264" s="1"/>
    </row>
    <row r="265" spans="1:15" ht="12.75" customHeight="1">
      <c r="A265" s="30">
        <v>255</v>
      </c>
      <c r="B265" s="280" t="s">
        <v>406</v>
      </c>
      <c r="C265" s="270">
        <v>117.9</v>
      </c>
      <c r="D265" s="271">
        <v>118.58333333333333</v>
      </c>
      <c r="E265" s="271">
        <v>115.66666666666666</v>
      </c>
      <c r="F265" s="271">
        <v>113.43333333333332</v>
      </c>
      <c r="G265" s="271">
        <v>110.51666666666665</v>
      </c>
      <c r="H265" s="271">
        <v>120.81666666666666</v>
      </c>
      <c r="I265" s="271">
        <v>123.73333333333332</v>
      </c>
      <c r="J265" s="271">
        <v>125.96666666666667</v>
      </c>
      <c r="K265" s="270">
        <v>121.5</v>
      </c>
      <c r="L265" s="270">
        <v>116.35</v>
      </c>
      <c r="M265" s="270">
        <v>19.594159999999999</v>
      </c>
      <c r="N265" s="1"/>
      <c r="O265" s="1"/>
    </row>
    <row r="266" spans="1:15" ht="12.75" customHeight="1">
      <c r="A266" s="30">
        <v>256</v>
      </c>
      <c r="B266" s="280" t="s">
        <v>407</v>
      </c>
      <c r="C266" s="270">
        <v>129.94999999999999</v>
      </c>
      <c r="D266" s="271">
        <v>128.9</v>
      </c>
      <c r="E266" s="271">
        <v>127.05000000000001</v>
      </c>
      <c r="F266" s="271">
        <v>124.15</v>
      </c>
      <c r="G266" s="271">
        <v>122.30000000000001</v>
      </c>
      <c r="H266" s="271">
        <v>131.80000000000001</v>
      </c>
      <c r="I266" s="271">
        <v>133.64999999999998</v>
      </c>
      <c r="J266" s="271">
        <v>136.55000000000001</v>
      </c>
      <c r="K266" s="270">
        <v>130.75</v>
      </c>
      <c r="L266" s="270">
        <v>126</v>
      </c>
      <c r="M266" s="270">
        <v>10.83968</v>
      </c>
      <c r="N266" s="1"/>
      <c r="O266" s="1"/>
    </row>
    <row r="267" spans="1:15" ht="12.75" customHeight="1">
      <c r="A267" s="30">
        <v>257</v>
      </c>
      <c r="B267" s="280" t="s">
        <v>138</v>
      </c>
      <c r="C267" s="270">
        <v>425.8</v>
      </c>
      <c r="D267" s="271">
        <v>427.23333333333335</v>
      </c>
      <c r="E267" s="271">
        <v>421.51666666666671</v>
      </c>
      <c r="F267" s="271">
        <v>417.23333333333335</v>
      </c>
      <c r="G267" s="271">
        <v>411.51666666666671</v>
      </c>
      <c r="H267" s="271">
        <v>431.51666666666671</v>
      </c>
      <c r="I267" s="271">
        <v>437.23333333333341</v>
      </c>
      <c r="J267" s="271">
        <v>441.51666666666671</v>
      </c>
      <c r="K267" s="270">
        <v>432.95</v>
      </c>
      <c r="L267" s="270">
        <v>422.95</v>
      </c>
      <c r="M267" s="270">
        <v>36.411090000000002</v>
      </c>
      <c r="N267" s="1"/>
      <c r="O267" s="1"/>
    </row>
    <row r="268" spans="1:15" ht="12.75" customHeight="1">
      <c r="A268" s="30">
        <v>258</v>
      </c>
      <c r="B268" s="280" t="s">
        <v>140</v>
      </c>
      <c r="C268" s="270">
        <v>618.5</v>
      </c>
      <c r="D268" s="271">
        <v>616.5</v>
      </c>
      <c r="E268" s="271">
        <v>610.15</v>
      </c>
      <c r="F268" s="271">
        <v>601.79999999999995</v>
      </c>
      <c r="G268" s="271">
        <v>595.44999999999993</v>
      </c>
      <c r="H268" s="271">
        <v>624.85</v>
      </c>
      <c r="I268" s="271">
        <v>631.19999999999993</v>
      </c>
      <c r="J268" s="271">
        <v>639.55000000000007</v>
      </c>
      <c r="K268" s="270">
        <v>622.85</v>
      </c>
      <c r="L268" s="270">
        <v>608.15</v>
      </c>
      <c r="M268" s="270">
        <v>27.181619999999999</v>
      </c>
      <c r="N268" s="1"/>
      <c r="O268" s="1"/>
    </row>
    <row r="269" spans="1:15" ht="12.75" customHeight="1">
      <c r="A269" s="30">
        <v>259</v>
      </c>
      <c r="B269" s="280" t="s">
        <v>799</v>
      </c>
      <c r="C269" s="270">
        <v>471.65</v>
      </c>
      <c r="D269" s="271">
        <v>474.45</v>
      </c>
      <c r="E269" s="271">
        <v>464.7</v>
      </c>
      <c r="F269" s="271">
        <v>457.75</v>
      </c>
      <c r="G269" s="271">
        <v>448</v>
      </c>
      <c r="H269" s="271">
        <v>481.4</v>
      </c>
      <c r="I269" s="271">
        <v>491.15</v>
      </c>
      <c r="J269" s="271">
        <v>498.09999999999997</v>
      </c>
      <c r="K269" s="270">
        <v>484.2</v>
      </c>
      <c r="L269" s="270">
        <v>467.5</v>
      </c>
      <c r="M269" s="270">
        <v>4.6434300000000004</v>
      </c>
      <c r="N269" s="1"/>
      <c r="O269" s="1"/>
    </row>
    <row r="270" spans="1:15" ht="12.75" customHeight="1">
      <c r="A270" s="30">
        <v>260</v>
      </c>
      <c r="B270" s="280" t="s">
        <v>800</v>
      </c>
      <c r="C270" s="270">
        <v>339.35</v>
      </c>
      <c r="D270" s="271">
        <v>342.4666666666667</v>
      </c>
      <c r="E270" s="271">
        <v>334.38333333333338</v>
      </c>
      <c r="F270" s="271">
        <v>329.41666666666669</v>
      </c>
      <c r="G270" s="271">
        <v>321.33333333333337</v>
      </c>
      <c r="H270" s="271">
        <v>347.43333333333339</v>
      </c>
      <c r="I270" s="271">
        <v>355.51666666666665</v>
      </c>
      <c r="J270" s="271">
        <v>360.48333333333341</v>
      </c>
      <c r="K270" s="270">
        <v>350.55</v>
      </c>
      <c r="L270" s="270">
        <v>337.5</v>
      </c>
      <c r="M270" s="270">
        <v>1.5078499999999999</v>
      </c>
      <c r="N270" s="1"/>
      <c r="O270" s="1"/>
    </row>
    <row r="271" spans="1:15" ht="12.75" customHeight="1">
      <c r="A271" s="30">
        <v>261</v>
      </c>
      <c r="B271" s="280" t="s">
        <v>408</v>
      </c>
      <c r="C271" s="270">
        <v>592.54999999999995</v>
      </c>
      <c r="D271" s="271">
        <v>591.91666666666663</v>
      </c>
      <c r="E271" s="271">
        <v>585.83333333333326</v>
      </c>
      <c r="F271" s="271">
        <v>579.11666666666667</v>
      </c>
      <c r="G271" s="271">
        <v>573.0333333333333</v>
      </c>
      <c r="H271" s="271">
        <v>598.63333333333321</v>
      </c>
      <c r="I271" s="271">
        <v>604.71666666666647</v>
      </c>
      <c r="J271" s="271">
        <v>611.43333333333317</v>
      </c>
      <c r="K271" s="270">
        <v>598</v>
      </c>
      <c r="L271" s="270">
        <v>585.20000000000005</v>
      </c>
      <c r="M271" s="270">
        <v>2.6915</v>
      </c>
      <c r="N271" s="1"/>
      <c r="O271" s="1"/>
    </row>
    <row r="272" spans="1:15" ht="12.75" customHeight="1">
      <c r="A272" s="30">
        <v>262</v>
      </c>
      <c r="B272" s="280" t="s">
        <v>409</v>
      </c>
      <c r="C272" s="270">
        <v>186.55</v>
      </c>
      <c r="D272" s="271">
        <v>188.51666666666665</v>
      </c>
      <c r="E272" s="271">
        <v>183.0333333333333</v>
      </c>
      <c r="F272" s="271">
        <v>179.51666666666665</v>
      </c>
      <c r="G272" s="271">
        <v>174.0333333333333</v>
      </c>
      <c r="H272" s="271">
        <v>192.0333333333333</v>
      </c>
      <c r="I272" s="271">
        <v>197.51666666666665</v>
      </c>
      <c r="J272" s="271">
        <v>201.0333333333333</v>
      </c>
      <c r="K272" s="270">
        <v>194</v>
      </c>
      <c r="L272" s="270">
        <v>185</v>
      </c>
      <c r="M272" s="270">
        <v>4.0218600000000002</v>
      </c>
      <c r="N272" s="1"/>
      <c r="O272" s="1"/>
    </row>
    <row r="273" spans="1:15" ht="12.75" customHeight="1">
      <c r="A273" s="30">
        <v>263</v>
      </c>
      <c r="B273" s="280" t="s">
        <v>410</v>
      </c>
      <c r="C273" s="270">
        <v>601.6</v>
      </c>
      <c r="D273" s="271">
        <v>602.1</v>
      </c>
      <c r="E273" s="271">
        <v>594.5</v>
      </c>
      <c r="F273" s="271">
        <v>587.4</v>
      </c>
      <c r="G273" s="271">
        <v>579.79999999999995</v>
      </c>
      <c r="H273" s="271">
        <v>609.20000000000005</v>
      </c>
      <c r="I273" s="271">
        <v>616.80000000000018</v>
      </c>
      <c r="J273" s="271">
        <v>623.90000000000009</v>
      </c>
      <c r="K273" s="270">
        <v>609.70000000000005</v>
      </c>
      <c r="L273" s="270">
        <v>595</v>
      </c>
      <c r="M273" s="270">
        <v>2.1127199999999999</v>
      </c>
      <c r="N273" s="1"/>
      <c r="O273" s="1"/>
    </row>
    <row r="274" spans="1:15" ht="12.75" customHeight="1">
      <c r="A274" s="30">
        <v>264</v>
      </c>
      <c r="B274" s="280" t="s">
        <v>411</v>
      </c>
      <c r="C274" s="270">
        <v>1441.85</v>
      </c>
      <c r="D274" s="271">
        <v>1460.6166666666668</v>
      </c>
      <c r="E274" s="271">
        <v>1416.2333333333336</v>
      </c>
      <c r="F274" s="271">
        <v>1390.6166666666668</v>
      </c>
      <c r="G274" s="271">
        <v>1346.2333333333336</v>
      </c>
      <c r="H274" s="271">
        <v>1486.2333333333336</v>
      </c>
      <c r="I274" s="271">
        <v>1530.6166666666668</v>
      </c>
      <c r="J274" s="271">
        <v>1556.2333333333336</v>
      </c>
      <c r="K274" s="270">
        <v>1505</v>
      </c>
      <c r="L274" s="270">
        <v>1435</v>
      </c>
      <c r="M274" s="270">
        <v>3.7260900000000001</v>
      </c>
      <c r="N274" s="1"/>
      <c r="O274" s="1"/>
    </row>
    <row r="275" spans="1:15" ht="12.75" customHeight="1">
      <c r="A275" s="30">
        <v>265</v>
      </c>
      <c r="B275" s="280" t="s">
        <v>412</v>
      </c>
      <c r="C275" s="270">
        <v>257.75</v>
      </c>
      <c r="D275" s="271">
        <v>258.25</v>
      </c>
      <c r="E275" s="271">
        <v>253.5</v>
      </c>
      <c r="F275" s="271">
        <v>249.25</v>
      </c>
      <c r="G275" s="271">
        <v>244.5</v>
      </c>
      <c r="H275" s="271">
        <v>262.5</v>
      </c>
      <c r="I275" s="271">
        <v>267.25</v>
      </c>
      <c r="J275" s="271">
        <v>271.5</v>
      </c>
      <c r="K275" s="270">
        <v>263</v>
      </c>
      <c r="L275" s="270">
        <v>254</v>
      </c>
      <c r="M275" s="270">
        <v>1.9298999999999999</v>
      </c>
      <c r="N275" s="1"/>
      <c r="O275" s="1"/>
    </row>
    <row r="276" spans="1:15" ht="12.75" customHeight="1">
      <c r="A276" s="30">
        <v>266</v>
      </c>
      <c r="B276" s="280" t="s">
        <v>413</v>
      </c>
      <c r="C276" s="270">
        <v>570.25</v>
      </c>
      <c r="D276" s="271">
        <v>568.83333333333337</v>
      </c>
      <c r="E276" s="271">
        <v>558.66666666666674</v>
      </c>
      <c r="F276" s="271">
        <v>547.08333333333337</v>
      </c>
      <c r="G276" s="271">
        <v>536.91666666666674</v>
      </c>
      <c r="H276" s="271">
        <v>580.41666666666674</v>
      </c>
      <c r="I276" s="271">
        <v>590.58333333333348</v>
      </c>
      <c r="J276" s="271">
        <v>602.16666666666674</v>
      </c>
      <c r="K276" s="270">
        <v>579</v>
      </c>
      <c r="L276" s="270">
        <v>557.25</v>
      </c>
      <c r="M276" s="270">
        <v>16.77721</v>
      </c>
      <c r="N276" s="1"/>
      <c r="O276" s="1"/>
    </row>
    <row r="277" spans="1:15" ht="12.75" customHeight="1">
      <c r="A277" s="30">
        <v>267</v>
      </c>
      <c r="B277" s="280" t="s">
        <v>414</v>
      </c>
      <c r="C277" s="270">
        <v>328.55</v>
      </c>
      <c r="D277" s="271">
        <v>323.5</v>
      </c>
      <c r="E277" s="271">
        <v>317</v>
      </c>
      <c r="F277" s="271">
        <v>305.45</v>
      </c>
      <c r="G277" s="271">
        <v>298.95</v>
      </c>
      <c r="H277" s="271">
        <v>335.05</v>
      </c>
      <c r="I277" s="271">
        <v>341.55</v>
      </c>
      <c r="J277" s="271">
        <v>353.1</v>
      </c>
      <c r="K277" s="270">
        <v>330</v>
      </c>
      <c r="L277" s="270">
        <v>311.95</v>
      </c>
      <c r="M277" s="270">
        <v>17.05941</v>
      </c>
      <c r="N277" s="1"/>
      <c r="O277" s="1"/>
    </row>
    <row r="278" spans="1:15" ht="12.75" customHeight="1">
      <c r="A278" s="30">
        <v>268</v>
      </c>
      <c r="B278" s="280" t="s">
        <v>415</v>
      </c>
      <c r="C278" s="270">
        <v>1182.7</v>
      </c>
      <c r="D278" s="271">
        <v>1182.55</v>
      </c>
      <c r="E278" s="271">
        <v>1165.0999999999999</v>
      </c>
      <c r="F278" s="271">
        <v>1147.5</v>
      </c>
      <c r="G278" s="271">
        <v>1130.05</v>
      </c>
      <c r="H278" s="271">
        <v>1200.1499999999999</v>
      </c>
      <c r="I278" s="271">
        <v>1217.6000000000001</v>
      </c>
      <c r="J278" s="271">
        <v>1235.1999999999998</v>
      </c>
      <c r="K278" s="270">
        <v>1200</v>
      </c>
      <c r="L278" s="270">
        <v>1164.95</v>
      </c>
      <c r="M278" s="270">
        <v>2.3277800000000002</v>
      </c>
      <c r="N278" s="1"/>
      <c r="O278" s="1"/>
    </row>
    <row r="279" spans="1:15" ht="12.75" customHeight="1">
      <c r="A279" s="30">
        <v>269</v>
      </c>
      <c r="B279" s="280" t="s">
        <v>416</v>
      </c>
      <c r="C279" s="270">
        <v>402.55</v>
      </c>
      <c r="D279" s="271">
        <v>406.13333333333338</v>
      </c>
      <c r="E279" s="271">
        <v>397.41666666666674</v>
      </c>
      <c r="F279" s="271">
        <v>392.28333333333336</v>
      </c>
      <c r="G279" s="271">
        <v>383.56666666666672</v>
      </c>
      <c r="H279" s="271">
        <v>411.26666666666677</v>
      </c>
      <c r="I279" s="271">
        <v>419.98333333333335</v>
      </c>
      <c r="J279" s="271">
        <v>425.11666666666679</v>
      </c>
      <c r="K279" s="270">
        <v>414.85</v>
      </c>
      <c r="L279" s="270">
        <v>401</v>
      </c>
      <c r="M279" s="270">
        <v>1.2979400000000001</v>
      </c>
      <c r="N279" s="1"/>
      <c r="O279" s="1"/>
    </row>
    <row r="280" spans="1:15" ht="12.75" customHeight="1">
      <c r="A280" s="30">
        <v>270</v>
      </c>
      <c r="B280" s="280" t="s">
        <v>801</v>
      </c>
      <c r="C280" s="270">
        <v>83.8</v>
      </c>
      <c r="D280" s="271">
        <v>83.350000000000009</v>
      </c>
      <c r="E280" s="271">
        <v>81.450000000000017</v>
      </c>
      <c r="F280" s="271">
        <v>79.100000000000009</v>
      </c>
      <c r="G280" s="271">
        <v>77.200000000000017</v>
      </c>
      <c r="H280" s="271">
        <v>85.700000000000017</v>
      </c>
      <c r="I280" s="271">
        <v>87.600000000000023</v>
      </c>
      <c r="J280" s="271">
        <v>89.950000000000017</v>
      </c>
      <c r="K280" s="270">
        <v>85.25</v>
      </c>
      <c r="L280" s="270">
        <v>81</v>
      </c>
      <c r="M280" s="270">
        <v>70.538330000000002</v>
      </c>
      <c r="N280" s="1"/>
      <c r="O280" s="1"/>
    </row>
    <row r="281" spans="1:15" ht="12.75" customHeight="1">
      <c r="A281" s="30">
        <v>271</v>
      </c>
      <c r="B281" s="280" t="s">
        <v>417</v>
      </c>
      <c r="C281" s="270">
        <v>504.1</v>
      </c>
      <c r="D281" s="271">
        <v>504.06666666666666</v>
      </c>
      <c r="E281" s="271">
        <v>494.0333333333333</v>
      </c>
      <c r="F281" s="271">
        <v>483.96666666666664</v>
      </c>
      <c r="G281" s="271">
        <v>473.93333333333328</v>
      </c>
      <c r="H281" s="271">
        <v>514.13333333333333</v>
      </c>
      <c r="I281" s="271">
        <v>524.16666666666674</v>
      </c>
      <c r="J281" s="271">
        <v>534.23333333333335</v>
      </c>
      <c r="K281" s="270">
        <v>514.1</v>
      </c>
      <c r="L281" s="270">
        <v>494</v>
      </c>
      <c r="M281" s="270">
        <v>4.9181299999999997</v>
      </c>
      <c r="N281" s="1"/>
      <c r="O281" s="1"/>
    </row>
    <row r="282" spans="1:15" ht="12.75" customHeight="1">
      <c r="A282" s="30">
        <v>272</v>
      </c>
      <c r="B282" s="280" t="s">
        <v>418</v>
      </c>
      <c r="C282" s="270">
        <v>71</v>
      </c>
      <c r="D282" s="271">
        <v>70.11666666666666</v>
      </c>
      <c r="E282" s="271">
        <v>68.23333333333332</v>
      </c>
      <c r="F282" s="271">
        <v>65.466666666666654</v>
      </c>
      <c r="G282" s="271">
        <v>63.583333333333314</v>
      </c>
      <c r="H282" s="271">
        <v>72.883333333333326</v>
      </c>
      <c r="I282" s="271">
        <v>74.76666666666668</v>
      </c>
      <c r="J282" s="271">
        <v>77.533333333333331</v>
      </c>
      <c r="K282" s="270">
        <v>72</v>
      </c>
      <c r="L282" s="270">
        <v>67.349999999999994</v>
      </c>
      <c r="M282" s="270">
        <v>80.70917</v>
      </c>
      <c r="N282" s="1"/>
      <c r="O282" s="1"/>
    </row>
    <row r="283" spans="1:15" ht="12.75" customHeight="1">
      <c r="A283" s="30">
        <v>273</v>
      </c>
      <c r="B283" s="280" t="s">
        <v>419</v>
      </c>
      <c r="C283" s="270">
        <v>410.15</v>
      </c>
      <c r="D283" s="271">
        <v>409.59999999999997</v>
      </c>
      <c r="E283" s="271">
        <v>407.29999999999995</v>
      </c>
      <c r="F283" s="271">
        <v>404.45</v>
      </c>
      <c r="G283" s="271">
        <v>402.15</v>
      </c>
      <c r="H283" s="271">
        <v>412.44999999999993</v>
      </c>
      <c r="I283" s="271">
        <v>414.75</v>
      </c>
      <c r="J283" s="271">
        <v>417.59999999999991</v>
      </c>
      <c r="K283" s="270">
        <v>411.9</v>
      </c>
      <c r="L283" s="270">
        <v>406.75</v>
      </c>
      <c r="M283" s="270">
        <v>0.94881000000000004</v>
      </c>
      <c r="N283" s="1"/>
      <c r="O283" s="1"/>
    </row>
    <row r="284" spans="1:15" ht="12.75" customHeight="1">
      <c r="A284" s="30">
        <v>274</v>
      </c>
      <c r="B284" s="280" t="s">
        <v>141</v>
      </c>
      <c r="C284" s="270">
        <v>1902.85</v>
      </c>
      <c r="D284" s="271">
        <v>1901.1166666666668</v>
      </c>
      <c r="E284" s="271">
        <v>1876.7333333333336</v>
      </c>
      <c r="F284" s="271">
        <v>1850.6166666666668</v>
      </c>
      <c r="G284" s="271">
        <v>1826.2333333333336</v>
      </c>
      <c r="H284" s="271">
        <v>1927.2333333333336</v>
      </c>
      <c r="I284" s="271">
        <v>1951.6166666666668</v>
      </c>
      <c r="J284" s="271">
        <v>1977.7333333333336</v>
      </c>
      <c r="K284" s="270">
        <v>1925.5</v>
      </c>
      <c r="L284" s="270">
        <v>1875</v>
      </c>
      <c r="M284" s="270">
        <v>42.078420000000001</v>
      </c>
      <c r="N284" s="1"/>
      <c r="O284" s="1"/>
    </row>
    <row r="285" spans="1:15" ht="12.75" customHeight="1">
      <c r="A285" s="30">
        <v>275</v>
      </c>
      <c r="B285" s="280" t="s">
        <v>783</v>
      </c>
      <c r="C285" s="270">
        <v>1269.0999999999999</v>
      </c>
      <c r="D285" s="271">
        <v>1251.4166666666667</v>
      </c>
      <c r="E285" s="271">
        <v>1222.8333333333335</v>
      </c>
      <c r="F285" s="271">
        <v>1176.5666666666668</v>
      </c>
      <c r="G285" s="271">
        <v>1147.9833333333336</v>
      </c>
      <c r="H285" s="271">
        <v>1297.6833333333334</v>
      </c>
      <c r="I285" s="271">
        <v>1326.2666666666669</v>
      </c>
      <c r="J285" s="271">
        <v>1372.5333333333333</v>
      </c>
      <c r="K285" s="270">
        <v>1280</v>
      </c>
      <c r="L285" s="270">
        <v>1205.1500000000001</v>
      </c>
      <c r="M285" s="270">
        <v>18.89659</v>
      </c>
      <c r="N285" s="1"/>
      <c r="O285" s="1"/>
    </row>
    <row r="286" spans="1:15" ht="12.75" customHeight="1">
      <c r="A286" s="30">
        <v>276</v>
      </c>
      <c r="B286" s="280" t="s">
        <v>142</v>
      </c>
      <c r="C286" s="270">
        <v>79.25</v>
      </c>
      <c r="D286" s="271">
        <v>79.2</v>
      </c>
      <c r="E286" s="271">
        <v>78.150000000000006</v>
      </c>
      <c r="F286" s="271">
        <v>77.05</v>
      </c>
      <c r="G286" s="271">
        <v>76</v>
      </c>
      <c r="H286" s="271">
        <v>80.300000000000011</v>
      </c>
      <c r="I286" s="271">
        <v>81.349999999999994</v>
      </c>
      <c r="J286" s="271">
        <v>82.450000000000017</v>
      </c>
      <c r="K286" s="270">
        <v>80.25</v>
      </c>
      <c r="L286" s="270">
        <v>78.099999999999994</v>
      </c>
      <c r="M286" s="270">
        <v>47.024940000000001</v>
      </c>
      <c r="N286" s="1"/>
      <c r="O286" s="1"/>
    </row>
    <row r="287" spans="1:15" ht="12.75" customHeight="1">
      <c r="A287" s="30">
        <v>277</v>
      </c>
      <c r="B287" s="280" t="s">
        <v>147</v>
      </c>
      <c r="C287" s="270">
        <v>3625.05</v>
      </c>
      <c r="D287" s="271">
        <v>3642.6333333333332</v>
      </c>
      <c r="E287" s="271">
        <v>3597.4166666666665</v>
      </c>
      <c r="F287" s="271">
        <v>3569.7833333333333</v>
      </c>
      <c r="G287" s="271">
        <v>3524.5666666666666</v>
      </c>
      <c r="H287" s="271">
        <v>3670.2666666666664</v>
      </c>
      <c r="I287" s="271">
        <v>3715.4833333333336</v>
      </c>
      <c r="J287" s="271">
        <v>3743.1166666666663</v>
      </c>
      <c r="K287" s="270">
        <v>3687.85</v>
      </c>
      <c r="L287" s="270">
        <v>3615</v>
      </c>
      <c r="M287" s="270">
        <v>3.7392500000000002</v>
      </c>
      <c r="N287" s="1"/>
      <c r="O287" s="1"/>
    </row>
    <row r="288" spans="1:15" ht="12.75" customHeight="1">
      <c r="A288" s="30">
        <v>278</v>
      </c>
      <c r="B288" s="280" t="s">
        <v>144</v>
      </c>
      <c r="C288" s="270">
        <v>417.05</v>
      </c>
      <c r="D288" s="271">
        <v>412.25</v>
      </c>
      <c r="E288" s="271">
        <v>405</v>
      </c>
      <c r="F288" s="271">
        <v>392.95</v>
      </c>
      <c r="G288" s="271">
        <v>385.7</v>
      </c>
      <c r="H288" s="271">
        <v>424.3</v>
      </c>
      <c r="I288" s="271">
        <v>431.55</v>
      </c>
      <c r="J288" s="271">
        <v>443.6</v>
      </c>
      <c r="K288" s="270">
        <v>419.5</v>
      </c>
      <c r="L288" s="270">
        <v>400.2</v>
      </c>
      <c r="M288" s="270">
        <v>25.926110000000001</v>
      </c>
      <c r="N288" s="1"/>
      <c r="O288" s="1"/>
    </row>
    <row r="289" spans="1:15" ht="12.75" customHeight="1">
      <c r="A289" s="30">
        <v>279</v>
      </c>
      <c r="B289" s="280" t="s">
        <v>420</v>
      </c>
      <c r="C289" s="270">
        <v>12369.2</v>
      </c>
      <c r="D289" s="271">
        <v>12178.066666666666</v>
      </c>
      <c r="E289" s="271">
        <v>11956.133333333331</v>
      </c>
      <c r="F289" s="271">
        <v>11543.066666666666</v>
      </c>
      <c r="G289" s="271">
        <v>11321.133333333331</v>
      </c>
      <c r="H289" s="271">
        <v>12591.133333333331</v>
      </c>
      <c r="I289" s="271">
        <v>12813.066666666666</v>
      </c>
      <c r="J289" s="271">
        <v>13226.133333333331</v>
      </c>
      <c r="K289" s="270">
        <v>12400</v>
      </c>
      <c r="L289" s="270">
        <v>11765</v>
      </c>
      <c r="M289" s="270">
        <v>0.15085999999999999</v>
      </c>
      <c r="N289" s="1"/>
      <c r="O289" s="1"/>
    </row>
    <row r="290" spans="1:15" ht="12.75" customHeight="1">
      <c r="A290" s="30">
        <v>280</v>
      </c>
      <c r="B290" s="280" t="s">
        <v>146</v>
      </c>
      <c r="C290" s="270">
        <v>4533.8500000000004</v>
      </c>
      <c r="D290" s="271">
        <v>4548.95</v>
      </c>
      <c r="E290" s="271">
        <v>4497.8999999999996</v>
      </c>
      <c r="F290" s="271">
        <v>4461.95</v>
      </c>
      <c r="G290" s="271">
        <v>4410.8999999999996</v>
      </c>
      <c r="H290" s="271">
        <v>4584.8999999999996</v>
      </c>
      <c r="I290" s="271">
        <v>4635.9500000000007</v>
      </c>
      <c r="J290" s="271">
        <v>4671.8999999999996</v>
      </c>
      <c r="K290" s="270">
        <v>4600</v>
      </c>
      <c r="L290" s="270">
        <v>4513</v>
      </c>
      <c r="M290" s="270">
        <v>2.4172400000000001</v>
      </c>
      <c r="N290" s="1"/>
      <c r="O290" s="1"/>
    </row>
    <row r="291" spans="1:15" ht="12.75" customHeight="1">
      <c r="A291" s="30">
        <v>281</v>
      </c>
      <c r="B291" s="280" t="s">
        <v>145</v>
      </c>
      <c r="C291" s="270">
        <v>1912.95</v>
      </c>
      <c r="D291" s="271">
        <v>1911.8499999999997</v>
      </c>
      <c r="E291" s="271">
        <v>1893.1999999999994</v>
      </c>
      <c r="F291" s="271">
        <v>1873.4499999999996</v>
      </c>
      <c r="G291" s="271">
        <v>1854.7999999999993</v>
      </c>
      <c r="H291" s="271">
        <v>1931.5999999999995</v>
      </c>
      <c r="I291" s="271">
        <v>1950.2499999999995</v>
      </c>
      <c r="J291" s="271">
        <v>1969.9999999999995</v>
      </c>
      <c r="K291" s="270">
        <v>1930.5</v>
      </c>
      <c r="L291" s="270">
        <v>1892.1</v>
      </c>
      <c r="M291" s="270">
        <v>20.149049999999999</v>
      </c>
      <c r="N291" s="1"/>
      <c r="O291" s="1"/>
    </row>
    <row r="292" spans="1:15" ht="12.75" customHeight="1">
      <c r="A292" s="30">
        <v>282</v>
      </c>
      <c r="B292" s="280" t="s">
        <v>847</v>
      </c>
      <c r="C292" s="270">
        <v>390.8</v>
      </c>
      <c r="D292" s="271">
        <v>384.81666666666666</v>
      </c>
      <c r="E292" s="271">
        <v>373.7833333333333</v>
      </c>
      <c r="F292" s="271">
        <v>356.76666666666665</v>
      </c>
      <c r="G292" s="271">
        <v>345.73333333333329</v>
      </c>
      <c r="H292" s="271">
        <v>401.83333333333331</v>
      </c>
      <c r="I292" s="271">
        <v>412.86666666666673</v>
      </c>
      <c r="J292" s="271">
        <v>429.88333333333333</v>
      </c>
      <c r="K292" s="270">
        <v>395.85</v>
      </c>
      <c r="L292" s="270">
        <v>367.8</v>
      </c>
      <c r="M292" s="270">
        <v>14.25591</v>
      </c>
      <c r="N292" s="1"/>
      <c r="O292" s="1"/>
    </row>
    <row r="293" spans="1:15" ht="12.75" customHeight="1">
      <c r="A293" s="30">
        <v>283</v>
      </c>
      <c r="B293" s="280" t="s">
        <v>266</v>
      </c>
      <c r="C293" s="270">
        <v>574.1</v>
      </c>
      <c r="D293" s="271">
        <v>575.01666666666677</v>
      </c>
      <c r="E293" s="271">
        <v>568.18333333333351</v>
      </c>
      <c r="F293" s="271">
        <v>562.26666666666677</v>
      </c>
      <c r="G293" s="271">
        <v>555.43333333333351</v>
      </c>
      <c r="H293" s="271">
        <v>580.93333333333351</v>
      </c>
      <c r="I293" s="271">
        <v>587.76666666666677</v>
      </c>
      <c r="J293" s="271">
        <v>593.68333333333351</v>
      </c>
      <c r="K293" s="270">
        <v>581.85</v>
      </c>
      <c r="L293" s="270">
        <v>569.1</v>
      </c>
      <c r="M293" s="270">
        <v>8.0095299999999998</v>
      </c>
      <c r="N293" s="1"/>
      <c r="O293" s="1"/>
    </row>
    <row r="294" spans="1:15" ht="12.75" customHeight="1">
      <c r="A294" s="30">
        <v>284</v>
      </c>
      <c r="B294" s="280" t="s">
        <v>803</v>
      </c>
      <c r="C294" s="270">
        <v>330.9</v>
      </c>
      <c r="D294" s="271">
        <v>331.90000000000003</v>
      </c>
      <c r="E294" s="271">
        <v>328.00000000000006</v>
      </c>
      <c r="F294" s="271">
        <v>325.10000000000002</v>
      </c>
      <c r="G294" s="271">
        <v>321.20000000000005</v>
      </c>
      <c r="H294" s="271">
        <v>334.80000000000007</v>
      </c>
      <c r="I294" s="271">
        <v>338.70000000000005</v>
      </c>
      <c r="J294" s="271">
        <v>341.60000000000008</v>
      </c>
      <c r="K294" s="270">
        <v>335.8</v>
      </c>
      <c r="L294" s="270">
        <v>329</v>
      </c>
      <c r="M294" s="270">
        <v>6.9526500000000002</v>
      </c>
      <c r="N294" s="1"/>
      <c r="O294" s="1"/>
    </row>
    <row r="295" spans="1:15" ht="12.75" customHeight="1">
      <c r="A295" s="30">
        <v>285</v>
      </c>
      <c r="B295" s="280" t="s">
        <v>421</v>
      </c>
      <c r="C295" s="270">
        <v>3387.7</v>
      </c>
      <c r="D295" s="271">
        <v>3396.85</v>
      </c>
      <c r="E295" s="271">
        <v>3345.8999999999996</v>
      </c>
      <c r="F295" s="271">
        <v>3304.1</v>
      </c>
      <c r="G295" s="271">
        <v>3253.1499999999996</v>
      </c>
      <c r="H295" s="271">
        <v>3438.6499999999996</v>
      </c>
      <c r="I295" s="271">
        <v>3489.5999999999995</v>
      </c>
      <c r="J295" s="271">
        <v>3531.3999999999996</v>
      </c>
      <c r="K295" s="270">
        <v>3447.8</v>
      </c>
      <c r="L295" s="270">
        <v>3355.05</v>
      </c>
      <c r="M295" s="270">
        <v>0.64161999999999997</v>
      </c>
      <c r="N295" s="1"/>
      <c r="O295" s="1"/>
    </row>
    <row r="296" spans="1:15" ht="12.75" customHeight="1">
      <c r="A296" s="30">
        <v>286</v>
      </c>
      <c r="B296" s="280" t="s">
        <v>148</v>
      </c>
      <c r="C296" s="270">
        <v>660.7</v>
      </c>
      <c r="D296" s="271">
        <v>662.73333333333335</v>
      </c>
      <c r="E296" s="271">
        <v>656.4666666666667</v>
      </c>
      <c r="F296" s="271">
        <v>652.23333333333335</v>
      </c>
      <c r="G296" s="271">
        <v>645.9666666666667</v>
      </c>
      <c r="H296" s="271">
        <v>666.9666666666667</v>
      </c>
      <c r="I296" s="271">
        <v>673.23333333333335</v>
      </c>
      <c r="J296" s="271">
        <v>677.4666666666667</v>
      </c>
      <c r="K296" s="270">
        <v>669</v>
      </c>
      <c r="L296" s="270">
        <v>658.5</v>
      </c>
      <c r="M296" s="270">
        <v>6.0887500000000001</v>
      </c>
      <c r="N296" s="1"/>
      <c r="O296" s="1"/>
    </row>
    <row r="297" spans="1:15" ht="12.75" customHeight="1">
      <c r="A297" s="30">
        <v>287</v>
      </c>
      <c r="B297" s="280" t="s">
        <v>422</v>
      </c>
      <c r="C297" s="270">
        <v>1818.25</v>
      </c>
      <c r="D297" s="271">
        <v>1823.05</v>
      </c>
      <c r="E297" s="271">
        <v>1796.1</v>
      </c>
      <c r="F297" s="271">
        <v>1773.95</v>
      </c>
      <c r="G297" s="271">
        <v>1747</v>
      </c>
      <c r="H297" s="271">
        <v>1845.1999999999998</v>
      </c>
      <c r="I297" s="271">
        <v>1872.15</v>
      </c>
      <c r="J297" s="271">
        <v>1894.2999999999997</v>
      </c>
      <c r="K297" s="270">
        <v>1850</v>
      </c>
      <c r="L297" s="270">
        <v>1800.9</v>
      </c>
      <c r="M297" s="270">
        <v>0.51237999999999995</v>
      </c>
      <c r="N297" s="1"/>
      <c r="O297" s="1"/>
    </row>
    <row r="298" spans="1:15" ht="12.75" customHeight="1">
      <c r="A298" s="30">
        <v>288</v>
      </c>
      <c r="B298" s="280" t="s">
        <v>423</v>
      </c>
      <c r="C298" s="270">
        <v>41.85</v>
      </c>
      <c r="D298" s="271">
        <v>41.916666666666664</v>
      </c>
      <c r="E298" s="271">
        <v>41.033333333333331</v>
      </c>
      <c r="F298" s="271">
        <v>40.216666666666669</v>
      </c>
      <c r="G298" s="271">
        <v>39.333333333333336</v>
      </c>
      <c r="H298" s="271">
        <v>42.733333333333327</v>
      </c>
      <c r="I298" s="271">
        <v>43.616666666666667</v>
      </c>
      <c r="J298" s="271">
        <v>44.433333333333323</v>
      </c>
      <c r="K298" s="270">
        <v>42.8</v>
      </c>
      <c r="L298" s="270">
        <v>41.1</v>
      </c>
      <c r="M298" s="270">
        <v>40.825940000000003</v>
      </c>
      <c r="N298" s="1"/>
      <c r="O298" s="1"/>
    </row>
    <row r="299" spans="1:15" ht="12.75" customHeight="1">
      <c r="A299" s="30">
        <v>289</v>
      </c>
      <c r="B299" s="280" t="s">
        <v>424</v>
      </c>
      <c r="C299" s="270">
        <v>167.4</v>
      </c>
      <c r="D299" s="271">
        <v>165.65</v>
      </c>
      <c r="E299" s="271">
        <v>163</v>
      </c>
      <c r="F299" s="271">
        <v>158.6</v>
      </c>
      <c r="G299" s="271">
        <v>155.94999999999999</v>
      </c>
      <c r="H299" s="271">
        <v>170.05</v>
      </c>
      <c r="I299" s="271">
        <v>172.70000000000005</v>
      </c>
      <c r="J299" s="271">
        <v>177.10000000000002</v>
      </c>
      <c r="K299" s="270">
        <v>168.3</v>
      </c>
      <c r="L299" s="270">
        <v>161.25</v>
      </c>
      <c r="M299" s="270">
        <v>3.8005900000000001</v>
      </c>
      <c r="N299" s="1"/>
      <c r="O299" s="1"/>
    </row>
    <row r="300" spans="1:15" ht="12.75" customHeight="1">
      <c r="A300" s="30">
        <v>290</v>
      </c>
      <c r="B300" s="280" t="s">
        <v>160</v>
      </c>
      <c r="C300" s="270">
        <v>85142.75</v>
      </c>
      <c r="D300" s="271">
        <v>85208.55</v>
      </c>
      <c r="E300" s="271">
        <v>84434.200000000012</v>
      </c>
      <c r="F300" s="271">
        <v>83725.650000000009</v>
      </c>
      <c r="G300" s="271">
        <v>82951.300000000017</v>
      </c>
      <c r="H300" s="271">
        <v>85917.1</v>
      </c>
      <c r="I300" s="271">
        <v>86691.450000000012</v>
      </c>
      <c r="J300" s="271">
        <v>87400</v>
      </c>
      <c r="K300" s="270">
        <v>85982.9</v>
      </c>
      <c r="L300" s="270">
        <v>84500</v>
      </c>
      <c r="M300" s="270">
        <v>6.6320000000000004E-2</v>
      </c>
      <c r="N300" s="1"/>
      <c r="O300" s="1"/>
    </row>
    <row r="301" spans="1:15" ht="12.75" customHeight="1">
      <c r="A301" s="30">
        <v>291</v>
      </c>
      <c r="B301" s="280" t="s">
        <v>848</v>
      </c>
      <c r="C301" s="270">
        <v>1618.45</v>
      </c>
      <c r="D301" s="271">
        <v>1625.0833333333333</v>
      </c>
      <c r="E301" s="271">
        <v>1605.3666666666666</v>
      </c>
      <c r="F301" s="271">
        <v>1592.2833333333333</v>
      </c>
      <c r="G301" s="271">
        <v>1572.5666666666666</v>
      </c>
      <c r="H301" s="271">
        <v>1638.1666666666665</v>
      </c>
      <c r="I301" s="271">
        <v>1657.8833333333332</v>
      </c>
      <c r="J301" s="271">
        <v>1670.9666666666665</v>
      </c>
      <c r="K301" s="270">
        <v>1644.8</v>
      </c>
      <c r="L301" s="270">
        <v>1612</v>
      </c>
      <c r="M301" s="270">
        <v>1.30078</v>
      </c>
      <c r="N301" s="1"/>
      <c r="O301" s="1"/>
    </row>
    <row r="302" spans="1:15" ht="12.75" customHeight="1">
      <c r="A302" s="30">
        <v>292</v>
      </c>
      <c r="B302" s="280" t="s">
        <v>802</v>
      </c>
      <c r="C302" s="270">
        <v>1084.3499999999999</v>
      </c>
      <c r="D302" s="271">
        <v>1081.7833333333333</v>
      </c>
      <c r="E302" s="271">
        <v>1066.5666666666666</v>
      </c>
      <c r="F302" s="271">
        <v>1048.7833333333333</v>
      </c>
      <c r="G302" s="271">
        <v>1033.5666666666666</v>
      </c>
      <c r="H302" s="271">
        <v>1099.5666666666666</v>
      </c>
      <c r="I302" s="271">
        <v>1114.7833333333333</v>
      </c>
      <c r="J302" s="271">
        <v>1132.5666666666666</v>
      </c>
      <c r="K302" s="270">
        <v>1097</v>
      </c>
      <c r="L302" s="270">
        <v>1064</v>
      </c>
      <c r="M302" s="270">
        <v>3.8877999999999999</v>
      </c>
      <c r="N302" s="1"/>
      <c r="O302" s="1"/>
    </row>
    <row r="303" spans="1:15" ht="12.75" customHeight="1">
      <c r="A303" s="30">
        <v>293</v>
      </c>
      <c r="B303" s="280" t="s">
        <v>157</v>
      </c>
      <c r="C303" s="270">
        <v>871.65</v>
      </c>
      <c r="D303" s="271">
        <v>872.56666666666661</v>
      </c>
      <c r="E303" s="271">
        <v>861.13333333333321</v>
      </c>
      <c r="F303" s="271">
        <v>850.61666666666656</v>
      </c>
      <c r="G303" s="271">
        <v>839.18333333333317</v>
      </c>
      <c r="H303" s="271">
        <v>883.08333333333326</v>
      </c>
      <c r="I303" s="271">
        <v>894.51666666666665</v>
      </c>
      <c r="J303" s="271">
        <v>905.0333333333333</v>
      </c>
      <c r="K303" s="270">
        <v>884</v>
      </c>
      <c r="L303" s="270">
        <v>862.05</v>
      </c>
      <c r="M303" s="270">
        <v>4.2333400000000001</v>
      </c>
      <c r="N303" s="1"/>
      <c r="O303" s="1"/>
    </row>
    <row r="304" spans="1:15" ht="12.75" customHeight="1">
      <c r="A304" s="30">
        <v>294</v>
      </c>
      <c r="B304" s="280" t="s">
        <v>150</v>
      </c>
      <c r="C304" s="270">
        <v>206.85</v>
      </c>
      <c r="D304" s="271">
        <v>206.20000000000002</v>
      </c>
      <c r="E304" s="271">
        <v>204.15000000000003</v>
      </c>
      <c r="F304" s="271">
        <v>201.45000000000002</v>
      </c>
      <c r="G304" s="271">
        <v>199.40000000000003</v>
      </c>
      <c r="H304" s="271">
        <v>208.90000000000003</v>
      </c>
      <c r="I304" s="271">
        <v>210.95000000000005</v>
      </c>
      <c r="J304" s="271">
        <v>213.65000000000003</v>
      </c>
      <c r="K304" s="270">
        <v>208.25</v>
      </c>
      <c r="L304" s="270">
        <v>203.5</v>
      </c>
      <c r="M304" s="270">
        <v>17.64396</v>
      </c>
      <c r="N304" s="1"/>
      <c r="O304" s="1"/>
    </row>
    <row r="305" spans="1:15" ht="12.75" customHeight="1">
      <c r="A305" s="30">
        <v>295</v>
      </c>
      <c r="B305" s="280" t="s">
        <v>149</v>
      </c>
      <c r="C305" s="270">
        <v>1312.05</v>
      </c>
      <c r="D305" s="271">
        <v>1305.9166666666667</v>
      </c>
      <c r="E305" s="271">
        <v>1286.1333333333334</v>
      </c>
      <c r="F305" s="271">
        <v>1260.2166666666667</v>
      </c>
      <c r="G305" s="271">
        <v>1240.4333333333334</v>
      </c>
      <c r="H305" s="271">
        <v>1331.8333333333335</v>
      </c>
      <c r="I305" s="271">
        <v>1351.6166666666668</v>
      </c>
      <c r="J305" s="271">
        <v>1377.5333333333335</v>
      </c>
      <c r="K305" s="270">
        <v>1325.7</v>
      </c>
      <c r="L305" s="270">
        <v>1280</v>
      </c>
      <c r="M305" s="270">
        <v>49.13035</v>
      </c>
      <c r="N305" s="1"/>
      <c r="O305" s="1"/>
    </row>
    <row r="306" spans="1:15" ht="12.75" customHeight="1">
      <c r="A306" s="30">
        <v>296</v>
      </c>
      <c r="B306" s="280" t="s">
        <v>425</v>
      </c>
      <c r="C306" s="270">
        <v>280.05</v>
      </c>
      <c r="D306" s="271">
        <v>282.51666666666665</v>
      </c>
      <c r="E306" s="271">
        <v>273.5333333333333</v>
      </c>
      <c r="F306" s="271">
        <v>267.01666666666665</v>
      </c>
      <c r="G306" s="271">
        <v>258.0333333333333</v>
      </c>
      <c r="H306" s="271">
        <v>289.0333333333333</v>
      </c>
      <c r="I306" s="271">
        <v>298.01666666666665</v>
      </c>
      <c r="J306" s="271">
        <v>304.5333333333333</v>
      </c>
      <c r="K306" s="270">
        <v>291.5</v>
      </c>
      <c r="L306" s="270">
        <v>276</v>
      </c>
      <c r="M306" s="270">
        <v>10.237019999999999</v>
      </c>
      <c r="N306" s="1"/>
      <c r="O306" s="1"/>
    </row>
    <row r="307" spans="1:15" ht="12.75" customHeight="1">
      <c r="A307" s="30">
        <v>297</v>
      </c>
      <c r="B307" s="280" t="s">
        <v>426</v>
      </c>
      <c r="C307" s="270">
        <v>263.55</v>
      </c>
      <c r="D307" s="271">
        <v>263.89999999999998</v>
      </c>
      <c r="E307" s="271">
        <v>260.79999999999995</v>
      </c>
      <c r="F307" s="271">
        <v>258.04999999999995</v>
      </c>
      <c r="G307" s="271">
        <v>254.94999999999993</v>
      </c>
      <c r="H307" s="271">
        <v>266.64999999999998</v>
      </c>
      <c r="I307" s="271">
        <v>269.75</v>
      </c>
      <c r="J307" s="271">
        <v>272.5</v>
      </c>
      <c r="K307" s="270">
        <v>267</v>
      </c>
      <c r="L307" s="270">
        <v>261.14999999999998</v>
      </c>
      <c r="M307" s="270">
        <v>2.6859600000000001</v>
      </c>
      <c r="N307" s="1"/>
      <c r="O307" s="1"/>
    </row>
    <row r="308" spans="1:15" ht="12.75" customHeight="1">
      <c r="A308" s="30">
        <v>298</v>
      </c>
      <c r="B308" s="280" t="s">
        <v>427</v>
      </c>
      <c r="C308" s="270">
        <v>477.9</v>
      </c>
      <c r="D308" s="271">
        <v>478.48333333333335</v>
      </c>
      <c r="E308" s="271">
        <v>473.41666666666669</v>
      </c>
      <c r="F308" s="271">
        <v>468.93333333333334</v>
      </c>
      <c r="G308" s="271">
        <v>463.86666666666667</v>
      </c>
      <c r="H308" s="271">
        <v>482.9666666666667</v>
      </c>
      <c r="I308" s="271">
        <v>488.0333333333333</v>
      </c>
      <c r="J308" s="271">
        <v>492.51666666666671</v>
      </c>
      <c r="K308" s="270">
        <v>483.55</v>
      </c>
      <c r="L308" s="270">
        <v>474</v>
      </c>
      <c r="M308" s="270">
        <v>6.4813999999999998</v>
      </c>
      <c r="N308" s="1"/>
      <c r="O308" s="1"/>
    </row>
    <row r="309" spans="1:15" ht="12.75" customHeight="1">
      <c r="A309" s="30">
        <v>299</v>
      </c>
      <c r="B309" s="280" t="s">
        <v>151</v>
      </c>
      <c r="C309" s="270">
        <v>103.15</v>
      </c>
      <c r="D309" s="271">
        <v>103.56666666666668</v>
      </c>
      <c r="E309" s="271">
        <v>101.73333333333335</v>
      </c>
      <c r="F309" s="271">
        <v>100.31666666666668</v>
      </c>
      <c r="G309" s="271">
        <v>98.483333333333348</v>
      </c>
      <c r="H309" s="271">
        <v>104.98333333333335</v>
      </c>
      <c r="I309" s="271">
        <v>106.81666666666669</v>
      </c>
      <c r="J309" s="271">
        <v>108.23333333333335</v>
      </c>
      <c r="K309" s="270">
        <v>105.4</v>
      </c>
      <c r="L309" s="270">
        <v>102.15</v>
      </c>
      <c r="M309" s="270">
        <v>63.402589999999996</v>
      </c>
      <c r="N309" s="1"/>
      <c r="O309" s="1"/>
    </row>
    <row r="310" spans="1:15" ht="12.75" customHeight="1">
      <c r="A310" s="30">
        <v>300</v>
      </c>
      <c r="B310" s="280" t="s">
        <v>428</v>
      </c>
      <c r="C310" s="270">
        <v>71.45</v>
      </c>
      <c r="D310" s="271">
        <v>71.61666666666666</v>
      </c>
      <c r="E310" s="271">
        <v>70.73333333333332</v>
      </c>
      <c r="F310" s="271">
        <v>70.016666666666666</v>
      </c>
      <c r="G310" s="271">
        <v>69.133333333333326</v>
      </c>
      <c r="H310" s="271">
        <v>72.333333333333314</v>
      </c>
      <c r="I310" s="271">
        <v>73.216666666666669</v>
      </c>
      <c r="J310" s="271">
        <v>73.933333333333309</v>
      </c>
      <c r="K310" s="270">
        <v>72.5</v>
      </c>
      <c r="L310" s="270">
        <v>70.900000000000006</v>
      </c>
      <c r="M310" s="270">
        <v>36.622869999999999</v>
      </c>
      <c r="N310" s="1"/>
      <c r="O310" s="1"/>
    </row>
    <row r="311" spans="1:15" ht="12.75" customHeight="1">
      <c r="A311" s="30">
        <v>301</v>
      </c>
      <c r="B311" s="280" t="s">
        <v>152</v>
      </c>
      <c r="C311" s="270">
        <v>526.6</v>
      </c>
      <c r="D311" s="271">
        <v>525.01666666666665</v>
      </c>
      <c r="E311" s="271">
        <v>518.38333333333333</v>
      </c>
      <c r="F311" s="271">
        <v>510.16666666666663</v>
      </c>
      <c r="G311" s="271">
        <v>503.5333333333333</v>
      </c>
      <c r="H311" s="271">
        <v>533.23333333333335</v>
      </c>
      <c r="I311" s="271">
        <v>539.86666666666656</v>
      </c>
      <c r="J311" s="271">
        <v>548.08333333333337</v>
      </c>
      <c r="K311" s="270">
        <v>531.65</v>
      </c>
      <c r="L311" s="270">
        <v>516.79999999999995</v>
      </c>
      <c r="M311" s="270">
        <v>13.825200000000001</v>
      </c>
      <c r="N311" s="1"/>
      <c r="O311" s="1"/>
    </row>
    <row r="312" spans="1:15" ht="12.75" customHeight="1">
      <c r="A312" s="30">
        <v>302</v>
      </c>
      <c r="B312" s="280" t="s">
        <v>153</v>
      </c>
      <c r="C312" s="270">
        <v>9024.5</v>
      </c>
      <c r="D312" s="271">
        <v>9066.3833333333332</v>
      </c>
      <c r="E312" s="271">
        <v>8899.1166666666668</v>
      </c>
      <c r="F312" s="271">
        <v>8773.7333333333336</v>
      </c>
      <c r="G312" s="271">
        <v>8606.4666666666672</v>
      </c>
      <c r="H312" s="271">
        <v>9191.7666666666664</v>
      </c>
      <c r="I312" s="271">
        <v>9359.0333333333328</v>
      </c>
      <c r="J312" s="271">
        <v>9484.4166666666661</v>
      </c>
      <c r="K312" s="270">
        <v>9233.65</v>
      </c>
      <c r="L312" s="270">
        <v>8941</v>
      </c>
      <c r="M312" s="270">
        <v>8.8886400000000005</v>
      </c>
      <c r="N312" s="1"/>
      <c r="O312" s="1"/>
    </row>
    <row r="313" spans="1:15" ht="12.75" customHeight="1">
      <c r="A313" s="30">
        <v>303</v>
      </c>
      <c r="B313" s="280" t="s">
        <v>804</v>
      </c>
      <c r="C313" s="270">
        <v>1872.4</v>
      </c>
      <c r="D313" s="271">
        <v>1883.75</v>
      </c>
      <c r="E313" s="271">
        <v>1853.9</v>
      </c>
      <c r="F313" s="271">
        <v>1835.4</v>
      </c>
      <c r="G313" s="271">
        <v>1805.5500000000002</v>
      </c>
      <c r="H313" s="271">
        <v>1902.25</v>
      </c>
      <c r="I313" s="271">
        <v>1932.1</v>
      </c>
      <c r="J313" s="271">
        <v>1950.6</v>
      </c>
      <c r="K313" s="270">
        <v>1913.6</v>
      </c>
      <c r="L313" s="270">
        <v>1865.25</v>
      </c>
      <c r="M313" s="270">
        <v>0.90942999999999996</v>
      </c>
      <c r="N313" s="1"/>
      <c r="O313" s="1"/>
    </row>
    <row r="314" spans="1:15" ht="12.75" customHeight="1">
      <c r="A314" s="30">
        <v>304</v>
      </c>
      <c r="B314" s="280" t="s">
        <v>156</v>
      </c>
      <c r="C314" s="270">
        <v>822.9</v>
      </c>
      <c r="D314" s="271">
        <v>825.21666666666658</v>
      </c>
      <c r="E314" s="271">
        <v>812.73333333333312</v>
      </c>
      <c r="F314" s="271">
        <v>802.56666666666649</v>
      </c>
      <c r="G314" s="271">
        <v>790.08333333333303</v>
      </c>
      <c r="H314" s="271">
        <v>835.38333333333321</v>
      </c>
      <c r="I314" s="271">
        <v>847.86666666666656</v>
      </c>
      <c r="J314" s="271">
        <v>858.0333333333333</v>
      </c>
      <c r="K314" s="270">
        <v>837.7</v>
      </c>
      <c r="L314" s="270">
        <v>815.05</v>
      </c>
      <c r="M314" s="270">
        <v>3.6325699999999999</v>
      </c>
      <c r="N314" s="1"/>
      <c r="O314" s="1"/>
    </row>
    <row r="315" spans="1:15" ht="12.75" customHeight="1">
      <c r="A315" s="30">
        <v>305</v>
      </c>
      <c r="B315" s="280" t="s">
        <v>429</v>
      </c>
      <c r="C315" s="270">
        <v>380.05</v>
      </c>
      <c r="D315" s="271">
        <v>379.88333333333338</v>
      </c>
      <c r="E315" s="271">
        <v>376.06666666666678</v>
      </c>
      <c r="F315" s="271">
        <v>372.08333333333337</v>
      </c>
      <c r="G315" s="271">
        <v>368.26666666666677</v>
      </c>
      <c r="H315" s="271">
        <v>383.86666666666679</v>
      </c>
      <c r="I315" s="271">
        <v>387.68333333333339</v>
      </c>
      <c r="J315" s="271">
        <v>391.6666666666668</v>
      </c>
      <c r="K315" s="270">
        <v>383.7</v>
      </c>
      <c r="L315" s="270">
        <v>375.9</v>
      </c>
      <c r="M315" s="270">
        <v>11.738009999999999</v>
      </c>
      <c r="N315" s="1"/>
      <c r="O315" s="1"/>
    </row>
    <row r="316" spans="1:15" ht="12.75" customHeight="1">
      <c r="A316" s="30">
        <v>306</v>
      </c>
      <c r="B316" s="280" t="s">
        <v>430</v>
      </c>
      <c r="C316" s="270">
        <v>402.5</v>
      </c>
      <c r="D316" s="271">
        <v>401.83333333333331</v>
      </c>
      <c r="E316" s="271">
        <v>386.71666666666664</v>
      </c>
      <c r="F316" s="271">
        <v>370.93333333333334</v>
      </c>
      <c r="G316" s="271">
        <v>355.81666666666666</v>
      </c>
      <c r="H316" s="271">
        <v>417.61666666666662</v>
      </c>
      <c r="I316" s="271">
        <v>432.73333333333329</v>
      </c>
      <c r="J316" s="271">
        <v>448.51666666666659</v>
      </c>
      <c r="K316" s="270">
        <v>416.95</v>
      </c>
      <c r="L316" s="270">
        <v>386.05</v>
      </c>
      <c r="M316" s="270">
        <v>75.09151</v>
      </c>
      <c r="N316" s="1"/>
      <c r="O316" s="1"/>
    </row>
    <row r="317" spans="1:15" ht="12.75" customHeight="1">
      <c r="A317" s="30">
        <v>307</v>
      </c>
      <c r="B317" s="280" t="s">
        <v>849</v>
      </c>
      <c r="C317" s="270">
        <v>738.5</v>
      </c>
      <c r="D317" s="271">
        <v>740.81666666666661</v>
      </c>
      <c r="E317" s="271">
        <v>733.73333333333323</v>
      </c>
      <c r="F317" s="271">
        <v>728.96666666666658</v>
      </c>
      <c r="G317" s="271">
        <v>721.88333333333321</v>
      </c>
      <c r="H317" s="271">
        <v>745.58333333333326</v>
      </c>
      <c r="I317" s="271">
        <v>752.66666666666674</v>
      </c>
      <c r="J317" s="271">
        <v>757.43333333333328</v>
      </c>
      <c r="K317" s="270">
        <v>747.9</v>
      </c>
      <c r="L317" s="270">
        <v>736.05</v>
      </c>
      <c r="M317" s="270">
        <v>0.57623999999999997</v>
      </c>
      <c r="N317" s="1"/>
      <c r="O317" s="1"/>
    </row>
    <row r="318" spans="1:15" ht="12.75" customHeight="1">
      <c r="A318" s="30">
        <v>308</v>
      </c>
      <c r="B318" s="280" t="s">
        <v>850</v>
      </c>
      <c r="C318" s="270">
        <v>776.95</v>
      </c>
      <c r="D318" s="271">
        <v>787.65</v>
      </c>
      <c r="E318" s="271">
        <v>761.3</v>
      </c>
      <c r="F318" s="271">
        <v>745.65</v>
      </c>
      <c r="G318" s="271">
        <v>719.3</v>
      </c>
      <c r="H318" s="271">
        <v>803.3</v>
      </c>
      <c r="I318" s="271">
        <v>829.65000000000009</v>
      </c>
      <c r="J318" s="271">
        <v>845.3</v>
      </c>
      <c r="K318" s="270">
        <v>814</v>
      </c>
      <c r="L318" s="270">
        <v>772</v>
      </c>
      <c r="M318" s="270">
        <v>1.9119900000000001</v>
      </c>
      <c r="N318" s="1"/>
      <c r="O318" s="1"/>
    </row>
    <row r="319" spans="1:15" ht="12.75" customHeight="1">
      <c r="A319" s="30">
        <v>309</v>
      </c>
      <c r="B319" s="280" t="s">
        <v>155</v>
      </c>
      <c r="C319" s="270">
        <v>1429.7</v>
      </c>
      <c r="D319" s="271">
        <v>1434.5333333333335</v>
      </c>
      <c r="E319" s="271">
        <v>1413.0666666666671</v>
      </c>
      <c r="F319" s="271">
        <v>1396.4333333333336</v>
      </c>
      <c r="G319" s="271">
        <v>1374.9666666666672</v>
      </c>
      <c r="H319" s="271">
        <v>1451.166666666667</v>
      </c>
      <c r="I319" s="271">
        <v>1472.6333333333337</v>
      </c>
      <c r="J319" s="271">
        <v>1489.2666666666669</v>
      </c>
      <c r="K319" s="270">
        <v>1456</v>
      </c>
      <c r="L319" s="270">
        <v>1417.9</v>
      </c>
      <c r="M319" s="270">
        <v>2.1159400000000002</v>
      </c>
      <c r="N319" s="1"/>
      <c r="O319" s="1"/>
    </row>
    <row r="320" spans="1:15" ht="12.75" customHeight="1">
      <c r="A320" s="30">
        <v>310</v>
      </c>
      <c r="B320" s="280" t="s">
        <v>158</v>
      </c>
      <c r="C320" s="270">
        <v>3227.05</v>
      </c>
      <c r="D320" s="271">
        <v>3234.3166666666671</v>
      </c>
      <c r="E320" s="271">
        <v>3194.733333333334</v>
      </c>
      <c r="F320" s="271">
        <v>3162.416666666667</v>
      </c>
      <c r="G320" s="271">
        <v>3122.8333333333339</v>
      </c>
      <c r="H320" s="271">
        <v>3266.6333333333341</v>
      </c>
      <c r="I320" s="271">
        <v>3306.2166666666672</v>
      </c>
      <c r="J320" s="271">
        <v>3338.5333333333342</v>
      </c>
      <c r="K320" s="270">
        <v>3273.9</v>
      </c>
      <c r="L320" s="270">
        <v>3202</v>
      </c>
      <c r="M320" s="270">
        <v>4.5107200000000001</v>
      </c>
      <c r="N320" s="1"/>
      <c r="O320" s="1"/>
    </row>
    <row r="321" spans="1:15" ht="12.75" customHeight="1">
      <c r="A321" s="30">
        <v>311</v>
      </c>
      <c r="B321" s="280" t="s">
        <v>908</v>
      </c>
      <c r="C321" s="270" t="e">
        <v>#N/A</v>
      </c>
      <c r="D321" s="271" t="e">
        <v>#N/A</v>
      </c>
      <c r="E321" s="271" t="e">
        <v>#N/A</v>
      </c>
      <c r="F321" s="271" t="e">
        <v>#N/A</v>
      </c>
      <c r="G321" s="271" t="e">
        <v>#N/A</v>
      </c>
      <c r="H321" s="271" t="e">
        <v>#N/A</v>
      </c>
      <c r="I321" s="271" t="e">
        <v>#N/A</v>
      </c>
      <c r="J321" s="271" t="e">
        <v>#N/A</v>
      </c>
      <c r="K321" s="270" t="e">
        <v>#N/A</v>
      </c>
      <c r="L321" s="270" t="e">
        <v>#N/A</v>
      </c>
      <c r="M321" s="270" t="e">
        <v>#N/A</v>
      </c>
      <c r="N321" s="1"/>
      <c r="O321" s="1"/>
    </row>
    <row r="322" spans="1:15" ht="12.75" customHeight="1">
      <c r="A322" s="30">
        <v>312</v>
      </c>
      <c r="B322" s="280" t="s">
        <v>432</v>
      </c>
      <c r="C322" s="270">
        <v>770.05</v>
      </c>
      <c r="D322" s="271">
        <v>770.48333333333323</v>
      </c>
      <c r="E322" s="271">
        <v>765.06666666666649</v>
      </c>
      <c r="F322" s="271">
        <v>760.08333333333326</v>
      </c>
      <c r="G322" s="271">
        <v>754.66666666666652</v>
      </c>
      <c r="H322" s="271">
        <v>775.46666666666647</v>
      </c>
      <c r="I322" s="271">
        <v>780.88333333333321</v>
      </c>
      <c r="J322" s="271">
        <v>785.86666666666645</v>
      </c>
      <c r="K322" s="270">
        <v>775.9</v>
      </c>
      <c r="L322" s="270">
        <v>765.5</v>
      </c>
      <c r="M322" s="270">
        <v>0.39922999999999997</v>
      </c>
      <c r="N322" s="1"/>
      <c r="O322" s="1"/>
    </row>
    <row r="323" spans="1:15" ht="12.75" customHeight="1">
      <c r="A323" s="30">
        <v>313</v>
      </c>
      <c r="B323" s="280" t="s">
        <v>159</v>
      </c>
      <c r="C323" s="270">
        <v>2094.6</v>
      </c>
      <c r="D323" s="271">
        <v>2104.4666666666667</v>
      </c>
      <c r="E323" s="271">
        <v>2071.1333333333332</v>
      </c>
      <c r="F323" s="271">
        <v>2047.6666666666665</v>
      </c>
      <c r="G323" s="271">
        <v>2014.333333333333</v>
      </c>
      <c r="H323" s="271">
        <v>2127.9333333333334</v>
      </c>
      <c r="I323" s="271">
        <v>2161.2666666666664</v>
      </c>
      <c r="J323" s="271">
        <v>2184.7333333333336</v>
      </c>
      <c r="K323" s="270">
        <v>2137.8000000000002</v>
      </c>
      <c r="L323" s="270">
        <v>2081</v>
      </c>
      <c r="M323" s="270">
        <v>5.3253300000000001</v>
      </c>
      <c r="N323" s="1"/>
      <c r="O323" s="1"/>
    </row>
    <row r="324" spans="1:15" ht="12.75" customHeight="1">
      <c r="A324" s="30">
        <v>314</v>
      </c>
      <c r="B324" s="280" t="s">
        <v>433</v>
      </c>
      <c r="C324" s="270">
        <v>1287.2</v>
      </c>
      <c r="D324" s="271">
        <v>1287.6499999999999</v>
      </c>
      <c r="E324" s="271">
        <v>1276.2999999999997</v>
      </c>
      <c r="F324" s="271">
        <v>1265.3999999999999</v>
      </c>
      <c r="G324" s="271">
        <v>1254.0499999999997</v>
      </c>
      <c r="H324" s="271">
        <v>1298.5499999999997</v>
      </c>
      <c r="I324" s="271">
        <v>1309.8999999999996</v>
      </c>
      <c r="J324" s="271">
        <v>1320.7999999999997</v>
      </c>
      <c r="K324" s="270">
        <v>1299</v>
      </c>
      <c r="L324" s="270">
        <v>1276.75</v>
      </c>
      <c r="M324" s="270">
        <v>1.8225899999999999</v>
      </c>
      <c r="N324" s="1"/>
      <c r="O324" s="1"/>
    </row>
    <row r="325" spans="1:15" ht="12.75" customHeight="1">
      <c r="A325" s="30">
        <v>315</v>
      </c>
      <c r="B325" s="280" t="s">
        <v>161</v>
      </c>
      <c r="C325" s="270">
        <v>1044.75</v>
      </c>
      <c r="D325" s="271">
        <v>1049.2166666666665</v>
      </c>
      <c r="E325" s="271">
        <v>1031.333333333333</v>
      </c>
      <c r="F325" s="271">
        <v>1017.9166666666665</v>
      </c>
      <c r="G325" s="271">
        <v>1000.0333333333331</v>
      </c>
      <c r="H325" s="271">
        <v>1062.633333333333</v>
      </c>
      <c r="I325" s="271">
        <v>1080.5166666666667</v>
      </c>
      <c r="J325" s="271">
        <v>1093.9333333333329</v>
      </c>
      <c r="K325" s="270">
        <v>1067.0999999999999</v>
      </c>
      <c r="L325" s="270">
        <v>1035.8</v>
      </c>
      <c r="M325" s="270">
        <v>8.6041799999999995</v>
      </c>
      <c r="N325" s="1"/>
      <c r="O325" s="1"/>
    </row>
    <row r="326" spans="1:15" ht="12.75" customHeight="1">
      <c r="A326" s="30">
        <v>316</v>
      </c>
      <c r="B326" s="280" t="s">
        <v>267</v>
      </c>
      <c r="C326" s="270">
        <v>615.04999999999995</v>
      </c>
      <c r="D326" s="271">
        <v>616.58333333333337</v>
      </c>
      <c r="E326" s="271">
        <v>611.7166666666667</v>
      </c>
      <c r="F326" s="271">
        <v>608.38333333333333</v>
      </c>
      <c r="G326" s="271">
        <v>603.51666666666665</v>
      </c>
      <c r="H326" s="271">
        <v>619.91666666666674</v>
      </c>
      <c r="I326" s="271">
        <v>624.7833333333333</v>
      </c>
      <c r="J326" s="271">
        <v>628.11666666666679</v>
      </c>
      <c r="K326" s="270">
        <v>621.45000000000005</v>
      </c>
      <c r="L326" s="270">
        <v>613.25</v>
      </c>
      <c r="M326" s="270">
        <v>6.3718599999999999</v>
      </c>
      <c r="N326" s="1"/>
      <c r="O326" s="1"/>
    </row>
    <row r="327" spans="1:15" ht="12.75" customHeight="1">
      <c r="A327" s="30">
        <v>317</v>
      </c>
      <c r="B327" s="280" t="s">
        <v>434</v>
      </c>
      <c r="C327" s="270">
        <v>34.200000000000003</v>
      </c>
      <c r="D327" s="271">
        <v>34.4</v>
      </c>
      <c r="E327" s="271">
        <v>33.65</v>
      </c>
      <c r="F327" s="271">
        <v>33.1</v>
      </c>
      <c r="G327" s="271">
        <v>32.35</v>
      </c>
      <c r="H327" s="271">
        <v>34.949999999999996</v>
      </c>
      <c r="I327" s="271">
        <v>35.699999999999996</v>
      </c>
      <c r="J327" s="271">
        <v>36.249999999999993</v>
      </c>
      <c r="K327" s="270">
        <v>35.15</v>
      </c>
      <c r="L327" s="270">
        <v>33.85</v>
      </c>
      <c r="M327" s="270">
        <v>43.145139999999998</v>
      </c>
      <c r="N327" s="1"/>
      <c r="O327" s="1"/>
    </row>
    <row r="328" spans="1:15" ht="12.75" customHeight="1">
      <c r="A328" s="30">
        <v>318</v>
      </c>
      <c r="B328" s="280" t="s">
        <v>435</v>
      </c>
      <c r="C328" s="270">
        <v>72.150000000000006</v>
      </c>
      <c r="D328" s="271">
        <v>71.333333333333329</v>
      </c>
      <c r="E328" s="271">
        <v>70.166666666666657</v>
      </c>
      <c r="F328" s="271">
        <v>68.183333333333323</v>
      </c>
      <c r="G328" s="271">
        <v>67.016666666666652</v>
      </c>
      <c r="H328" s="271">
        <v>73.316666666666663</v>
      </c>
      <c r="I328" s="271">
        <v>74.48333333333332</v>
      </c>
      <c r="J328" s="271">
        <v>76.466666666666669</v>
      </c>
      <c r="K328" s="270">
        <v>72.5</v>
      </c>
      <c r="L328" s="270">
        <v>69.349999999999994</v>
      </c>
      <c r="M328" s="270">
        <v>53.808480000000003</v>
      </c>
      <c r="N328" s="1"/>
      <c r="O328" s="1"/>
    </row>
    <row r="329" spans="1:15" ht="12.75" customHeight="1">
      <c r="A329" s="30">
        <v>319</v>
      </c>
      <c r="B329" s="280" t="s">
        <v>436</v>
      </c>
      <c r="C329" s="270">
        <v>569.9</v>
      </c>
      <c r="D329" s="271">
        <v>571.35</v>
      </c>
      <c r="E329" s="271">
        <v>564.70000000000005</v>
      </c>
      <c r="F329" s="271">
        <v>559.5</v>
      </c>
      <c r="G329" s="271">
        <v>552.85</v>
      </c>
      <c r="H329" s="271">
        <v>576.55000000000007</v>
      </c>
      <c r="I329" s="271">
        <v>583.19999999999993</v>
      </c>
      <c r="J329" s="271">
        <v>588.40000000000009</v>
      </c>
      <c r="K329" s="270">
        <v>578</v>
      </c>
      <c r="L329" s="270">
        <v>566.15</v>
      </c>
      <c r="M329" s="270">
        <v>0.55256000000000005</v>
      </c>
      <c r="N329" s="1"/>
      <c r="O329" s="1"/>
    </row>
    <row r="330" spans="1:15" ht="12.75" customHeight="1">
      <c r="A330" s="30">
        <v>320</v>
      </c>
      <c r="B330" s="280" t="s">
        <v>437</v>
      </c>
      <c r="C330" s="270">
        <v>37.5</v>
      </c>
      <c r="D330" s="271">
        <v>37.866666666666667</v>
      </c>
      <c r="E330" s="271">
        <v>36.833333333333336</v>
      </c>
      <c r="F330" s="271">
        <v>36.166666666666671</v>
      </c>
      <c r="G330" s="271">
        <v>35.13333333333334</v>
      </c>
      <c r="H330" s="271">
        <v>38.533333333333331</v>
      </c>
      <c r="I330" s="271">
        <v>39.566666666666663</v>
      </c>
      <c r="J330" s="271">
        <v>40.233333333333327</v>
      </c>
      <c r="K330" s="270">
        <v>38.9</v>
      </c>
      <c r="L330" s="270">
        <v>37.200000000000003</v>
      </c>
      <c r="M330" s="270">
        <v>258.07211000000001</v>
      </c>
      <c r="N330" s="1"/>
      <c r="O330" s="1"/>
    </row>
    <row r="331" spans="1:15" ht="12.75" customHeight="1">
      <c r="A331" s="30">
        <v>321</v>
      </c>
      <c r="B331" s="280" t="s">
        <v>438</v>
      </c>
      <c r="C331" s="270">
        <v>76.900000000000006</v>
      </c>
      <c r="D331" s="271">
        <v>77.11666666666666</v>
      </c>
      <c r="E331" s="271">
        <v>75.383333333333326</v>
      </c>
      <c r="F331" s="271">
        <v>73.86666666666666</v>
      </c>
      <c r="G331" s="271">
        <v>72.133333333333326</v>
      </c>
      <c r="H331" s="271">
        <v>78.633333333333326</v>
      </c>
      <c r="I331" s="271">
        <v>80.366666666666646</v>
      </c>
      <c r="J331" s="271">
        <v>81.883333333333326</v>
      </c>
      <c r="K331" s="270">
        <v>78.849999999999994</v>
      </c>
      <c r="L331" s="270">
        <v>75.599999999999994</v>
      </c>
      <c r="M331" s="270">
        <v>25.855340000000002</v>
      </c>
      <c r="N331" s="1"/>
      <c r="O331" s="1"/>
    </row>
    <row r="332" spans="1:15" ht="12.75" customHeight="1">
      <c r="A332" s="30">
        <v>322</v>
      </c>
      <c r="B332" s="280" t="s">
        <v>167</v>
      </c>
      <c r="C332" s="270">
        <v>122.15</v>
      </c>
      <c r="D332" s="271">
        <v>122.06666666666666</v>
      </c>
      <c r="E332" s="271">
        <v>121.33333333333333</v>
      </c>
      <c r="F332" s="271">
        <v>120.51666666666667</v>
      </c>
      <c r="G332" s="271">
        <v>119.78333333333333</v>
      </c>
      <c r="H332" s="271">
        <v>122.88333333333333</v>
      </c>
      <c r="I332" s="271">
        <v>123.61666666666667</v>
      </c>
      <c r="J332" s="271">
        <v>124.43333333333332</v>
      </c>
      <c r="K332" s="270">
        <v>122.8</v>
      </c>
      <c r="L332" s="270">
        <v>121.25</v>
      </c>
      <c r="M332" s="270">
        <v>61.872439999999997</v>
      </c>
      <c r="N332" s="1"/>
      <c r="O332" s="1"/>
    </row>
    <row r="333" spans="1:15" ht="12.75" customHeight="1">
      <c r="A333" s="30">
        <v>323</v>
      </c>
      <c r="B333" s="280" t="s">
        <v>439</v>
      </c>
      <c r="C333" s="270">
        <v>273.85000000000002</v>
      </c>
      <c r="D333" s="271">
        <v>269.75</v>
      </c>
      <c r="E333" s="271">
        <v>264.5</v>
      </c>
      <c r="F333" s="271">
        <v>255.14999999999998</v>
      </c>
      <c r="G333" s="271">
        <v>249.89999999999998</v>
      </c>
      <c r="H333" s="271">
        <v>279.10000000000002</v>
      </c>
      <c r="I333" s="271">
        <v>284.35000000000002</v>
      </c>
      <c r="J333" s="271">
        <v>293.70000000000005</v>
      </c>
      <c r="K333" s="270">
        <v>275</v>
      </c>
      <c r="L333" s="270">
        <v>260.39999999999998</v>
      </c>
      <c r="M333" s="270">
        <v>15.540800000000001</v>
      </c>
      <c r="N333" s="1"/>
      <c r="O333" s="1"/>
    </row>
    <row r="334" spans="1:15" ht="12.75" customHeight="1">
      <c r="A334" s="30">
        <v>324</v>
      </c>
      <c r="B334" s="280" t="s">
        <v>169</v>
      </c>
      <c r="C334" s="270">
        <v>160.69999999999999</v>
      </c>
      <c r="D334" s="271">
        <v>161.75</v>
      </c>
      <c r="E334" s="271">
        <v>159.25</v>
      </c>
      <c r="F334" s="271">
        <v>157.80000000000001</v>
      </c>
      <c r="G334" s="271">
        <v>155.30000000000001</v>
      </c>
      <c r="H334" s="271">
        <v>163.19999999999999</v>
      </c>
      <c r="I334" s="271">
        <v>165.7</v>
      </c>
      <c r="J334" s="271">
        <v>167.14999999999998</v>
      </c>
      <c r="K334" s="270">
        <v>164.25</v>
      </c>
      <c r="L334" s="270">
        <v>160.30000000000001</v>
      </c>
      <c r="M334" s="270">
        <v>145.54158000000001</v>
      </c>
      <c r="N334" s="1"/>
      <c r="O334" s="1"/>
    </row>
    <row r="335" spans="1:15" ht="12.75" customHeight="1">
      <c r="A335" s="30">
        <v>325</v>
      </c>
      <c r="B335" s="280" t="s">
        <v>440</v>
      </c>
      <c r="C335" s="270">
        <v>721.25</v>
      </c>
      <c r="D335" s="271">
        <v>715.75</v>
      </c>
      <c r="E335" s="271">
        <v>703.5</v>
      </c>
      <c r="F335" s="271">
        <v>685.75</v>
      </c>
      <c r="G335" s="271">
        <v>673.5</v>
      </c>
      <c r="H335" s="271">
        <v>733.5</v>
      </c>
      <c r="I335" s="271">
        <v>745.75</v>
      </c>
      <c r="J335" s="271">
        <v>763.5</v>
      </c>
      <c r="K335" s="270">
        <v>728</v>
      </c>
      <c r="L335" s="270">
        <v>698</v>
      </c>
      <c r="M335" s="270">
        <v>1.94852</v>
      </c>
      <c r="N335" s="1"/>
      <c r="O335" s="1"/>
    </row>
    <row r="336" spans="1:15" ht="12.75" customHeight="1">
      <c r="A336" s="30">
        <v>326</v>
      </c>
      <c r="B336" s="280" t="s">
        <v>163</v>
      </c>
      <c r="C336" s="270">
        <v>77.7</v>
      </c>
      <c r="D336" s="271">
        <v>78.483333333333334</v>
      </c>
      <c r="E336" s="271">
        <v>76.466666666666669</v>
      </c>
      <c r="F336" s="271">
        <v>75.233333333333334</v>
      </c>
      <c r="G336" s="271">
        <v>73.216666666666669</v>
      </c>
      <c r="H336" s="271">
        <v>79.716666666666669</v>
      </c>
      <c r="I336" s="271">
        <v>81.733333333333348</v>
      </c>
      <c r="J336" s="271">
        <v>82.966666666666669</v>
      </c>
      <c r="K336" s="270">
        <v>80.5</v>
      </c>
      <c r="L336" s="270">
        <v>77.25</v>
      </c>
      <c r="M336" s="270">
        <v>214.07129</v>
      </c>
      <c r="N336" s="1"/>
      <c r="O336" s="1"/>
    </row>
    <row r="337" spans="1:15" ht="12.75" customHeight="1">
      <c r="A337" s="30">
        <v>327</v>
      </c>
      <c r="B337" s="280" t="s">
        <v>165</v>
      </c>
      <c r="C337" s="270">
        <v>4326.6000000000004</v>
      </c>
      <c r="D337" s="271">
        <v>4307.6833333333334</v>
      </c>
      <c r="E337" s="271">
        <v>4258.916666666667</v>
      </c>
      <c r="F337" s="271">
        <v>4191.2333333333336</v>
      </c>
      <c r="G337" s="271">
        <v>4142.4666666666672</v>
      </c>
      <c r="H337" s="271">
        <v>4375.3666666666668</v>
      </c>
      <c r="I337" s="271">
        <v>4424.1333333333332</v>
      </c>
      <c r="J337" s="271">
        <v>4491.8166666666666</v>
      </c>
      <c r="K337" s="270">
        <v>4356.45</v>
      </c>
      <c r="L337" s="270">
        <v>4240</v>
      </c>
      <c r="M337" s="270">
        <v>5.61313</v>
      </c>
      <c r="N337" s="1"/>
      <c r="O337" s="1"/>
    </row>
    <row r="338" spans="1:15" ht="12.75" customHeight="1">
      <c r="A338" s="30">
        <v>328</v>
      </c>
      <c r="B338" s="280" t="s">
        <v>805</v>
      </c>
      <c r="C338" s="270">
        <v>669.7</v>
      </c>
      <c r="D338" s="271">
        <v>672.18333333333328</v>
      </c>
      <c r="E338" s="271">
        <v>661.21666666666658</v>
      </c>
      <c r="F338" s="271">
        <v>652.73333333333335</v>
      </c>
      <c r="G338" s="271">
        <v>641.76666666666665</v>
      </c>
      <c r="H338" s="271">
        <v>680.66666666666652</v>
      </c>
      <c r="I338" s="271">
        <v>691.63333333333321</v>
      </c>
      <c r="J338" s="271">
        <v>700.11666666666645</v>
      </c>
      <c r="K338" s="270">
        <v>683.15</v>
      </c>
      <c r="L338" s="270">
        <v>663.7</v>
      </c>
      <c r="M338" s="270">
        <v>8.5667299999999997</v>
      </c>
      <c r="N338" s="1"/>
      <c r="O338" s="1"/>
    </row>
    <row r="339" spans="1:15" ht="12.75" customHeight="1">
      <c r="A339" s="30">
        <v>329</v>
      </c>
      <c r="B339" s="280" t="s">
        <v>166</v>
      </c>
      <c r="C339" s="270">
        <v>19732.95</v>
      </c>
      <c r="D339" s="271">
        <v>19785.849999999999</v>
      </c>
      <c r="E339" s="271">
        <v>19521.699999999997</v>
      </c>
      <c r="F339" s="271">
        <v>19310.449999999997</v>
      </c>
      <c r="G339" s="271">
        <v>19046.299999999996</v>
      </c>
      <c r="H339" s="271">
        <v>19997.099999999999</v>
      </c>
      <c r="I339" s="271">
        <v>20261.25</v>
      </c>
      <c r="J339" s="271">
        <v>20472.5</v>
      </c>
      <c r="K339" s="270">
        <v>20050</v>
      </c>
      <c r="L339" s="270">
        <v>19574.599999999999</v>
      </c>
      <c r="M339" s="270">
        <v>0.79061999999999999</v>
      </c>
      <c r="N339" s="1"/>
      <c r="O339" s="1"/>
    </row>
    <row r="340" spans="1:15" ht="12.75" customHeight="1">
      <c r="A340" s="30">
        <v>330</v>
      </c>
      <c r="B340" s="280" t="s">
        <v>441</v>
      </c>
      <c r="C340" s="270">
        <v>73.3</v>
      </c>
      <c r="D340" s="271">
        <v>72.849999999999994</v>
      </c>
      <c r="E340" s="271">
        <v>70.799999999999983</v>
      </c>
      <c r="F340" s="271">
        <v>68.299999999999983</v>
      </c>
      <c r="G340" s="271">
        <v>66.249999999999972</v>
      </c>
      <c r="H340" s="271">
        <v>75.349999999999994</v>
      </c>
      <c r="I340" s="271">
        <v>77.400000000000006</v>
      </c>
      <c r="J340" s="271">
        <v>79.900000000000006</v>
      </c>
      <c r="K340" s="270">
        <v>74.900000000000006</v>
      </c>
      <c r="L340" s="270">
        <v>70.349999999999994</v>
      </c>
      <c r="M340" s="270">
        <v>26.93657</v>
      </c>
      <c r="N340" s="1"/>
      <c r="O340" s="1"/>
    </row>
    <row r="341" spans="1:15" ht="12.75" customHeight="1">
      <c r="A341" s="30">
        <v>331</v>
      </c>
      <c r="B341" s="280" t="s">
        <v>162</v>
      </c>
      <c r="C341" s="270">
        <v>300.60000000000002</v>
      </c>
      <c r="D341" s="271">
        <v>301.11666666666667</v>
      </c>
      <c r="E341" s="271">
        <v>299.33333333333337</v>
      </c>
      <c r="F341" s="271">
        <v>298.06666666666672</v>
      </c>
      <c r="G341" s="271">
        <v>296.28333333333342</v>
      </c>
      <c r="H341" s="271">
        <v>302.38333333333333</v>
      </c>
      <c r="I341" s="271">
        <v>304.16666666666663</v>
      </c>
      <c r="J341" s="271">
        <v>305.43333333333328</v>
      </c>
      <c r="K341" s="270">
        <v>302.89999999999998</v>
      </c>
      <c r="L341" s="270">
        <v>299.85000000000002</v>
      </c>
      <c r="M341" s="270">
        <v>3.0548700000000002</v>
      </c>
      <c r="N341" s="1"/>
      <c r="O341" s="1"/>
    </row>
    <row r="342" spans="1:15" ht="12.75" customHeight="1">
      <c r="A342" s="30">
        <v>332</v>
      </c>
      <c r="B342" s="280" t="s">
        <v>851</v>
      </c>
      <c r="C342" s="270">
        <v>366.3</v>
      </c>
      <c r="D342" s="271">
        <v>362.83333333333331</v>
      </c>
      <c r="E342" s="271">
        <v>355.66666666666663</v>
      </c>
      <c r="F342" s="271">
        <v>345.0333333333333</v>
      </c>
      <c r="G342" s="271">
        <v>337.86666666666662</v>
      </c>
      <c r="H342" s="271">
        <v>373.46666666666664</v>
      </c>
      <c r="I342" s="271">
        <v>380.63333333333327</v>
      </c>
      <c r="J342" s="271">
        <v>391.26666666666665</v>
      </c>
      <c r="K342" s="270">
        <v>370</v>
      </c>
      <c r="L342" s="270">
        <v>352.2</v>
      </c>
      <c r="M342" s="270">
        <v>2.7246999999999999</v>
      </c>
      <c r="N342" s="1"/>
      <c r="O342" s="1"/>
    </row>
    <row r="343" spans="1:15" ht="12.75" customHeight="1">
      <c r="A343" s="30">
        <v>333</v>
      </c>
      <c r="B343" s="280" t="s">
        <v>268</v>
      </c>
      <c r="C343" s="270">
        <v>1036</v>
      </c>
      <c r="D343" s="271">
        <v>1021.8666666666667</v>
      </c>
      <c r="E343" s="271">
        <v>1004.1333333333334</v>
      </c>
      <c r="F343" s="271">
        <v>972.26666666666677</v>
      </c>
      <c r="G343" s="271">
        <v>954.53333333333353</v>
      </c>
      <c r="H343" s="271">
        <v>1053.7333333333333</v>
      </c>
      <c r="I343" s="271">
        <v>1071.4666666666667</v>
      </c>
      <c r="J343" s="271">
        <v>1103.3333333333333</v>
      </c>
      <c r="K343" s="270">
        <v>1039.5999999999999</v>
      </c>
      <c r="L343" s="270">
        <v>990</v>
      </c>
      <c r="M343" s="270">
        <v>12.755559999999999</v>
      </c>
      <c r="N343" s="1"/>
      <c r="O343" s="1"/>
    </row>
    <row r="344" spans="1:15" ht="12.75" customHeight="1">
      <c r="A344" s="30">
        <v>334</v>
      </c>
      <c r="B344" s="280" t="s">
        <v>170</v>
      </c>
      <c r="C344" s="270">
        <v>134.69999999999999</v>
      </c>
      <c r="D344" s="271">
        <v>135.03333333333333</v>
      </c>
      <c r="E344" s="271">
        <v>133.81666666666666</v>
      </c>
      <c r="F344" s="271">
        <v>132.93333333333334</v>
      </c>
      <c r="G344" s="271">
        <v>131.71666666666667</v>
      </c>
      <c r="H344" s="271">
        <v>135.91666666666666</v>
      </c>
      <c r="I344" s="271">
        <v>137.1333333333333</v>
      </c>
      <c r="J344" s="271">
        <v>138.01666666666665</v>
      </c>
      <c r="K344" s="270">
        <v>136.25</v>
      </c>
      <c r="L344" s="270">
        <v>134.15</v>
      </c>
      <c r="M344" s="270">
        <v>203.49294</v>
      </c>
      <c r="N344" s="1"/>
      <c r="O344" s="1"/>
    </row>
    <row r="345" spans="1:15" ht="12.75" customHeight="1">
      <c r="A345" s="30">
        <v>335</v>
      </c>
      <c r="B345" s="280" t="s">
        <v>269</v>
      </c>
      <c r="C345" s="270">
        <v>192.45</v>
      </c>
      <c r="D345" s="271">
        <v>191.33333333333334</v>
      </c>
      <c r="E345" s="271">
        <v>189.76666666666668</v>
      </c>
      <c r="F345" s="271">
        <v>187.08333333333334</v>
      </c>
      <c r="G345" s="271">
        <v>185.51666666666668</v>
      </c>
      <c r="H345" s="271">
        <v>194.01666666666668</v>
      </c>
      <c r="I345" s="271">
        <v>195.58333333333334</v>
      </c>
      <c r="J345" s="271">
        <v>198.26666666666668</v>
      </c>
      <c r="K345" s="270">
        <v>192.9</v>
      </c>
      <c r="L345" s="270">
        <v>188.65</v>
      </c>
      <c r="M345" s="270">
        <v>10.238810000000001</v>
      </c>
      <c r="N345" s="1"/>
      <c r="O345" s="1"/>
    </row>
    <row r="346" spans="1:15" ht="12.75" customHeight="1">
      <c r="A346" s="30">
        <v>336</v>
      </c>
      <c r="B346" s="280" t="s">
        <v>832</v>
      </c>
      <c r="C346" s="270">
        <v>732.35</v>
      </c>
      <c r="D346" s="271">
        <v>728.38333333333321</v>
      </c>
      <c r="E346" s="271">
        <v>720.76666666666642</v>
      </c>
      <c r="F346" s="271">
        <v>709.18333333333317</v>
      </c>
      <c r="G346" s="271">
        <v>701.56666666666638</v>
      </c>
      <c r="H346" s="271">
        <v>739.96666666666647</v>
      </c>
      <c r="I346" s="271">
        <v>747.58333333333326</v>
      </c>
      <c r="J346" s="271">
        <v>759.16666666666652</v>
      </c>
      <c r="K346" s="270">
        <v>736</v>
      </c>
      <c r="L346" s="270">
        <v>716.8</v>
      </c>
      <c r="M346" s="270">
        <v>13.230930000000001</v>
      </c>
      <c r="N346" s="1"/>
      <c r="O346" s="1"/>
    </row>
    <row r="347" spans="1:15" ht="12.75" customHeight="1">
      <c r="A347" s="30">
        <v>337</v>
      </c>
      <c r="B347" s="280" t="s">
        <v>442</v>
      </c>
      <c r="C347" s="270">
        <v>3104.05</v>
      </c>
      <c r="D347" s="271">
        <v>3126.6333333333337</v>
      </c>
      <c r="E347" s="271">
        <v>3074.6166666666672</v>
      </c>
      <c r="F347" s="271">
        <v>3045.1833333333334</v>
      </c>
      <c r="G347" s="271">
        <v>2993.166666666667</v>
      </c>
      <c r="H347" s="271">
        <v>3156.0666666666675</v>
      </c>
      <c r="I347" s="271">
        <v>3208.0833333333339</v>
      </c>
      <c r="J347" s="271">
        <v>3237.5166666666678</v>
      </c>
      <c r="K347" s="270">
        <v>3178.65</v>
      </c>
      <c r="L347" s="270">
        <v>3097.2</v>
      </c>
      <c r="M347" s="270">
        <v>1.1190599999999999</v>
      </c>
      <c r="N347" s="1"/>
      <c r="O347" s="1"/>
    </row>
    <row r="348" spans="1:15" ht="12.75" customHeight="1">
      <c r="A348" s="30">
        <v>338</v>
      </c>
      <c r="B348" s="280" t="s">
        <v>443</v>
      </c>
      <c r="C348" s="270">
        <v>256.14999999999998</v>
      </c>
      <c r="D348" s="271">
        <v>257.23333333333329</v>
      </c>
      <c r="E348" s="271">
        <v>253.06666666666661</v>
      </c>
      <c r="F348" s="271">
        <v>249.98333333333332</v>
      </c>
      <c r="G348" s="271">
        <v>245.81666666666663</v>
      </c>
      <c r="H348" s="271">
        <v>260.31666666666661</v>
      </c>
      <c r="I348" s="271">
        <v>264.48333333333323</v>
      </c>
      <c r="J348" s="271">
        <v>267.56666666666655</v>
      </c>
      <c r="K348" s="270">
        <v>261.39999999999998</v>
      </c>
      <c r="L348" s="270">
        <v>254.15</v>
      </c>
      <c r="M348" s="270">
        <v>2.4390499999999999</v>
      </c>
      <c r="N348" s="1"/>
      <c r="O348" s="1"/>
    </row>
    <row r="349" spans="1:15" ht="12.75" customHeight="1">
      <c r="A349" s="30">
        <v>339</v>
      </c>
      <c r="B349" s="280" t="s">
        <v>833</v>
      </c>
      <c r="C349" s="270">
        <v>495.55</v>
      </c>
      <c r="D349" s="271">
        <v>497.18333333333334</v>
      </c>
      <c r="E349" s="271">
        <v>489.86666666666667</v>
      </c>
      <c r="F349" s="271">
        <v>484.18333333333334</v>
      </c>
      <c r="G349" s="271">
        <v>476.86666666666667</v>
      </c>
      <c r="H349" s="271">
        <v>502.86666666666667</v>
      </c>
      <c r="I349" s="271">
        <v>510.18333333333339</v>
      </c>
      <c r="J349" s="271">
        <v>515.86666666666667</v>
      </c>
      <c r="K349" s="270">
        <v>504.5</v>
      </c>
      <c r="L349" s="270">
        <v>491.5</v>
      </c>
      <c r="M349" s="270">
        <v>6.7505300000000004</v>
      </c>
      <c r="N349" s="1"/>
      <c r="O349" s="1"/>
    </row>
    <row r="350" spans="1:15" ht="12.75" customHeight="1">
      <c r="A350" s="30">
        <v>340</v>
      </c>
      <c r="B350" s="280" t="s">
        <v>822</v>
      </c>
      <c r="C350" s="270">
        <v>140.30000000000001</v>
      </c>
      <c r="D350" s="271">
        <v>140.06666666666669</v>
      </c>
      <c r="E350" s="271">
        <v>136.23333333333338</v>
      </c>
      <c r="F350" s="271">
        <v>132.16666666666669</v>
      </c>
      <c r="G350" s="271">
        <v>128.33333333333337</v>
      </c>
      <c r="H350" s="271">
        <v>144.13333333333338</v>
      </c>
      <c r="I350" s="271">
        <v>147.9666666666667</v>
      </c>
      <c r="J350" s="271">
        <v>152.03333333333339</v>
      </c>
      <c r="K350" s="270">
        <v>143.9</v>
      </c>
      <c r="L350" s="270">
        <v>136</v>
      </c>
      <c r="M350" s="270">
        <v>73.426119999999997</v>
      </c>
      <c r="N350" s="1"/>
      <c r="O350" s="1"/>
    </row>
    <row r="351" spans="1:15" ht="12.75" customHeight="1">
      <c r="A351" s="30">
        <v>341</v>
      </c>
      <c r="B351" s="280" t="s">
        <v>177</v>
      </c>
      <c r="C351" s="270">
        <v>3422.8</v>
      </c>
      <c r="D351" s="271">
        <v>3442.9</v>
      </c>
      <c r="E351" s="271">
        <v>3380.9500000000003</v>
      </c>
      <c r="F351" s="271">
        <v>3339.1000000000004</v>
      </c>
      <c r="G351" s="271">
        <v>3277.1500000000005</v>
      </c>
      <c r="H351" s="271">
        <v>3484.75</v>
      </c>
      <c r="I351" s="271">
        <v>3546.7</v>
      </c>
      <c r="J351" s="271">
        <v>3588.5499999999997</v>
      </c>
      <c r="K351" s="270">
        <v>3504.85</v>
      </c>
      <c r="L351" s="270">
        <v>3401.05</v>
      </c>
      <c r="M351" s="270">
        <v>2.7860299999999998</v>
      </c>
      <c r="N351" s="1"/>
      <c r="O351" s="1"/>
    </row>
    <row r="352" spans="1:15" ht="12.75" customHeight="1">
      <c r="A352" s="30">
        <v>342</v>
      </c>
      <c r="B352" s="280" t="s">
        <v>445</v>
      </c>
      <c r="C352" s="270">
        <v>360.15</v>
      </c>
      <c r="D352" s="271">
        <v>357.7</v>
      </c>
      <c r="E352" s="271">
        <v>352.4</v>
      </c>
      <c r="F352" s="271">
        <v>344.65</v>
      </c>
      <c r="G352" s="271">
        <v>339.34999999999997</v>
      </c>
      <c r="H352" s="271">
        <v>365.45</v>
      </c>
      <c r="I352" s="271">
        <v>370.75000000000006</v>
      </c>
      <c r="J352" s="271">
        <v>378.5</v>
      </c>
      <c r="K352" s="270">
        <v>363</v>
      </c>
      <c r="L352" s="270">
        <v>349.95</v>
      </c>
      <c r="M352" s="270">
        <v>4.6381199999999998</v>
      </c>
      <c r="N352" s="1"/>
      <c r="O352" s="1"/>
    </row>
    <row r="353" spans="1:15" ht="12.75" customHeight="1">
      <c r="A353" s="30">
        <v>343</v>
      </c>
      <c r="B353" s="280" t="s">
        <v>446</v>
      </c>
      <c r="C353" s="270">
        <v>283.60000000000002</v>
      </c>
      <c r="D353" s="271">
        <v>285.08333333333331</v>
      </c>
      <c r="E353" s="271">
        <v>279.46666666666664</v>
      </c>
      <c r="F353" s="271">
        <v>275.33333333333331</v>
      </c>
      <c r="G353" s="271">
        <v>269.71666666666664</v>
      </c>
      <c r="H353" s="271">
        <v>289.21666666666664</v>
      </c>
      <c r="I353" s="271">
        <v>294.83333333333331</v>
      </c>
      <c r="J353" s="271">
        <v>298.96666666666664</v>
      </c>
      <c r="K353" s="270">
        <v>290.7</v>
      </c>
      <c r="L353" s="270">
        <v>280.95</v>
      </c>
      <c r="M353" s="270">
        <v>3.1816800000000001</v>
      </c>
      <c r="N353" s="1"/>
      <c r="O353" s="1"/>
    </row>
    <row r="354" spans="1:15" ht="12.75" customHeight="1">
      <c r="A354" s="30">
        <v>344</v>
      </c>
      <c r="B354" s="280" t="s">
        <v>181</v>
      </c>
      <c r="C354" s="270">
        <v>1854.85</v>
      </c>
      <c r="D354" s="271">
        <v>1844.6166666666668</v>
      </c>
      <c r="E354" s="271">
        <v>1830.6333333333337</v>
      </c>
      <c r="F354" s="271">
        <v>1806.416666666667</v>
      </c>
      <c r="G354" s="271">
        <v>1792.4333333333338</v>
      </c>
      <c r="H354" s="271">
        <v>1868.8333333333335</v>
      </c>
      <c r="I354" s="271">
        <v>1882.8166666666666</v>
      </c>
      <c r="J354" s="271">
        <v>1907.0333333333333</v>
      </c>
      <c r="K354" s="270">
        <v>1858.6</v>
      </c>
      <c r="L354" s="270">
        <v>1820.4</v>
      </c>
      <c r="M354" s="270">
        <v>4.9426300000000003</v>
      </c>
      <c r="N354" s="1"/>
      <c r="O354" s="1"/>
    </row>
    <row r="355" spans="1:15" ht="12.75" customHeight="1">
      <c r="A355" s="30">
        <v>345</v>
      </c>
      <c r="B355" s="280" t="s">
        <v>171</v>
      </c>
      <c r="C355" s="270">
        <v>50606.1</v>
      </c>
      <c r="D355" s="271">
        <v>50799.066666666673</v>
      </c>
      <c r="E355" s="271">
        <v>50144.133333333346</v>
      </c>
      <c r="F355" s="271">
        <v>49682.166666666672</v>
      </c>
      <c r="G355" s="271">
        <v>49027.233333333344</v>
      </c>
      <c r="H355" s="271">
        <v>51261.033333333347</v>
      </c>
      <c r="I355" s="271">
        <v>51915.966666666682</v>
      </c>
      <c r="J355" s="271">
        <v>52377.933333333349</v>
      </c>
      <c r="K355" s="270">
        <v>51454</v>
      </c>
      <c r="L355" s="270">
        <v>50337.1</v>
      </c>
      <c r="M355" s="270">
        <v>0.18237</v>
      </c>
      <c r="N355" s="1"/>
      <c r="O355" s="1"/>
    </row>
    <row r="356" spans="1:15" ht="12.75" customHeight="1">
      <c r="A356" s="30">
        <v>346</v>
      </c>
      <c r="B356" s="280" t="s">
        <v>447</v>
      </c>
      <c r="C356" s="270">
        <v>3399.95</v>
      </c>
      <c r="D356" s="271">
        <v>3432.9166666666665</v>
      </c>
      <c r="E356" s="271">
        <v>3357.0333333333328</v>
      </c>
      <c r="F356" s="271">
        <v>3314.1166666666663</v>
      </c>
      <c r="G356" s="271">
        <v>3238.2333333333327</v>
      </c>
      <c r="H356" s="271">
        <v>3475.833333333333</v>
      </c>
      <c r="I356" s="271">
        <v>3551.7166666666672</v>
      </c>
      <c r="J356" s="271">
        <v>3594.6333333333332</v>
      </c>
      <c r="K356" s="270">
        <v>3508.8</v>
      </c>
      <c r="L356" s="270">
        <v>3390</v>
      </c>
      <c r="M356" s="270">
        <v>4.4257400000000002</v>
      </c>
      <c r="N356" s="1"/>
      <c r="O356" s="1"/>
    </row>
    <row r="357" spans="1:15" ht="12.75" customHeight="1">
      <c r="A357" s="30">
        <v>347</v>
      </c>
      <c r="B357" s="280" t="s">
        <v>173</v>
      </c>
      <c r="C357" s="270">
        <v>219.6</v>
      </c>
      <c r="D357" s="271">
        <v>218.4</v>
      </c>
      <c r="E357" s="271">
        <v>214.8</v>
      </c>
      <c r="F357" s="271">
        <v>210</v>
      </c>
      <c r="G357" s="271">
        <v>206.4</v>
      </c>
      <c r="H357" s="271">
        <v>223.20000000000002</v>
      </c>
      <c r="I357" s="271">
        <v>226.79999999999998</v>
      </c>
      <c r="J357" s="271">
        <v>231.60000000000002</v>
      </c>
      <c r="K357" s="270">
        <v>222</v>
      </c>
      <c r="L357" s="270">
        <v>213.6</v>
      </c>
      <c r="M357" s="270">
        <v>19.224830000000001</v>
      </c>
      <c r="N357" s="1"/>
      <c r="O357" s="1"/>
    </row>
    <row r="358" spans="1:15" ht="12.75" customHeight="1">
      <c r="A358" s="30">
        <v>348</v>
      </c>
      <c r="B358" s="280" t="s">
        <v>175</v>
      </c>
      <c r="C358" s="270">
        <v>4248.25</v>
      </c>
      <c r="D358" s="271">
        <v>4226.5</v>
      </c>
      <c r="E358" s="271">
        <v>4198</v>
      </c>
      <c r="F358" s="271">
        <v>4147.75</v>
      </c>
      <c r="G358" s="271">
        <v>4119.25</v>
      </c>
      <c r="H358" s="271">
        <v>4276.75</v>
      </c>
      <c r="I358" s="271">
        <v>4305.25</v>
      </c>
      <c r="J358" s="271">
        <v>4355.5</v>
      </c>
      <c r="K358" s="270">
        <v>4255</v>
      </c>
      <c r="L358" s="270">
        <v>4176.25</v>
      </c>
      <c r="M358" s="270">
        <v>0.10242</v>
      </c>
      <c r="N358" s="1"/>
      <c r="O358" s="1"/>
    </row>
    <row r="359" spans="1:15" ht="12.75" customHeight="1">
      <c r="A359" s="30">
        <v>349</v>
      </c>
      <c r="B359" s="280" t="s">
        <v>449</v>
      </c>
      <c r="C359" s="270">
        <v>1388.5</v>
      </c>
      <c r="D359" s="271">
        <v>1404.6333333333332</v>
      </c>
      <c r="E359" s="271">
        <v>1360.3166666666664</v>
      </c>
      <c r="F359" s="271">
        <v>1332.1333333333332</v>
      </c>
      <c r="G359" s="271">
        <v>1287.8166666666664</v>
      </c>
      <c r="H359" s="271">
        <v>1432.8166666666664</v>
      </c>
      <c r="I359" s="271">
        <v>1477.133333333333</v>
      </c>
      <c r="J359" s="271">
        <v>1505.3166666666664</v>
      </c>
      <c r="K359" s="270">
        <v>1448.95</v>
      </c>
      <c r="L359" s="270">
        <v>1376.45</v>
      </c>
      <c r="M359" s="270">
        <v>3.8304499999999999</v>
      </c>
      <c r="N359" s="1"/>
      <c r="O359" s="1"/>
    </row>
    <row r="360" spans="1:15" ht="12.75" customHeight="1">
      <c r="A360" s="30">
        <v>350</v>
      </c>
      <c r="B360" s="280" t="s">
        <v>176</v>
      </c>
      <c r="C360" s="270">
        <v>2820.3</v>
      </c>
      <c r="D360" s="271">
        <v>2787.7666666666664</v>
      </c>
      <c r="E360" s="271">
        <v>2749.5333333333328</v>
      </c>
      <c r="F360" s="271">
        <v>2678.7666666666664</v>
      </c>
      <c r="G360" s="271">
        <v>2640.5333333333328</v>
      </c>
      <c r="H360" s="271">
        <v>2858.5333333333328</v>
      </c>
      <c r="I360" s="271">
        <v>2896.7666666666664</v>
      </c>
      <c r="J360" s="271">
        <v>2967.5333333333328</v>
      </c>
      <c r="K360" s="270">
        <v>2826</v>
      </c>
      <c r="L360" s="270">
        <v>2717</v>
      </c>
      <c r="M360" s="270">
        <v>7.3333399999999997</v>
      </c>
      <c r="N360" s="1"/>
      <c r="O360" s="1"/>
    </row>
    <row r="361" spans="1:15" ht="12.75" customHeight="1">
      <c r="A361" s="30">
        <v>351</v>
      </c>
      <c r="B361" s="280" t="s">
        <v>172</v>
      </c>
      <c r="C361" s="270">
        <v>1026.55</v>
      </c>
      <c r="D361" s="271">
        <v>1042.4166666666667</v>
      </c>
      <c r="E361" s="271">
        <v>1009.1333333333334</v>
      </c>
      <c r="F361" s="271">
        <v>991.7166666666667</v>
      </c>
      <c r="G361" s="271">
        <v>958.43333333333339</v>
      </c>
      <c r="H361" s="271">
        <v>1059.8333333333335</v>
      </c>
      <c r="I361" s="271">
        <v>1093.1166666666668</v>
      </c>
      <c r="J361" s="271">
        <v>1110.5333333333335</v>
      </c>
      <c r="K361" s="270">
        <v>1075.7</v>
      </c>
      <c r="L361" s="270">
        <v>1025</v>
      </c>
      <c r="M361" s="270">
        <v>27.896789999999999</v>
      </c>
      <c r="N361" s="1"/>
      <c r="O361" s="1"/>
    </row>
    <row r="362" spans="1:15" ht="12.75" customHeight="1">
      <c r="A362" s="30">
        <v>352</v>
      </c>
      <c r="B362" s="280" t="s">
        <v>450</v>
      </c>
      <c r="C362" s="270">
        <v>933.4</v>
      </c>
      <c r="D362" s="271">
        <v>907.76666666666677</v>
      </c>
      <c r="E362" s="271">
        <v>875.63333333333355</v>
      </c>
      <c r="F362" s="271">
        <v>817.86666666666679</v>
      </c>
      <c r="G362" s="271">
        <v>785.73333333333358</v>
      </c>
      <c r="H362" s="271">
        <v>965.53333333333353</v>
      </c>
      <c r="I362" s="271">
        <v>997.66666666666674</v>
      </c>
      <c r="J362" s="271">
        <v>1055.4333333333334</v>
      </c>
      <c r="K362" s="270">
        <v>939.9</v>
      </c>
      <c r="L362" s="270">
        <v>850</v>
      </c>
      <c r="M362" s="270">
        <v>7.6879900000000001</v>
      </c>
      <c r="N362" s="1"/>
      <c r="O362" s="1"/>
    </row>
    <row r="363" spans="1:15" ht="12.75" customHeight="1">
      <c r="A363" s="30">
        <v>353</v>
      </c>
      <c r="B363" s="280" t="s">
        <v>270</v>
      </c>
      <c r="C363" s="270">
        <v>2483.4499999999998</v>
      </c>
      <c r="D363" s="271">
        <v>2471.2666666666664</v>
      </c>
      <c r="E363" s="271">
        <v>2453.2833333333328</v>
      </c>
      <c r="F363" s="271">
        <v>2423.1166666666663</v>
      </c>
      <c r="G363" s="271">
        <v>2405.1333333333328</v>
      </c>
      <c r="H363" s="271">
        <v>2501.4333333333329</v>
      </c>
      <c r="I363" s="271">
        <v>2519.4166666666665</v>
      </c>
      <c r="J363" s="271">
        <v>2549.583333333333</v>
      </c>
      <c r="K363" s="270">
        <v>2489.25</v>
      </c>
      <c r="L363" s="270">
        <v>2441.1</v>
      </c>
      <c r="M363" s="270">
        <v>3.6749499999999999</v>
      </c>
      <c r="N363" s="1"/>
      <c r="O363" s="1"/>
    </row>
    <row r="364" spans="1:15" ht="12.75" customHeight="1">
      <c r="A364" s="30">
        <v>354</v>
      </c>
      <c r="B364" s="280" t="s">
        <v>451</v>
      </c>
      <c r="C364" s="270">
        <v>2144.85</v>
      </c>
      <c r="D364" s="271">
        <v>2149.6999999999998</v>
      </c>
      <c r="E364" s="271">
        <v>2132.4499999999998</v>
      </c>
      <c r="F364" s="271">
        <v>2120.0500000000002</v>
      </c>
      <c r="G364" s="271">
        <v>2102.8000000000002</v>
      </c>
      <c r="H364" s="271">
        <v>2162.0999999999995</v>
      </c>
      <c r="I364" s="271">
        <v>2179.3499999999995</v>
      </c>
      <c r="J364" s="271">
        <v>2191.7499999999991</v>
      </c>
      <c r="K364" s="270">
        <v>2166.9499999999998</v>
      </c>
      <c r="L364" s="270">
        <v>2137.3000000000002</v>
      </c>
      <c r="M364" s="270">
        <v>1.2679199999999999</v>
      </c>
      <c r="N364" s="1"/>
      <c r="O364" s="1"/>
    </row>
    <row r="365" spans="1:15" ht="12.75" customHeight="1">
      <c r="A365" s="30">
        <v>355</v>
      </c>
      <c r="B365" s="280" t="s">
        <v>806</v>
      </c>
      <c r="C365" s="270">
        <v>305.8</v>
      </c>
      <c r="D365" s="271">
        <v>306.98333333333335</v>
      </c>
      <c r="E365" s="271">
        <v>301.26666666666671</v>
      </c>
      <c r="F365" s="271">
        <v>296.73333333333335</v>
      </c>
      <c r="G365" s="271">
        <v>291.01666666666671</v>
      </c>
      <c r="H365" s="271">
        <v>311.51666666666671</v>
      </c>
      <c r="I365" s="271">
        <v>317.23333333333341</v>
      </c>
      <c r="J365" s="271">
        <v>321.76666666666671</v>
      </c>
      <c r="K365" s="270">
        <v>312.7</v>
      </c>
      <c r="L365" s="270">
        <v>302.45</v>
      </c>
      <c r="M365" s="270">
        <v>41.640560000000001</v>
      </c>
      <c r="N365" s="1"/>
      <c r="O365" s="1"/>
    </row>
    <row r="366" spans="1:15" ht="12.75" customHeight="1">
      <c r="A366" s="30">
        <v>356</v>
      </c>
      <c r="B366" s="280" t="s">
        <v>174</v>
      </c>
      <c r="C366" s="270">
        <v>117.45</v>
      </c>
      <c r="D366" s="271">
        <v>117.73333333333333</v>
      </c>
      <c r="E366" s="271">
        <v>116.51666666666667</v>
      </c>
      <c r="F366" s="271">
        <v>115.58333333333333</v>
      </c>
      <c r="G366" s="271">
        <v>114.36666666666666</v>
      </c>
      <c r="H366" s="271">
        <v>118.66666666666667</v>
      </c>
      <c r="I366" s="271">
        <v>119.88333333333334</v>
      </c>
      <c r="J366" s="271">
        <v>120.81666666666668</v>
      </c>
      <c r="K366" s="270">
        <v>118.95</v>
      </c>
      <c r="L366" s="270">
        <v>116.8</v>
      </c>
      <c r="M366" s="270">
        <v>53.037100000000002</v>
      </c>
      <c r="N366" s="1"/>
      <c r="O366" s="1"/>
    </row>
    <row r="367" spans="1:15" ht="12.75" customHeight="1">
      <c r="A367" s="30">
        <v>357</v>
      </c>
      <c r="B367" s="280" t="s">
        <v>179</v>
      </c>
      <c r="C367" s="270">
        <v>226.1</v>
      </c>
      <c r="D367" s="271">
        <v>227.06666666666669</v>
      </c>
      <c r="E367" s="271">
        <v>224.03333333333339</v>
      </c>
      <c r="F367" s="271">
        <v>221.9666666666667</v>
      </c>
      <c r="G367" s="271">
        <v>218.93333333333339</v>
      </c>
      <c r="H367" s="271">
        <v>229.13333333333338</v>
      </c>
      <c r="I367" s="271">
        <v>232.16666666666669</v>
      </c>
      <c r="J367" s="271">
        <v>234.23333333333338</v>
      </c>
      <c r="K367" s="270">
        <v>230.1</v>
      </c>
      <c r="L367" s="270">
        <v>225</v>
      </c>
      <c r="M367" s="270">
        <v>98.318110000000004</v>
      </c>
      <c r="N367" s="1"/>
      <c r="O367" s="1"/>
    </row>
    <row r="368" spans="1:15" ht="12.75" customHeight="1">
      <c r="A368" s="30">
        <v>358</v>
      </c>
      <c r="B368" s="280" t="s">
        <v>807</v>
      </c>
      <c r="C368" s="270">
        <v>426.3</v>
      </c>
      <c r="D368" s="271">
        <v>426.75</v>
      </c>
      <c r="E368" s="271">
        <v>418.55</v>
      </c>
      <c r="F368" s="271">
        <v>410.8</v>
      </c>
      <c r="G368" s="271">
        <v>402.6</v>
      </c>
      <c r="H368" s="271">
        <v>434.5</v>
      </c>
      <c r="I368" s="271">
        <v>442.70000000000005</v>
      </c>
      <c r="J368" s="271">
        <v>450.45</v>
      </c>
      <c r="K368" s="270">
        <v>434.95</v>
      </c>
      <c r="L368" s="270">
        <v>419</v>
      </c>
      <c r="M368" s="270">
        <v>17.202010000000001</v>
      </c>
      <c r="N368" s="1"/>
      <c r="O368" s="1"/>
    </row>
    <row r="369" spans="1:15" ht="12.75" customHeight="1">
      <c r="A369" s="30">
        <v>359</v>
      </c>
      <c r="B369" s="280" t="s">
        <v>271</v>
      </c>
      <c r="C369" s="270">
        <v>470.55</v>
      </c>
      <c r="D369" s="271">
        <v>473.2166666666667</v>
      </c>
      <c r="E369" s="271">
        <v>452.43333333333339</v>
      </c>
      <c r="F369" s="271">
        <v>434.31666666666672</v>
      </c>
      <c r="G369" s="271">
        <v>413.53333333333342</v>
      </c>
      <c r="H369" s="271">
        <v>491.33333333333337</v>
      </c>
      <c r="I369" s="271">
        <v>512.11666666666667</v>
      </c>
      <c r="J369" s="271">
        <v>530.23333333333335</v>
      </c>
      <c r="K369" s="270">
        <v>494</v>
      </c>
      <c r="L369" s="270">
        <v>455.1</v>
      </c>
      <c r="M369" s="270">
        <v>22.987580000000001</v>
      </c>
      <c r="N369" s="1"/>
      <c r="O369" s="1"/>
    </row>
    <row r="370" spans="1:15" ht="12.75" customHeight="1">
      <c r="A370" s="30">
        <v>360</v>
      </c>
      <c r="B370" s="280" t="s">
        <v>452</v>
      </c>
      <c r="C370" s="270">
        <v>588.95000000000005</v>
      </c>
      <c r="D370" s="271">
        <v>588.81666666666672</v>
      </c>
      <c r="E370" s="271">
        <v>584.13333333333344</v>
      </c>
      <c r="F370" s="271">
        <v>579.31666666666672</v>
      </c>
      <c r="G370" s="271">
        <v>574.63333333333344</v>
      </c>
      <c r="H370" s="271">
        <v>593.63333333333344</v>
      </c>
      <c r="I370" s="271">
        <v>598.31666666666661</v>
      </c>
      <c r="J370" s="271">
        <v>603.13333333333344</v>
      </c>
      <c r="K370" s="270">
        <v>593.5</v>
      </c>
      <c r="L370" s="270">
        <v>584</v>
      </c>
      <c r="M370" s="270">
        <v>0.72230000000000005</v>
      </c>
      <c r="N370" s="1"/>
      <c r="O370" s="1"/>
    </row>
    <row r="371" spans="1:15" ht="12.75" customHeight="1">
      <c r="A371" s="30">
        <v>361</v>
      </c>
      <c r="B371" s="280" t="s">
        <v>453</v>
      </c>
      <c r="C371" s="270">
        <v>126.2</v>
      </c>
      <c r="D371" s="271">
        <v>127.2</v>
      </c>
      <c r="E371" s="271">
        <v>124</v>
      </c>
      <c r="F371" s="271">
        <v>121.8</v>
      </c>
      <c r="G371" s="271">
        <v>118.6</v>
      </c>
      <c r="H371" s="271">
        <v>129.4</v>
      </c>
      <c r="I371" s="271">
        <v>132.60000000000002</v>
      </c>
      <c r="J371" s="271">
        <v>134.80000000000001</v>
      </c>
      <c r="K371" s="270">
        <v>130.4</v>
      </c>
      <c r="L371" s="270">
        <v>125</v>
      </c>
      <c r="M371" s="270">
        <v>6.7126400000000004</v>
      </c>
      <c r="N371" s="1"/>
      <c r="O371" s="1"/>
    </row>
    <row r="372" spans="1:15" ht="12.75" customHeight="1">
      <c r="A372" s="30">
        <v>362</v>
      </c>
      <c r="B372" s="280" t="s">
        <v>852</v>
      </c>
      <c r="C372" s="270">
        <v>1399.95</v>
      </c>
      <c r="D372" s="271">
        <v>1399.9666666666665</v>
      </c>
      <c r="E372" s="271">
        <v>1369.9333333333329</v>
      </c>
      <c r="F372" s="271">
        <v>1339.9166666666665</v>
      </c>
      <c r="G372" s="271">
        <v>1309.883333333333</v>
      </c>
      <c r="H372" s="271">
        <v>1429.9833333333329</v>
      </c>
      <c r="I372" s="271">
        <v>1460.0166666666662</v>
      </c>
      <c r="J372" s="271">
        <v>1490.0333333333328</v>
      </c>
      <c r="K372" s="270">
        <v>1430</v>
      </c>
      <c r="L372" s="270">
        <v>1369.95</v>
      </c>
      <c r="M372" s="270">
        <v>0.27775</v>
      </c>
      <c r="N372" s="1"/>
      <c r="O372" s="1"/>
    </row>
    <row r="373" spans="1:15" ht="12.75" customHeight="1">
      <c r="A373" s="30">
        <v>363</v>
      </c>
      <c r="B373" s="280" t="s">
        <v>454</v>
      </c>
      <c r="C373" s="270">
        <v>4265.25</v>
      </c>
      <c r="D373" s="271">
        <v>4240.2</v>
      </c>
      <c r="E373" s="271">
        <v>4205.3999999999996</v>
      </c>
      <c r="F373" s="271">
        <v>4145.55</v>
      </c>
      <c r="G373" s="271">
        <v>4110.75</v>
      </c>
      <c r="H373" s="271">
        <v>4300.0499999999993</v>
      </c>
      <c r="I373" s="271">
        <v>4334.8500000000004</v>
      </c>
      <c r="J373" s="271">
        <v>4394.6999999999989</v>
      </c>
      <c r="K373" s="270">
        <v>4275</v>
      </c>
      <c r="L373" s="270">
        <v>4180.3500000000004</v>
      </c>
      <c r="M373" s="270">
        <v>5.2240000000000002E-2</v>
      </c>
      <c r="N373" s="1"/>
      <c r="O373" s="1"/>
    </row>
    <row r="374" spans="1:15" ht="12.75" customHeight="1">
      <c r="A374" s="30">
        <v>364</v>
      </c>
      <c r="B374" s="280" t="s">
        <v>272</v>
      </c>
      <c r="C374" s="270">
        <v>13997.6</v>
      </c>
      <c r="D374" s="271">
        <v>14010.833333333334</v>
      </c>
      <c r="E374" s="271">
        <v>13871.766666666668</v>
      </c>
      <c r="F374" s="271">
        <v>13745.933333333334</v>
      </c>
      <c r="G374" s="271">
        <v>13606.866666666669</v>
      </c>
      <c r="H374" s="271">
        <v>14136.666666666668</v>
      </c>
      <c r="I374" s="271">
        <v>14275.733333333334</v>
      </c>
      <c r="J374" s="271">
        <v>14401.566666666668</v>
      </c>
      <c r="K374" s="270">
        <v>14149.9</v>
      </c>
      <c r="L374" s="270">
        <v>13885</v>
      </c>
      <c r="M374" s="270">
        <v>0.16236999999999999</v>
      </c>
      <c r="N374" s="1"/>
      <c r="O374" s="1"/>
    </row>
    <row r="375" spans="1:15" ht="12.75" customHeight="1">
      <c r="A375" s="30">
        <v>365</v>
      </c>
      <c r="B375" s="280" t="s">
        <v>178</v>
      </c>
      <c r="C375" s="270">
        <v>35.799999999999997</v>
      </c>
      <c r="D375" s="271">
        <v>35.883333333333333</v>
      </c>
      <c r="E375" s="271">
        <v>35.266666666666666</v>
      </c>
      <c r="F375" s="271">
        <v>34.733333333333334</v>
      </c>
      <c r="G375" s="271">
        <v>34.116666666666667</v>
      </c>
      <c r="H375" s="271">
        <v>36.416666666666664</v>
      </c>
      <c r="I375" s="271">
        <v>37.033333333333324</v>
      </c>
      <c r="J375" s="271">
        <v>37.566666666666663</v>
      </c>
      <c r="K375" s="270">
        <v>36.5</v>
      </c>
      <c r="L375" s="270">
        <v>35.35</v>
      </c>
      <c r="M375" s="270">
        <v>384.37795</v>
      </c>
      <c r="N375" s="1"/>
      <c r="O375" s="1"/>
    </row>
    <row r="376" spans="1:15" ht="12.75" customHeight="1">
      <c r="A376" s="30">
        <v>366</v>
      </c>
      <c r="B376" s="280" t="s">
        <v>455</v>
      </c>
      <c r="C376" s="270">
        <v>571.95000000000005</v>
      </c>
      <c r="D376" s="271">
        <v>571.76666666666677</v>
      </c>
      <c r="E376" s="271">
        <v>567.53333333333353</v>
      </c>
      <c r="F376" s="271">
        <v>563.11666666666679</v>
      </c>
      <c r="G376" s="271">
        <v>558.88333333333355</v>
      </c>
      <c r="H376" s="271">
        <v>576.18333333333351</v>
      </c>
      <c r="I376" s="271">
        <v>580.41666666666686</v>
      </c>
      <c r="J376" s="271">
        <v>584.83333333333348</v>
      </c>
      <c r="K376" s="270">
        <v>576</v>
      </c>
      <c r="L376" s="270">
        <v>567.35</v>
      </c>
      <c r="M376" s="270">
        <v>8.3044799999999999</v>
      </c>
      <c r="N376" s="1"/>
      <c r="O376" s="1"/>
    </row>
    <row r="377" spans="1:15" ht="12.75" customHeight="1">
      <c r="A377" s="30">
        <v>367</v>
      </c>
      <c r="B377" s="280" t="s">
        <v>183</v>
      </c>
      <c r="C377" s="270">
        <v>122.15</v>
      </c>
      <c r="D377" s="271">
        <v>122.23333333333333</v>
      </c>
      <c r="E377" s="271">
        <v>119.61666666666667</v>
      </c>
      <c r="F377" s="271">
        <v>117.08333333333334</v>
      </c>
      <c r="G377" s="271">
        <v>114.46666666666668</v>
      </c>
      <c r="H377" s="271">
        <v>124.76666666666667</v>
      </c>
      <c r="I377" s="271">
        <v>127.38333333333331</v>
      </c>
      <c r="J377" s="271">
        <v>129.91666666666666</v>
      </c>
      <c r="K377" s="270">
        <v>124.85</v>
      </c>
      <c r="L377" s="270">
        <v>119.7</v>
      </c>
      <c r="M377" s="270">
        <v>227.21202</v>
      </c>
      <c r="N377" s="1"/>
      <c r="O377" s="1"/>
    </row>
    <row r="378" spans="1:15" ht="12.75" customHeight="1">
      <c r="A378" s="30">
        <v>368</v>
      </c>
      <c r="B378" s="280" t="s">
        <v>184</v>
      </c>
      <c r="C378" s="270">
        <v>107.4</v>
      </c>
      <c r="D378" s="271">
        <v>107.56666666666668</v>
      </c>
      <c r="E378" s="271">
        <v>106.73333333333335</v>
      </c>
      <c r="F378" s="271">
        <v>106.06666666666668</v>
      </c>
      <c r="G378" s="271">
        <v>105.23333333333335</v>
      </c>
      <c r="H378" s="271">
        <v>108.23333333333335</v>
      </c>
      <c r="I378" s="271">
        <v>109.06666666666669</v>
      </c>
      <c r="J378" s="271">
        <v>109.73333333333335</v>
      </c>
      <c r="K378" s="270">
        <v>108.4</v>
      </c>
      <c r="L378" s="270">
        <v>106.9</v>
      </c>
      <c r="M378" s="270">
        <v>68.176159999999996</v>
      </c>
      <c r="N378" s="1"/>
      <c r="O378" s="1"/>
    </row>
    <row r="379" spans="1:15" ht="12.75" customHeight="1">
      <c r="A379" s="30">
        <v>369</v>
      </c>
      <c r="B379" s="280" t="s">
        <v>809</v>
      </c>
      <c r="C379" s="270">
        <v>624.54999999999995</v>
      </c>
      <c r="D379" s="271">
        <v>617.26666666666665</v>
      </c>
      <c r="E379" s="271">
        <v>601.2833333333333</v>
      </c>
      <c r="F379" s="271">
        <v>578.01666666666665</v>
      </c>
      <c r="G379" s="271">
        <v>562.0333333333333</v>
      </c>
      <c r="H379" s="271">
        <v>640.5333333333333</v>
      </c>
      <c r="I379" s="271">
        <v>656.51666666666665</v>
      </c>
      <c r="J379" s="271">
        <v>679.7833333333333</v>
      </c>
      <c r="K379" s="270">
        <v>633.25</v>
      </c>
      <c r="L379" s="270">
        <v>594</v>
      </c>
      <c r="M379" s="270">
        <v>8.1083200000000009</v>
      </c>
      <c r="N379" s="1"/>
      <c r="O379" s="1"/>
    </row>
    <row r="380" spans="1:15" ht="12.75" customHeight="1">
      <c r="A380" s="30">
        <v>370</v>
      </c>
      <c r="B380" s="280" t="s">
        <v>456</v>
      </c>
      <c r="C380" s="270">
        <v>299.95</v>
      </c>
      <c r="D380" s="271">
        <v>300.11666666666662</v>
      </c>
      <c r="E380" s="271">
        <v>296.33333333333326</v>
      </c>
      <c r="F380" s="271">
        <v>292.71666666666664</v>
      </c>
      <c r="G380" s="271">
        <v>288.93333333333328</v>
      </c>
      <c r="H380" s="271">
        <v>303.73333333333323</v>
      </c>
      <c r="I380" s="271">
        <v>307.51666666666665</v>
      </c>
      <c r="J380" s="271">
        <v>311.13333333333321</v>
      </c>
      <c r="K380" s="270">
        <v>303.89999999999998</v>
      </c>
      <c r="L380" s="270">
        <v>296.5</v>
      </c>
      <c r="M380" s="270">
        <v>3.0423100000000001</v>
      </c>
      <c r="N380" s="1"/>
      <c r="O380" s="1"/>
    </row>
    <row r="381" spans="1:15" ht="12.75" customHeight="1">
      <c r="A381" s="30">
        <v>371</v>
      </c>
      <c r="B381" s="280" t="s">
        <v>457</v>
      </c>
      <c r="C381" s="270">
        <v>1038.0999999999999</v>
      </c>
      <c r="D381" s="271">
        <v>1041.4666666666665</v>
      </c>
      <c r="E381" s="271">
        <v>1021.333333333333</v>
      </c>
      <c r="F381" s="271">
        <v>1004.5666666666666</v>
      </c>
      <c r="G381" s="271">
        <v>984.43333333333317</v>
      </c>
      <c r="H381" s="271">
        <v>1058.2333333333329</v>
      </c>
      <c r="I381" s="271">
        <v>1078.3666666666666</v>
      </c>
      <c r="J381" s="271">
        <v>1095.1333333333328</v>
      </c>
      <c r="K381" s="270">
        <v>1061.5999999999999</v>
      </c>
      <c r="L381" s="270">
        <v>1024.7</v>
      </c>
      <c r="M381" s="270">
        <v>2.3481999999999998</v>
      </c>
      <c r="N381" s="1"/>
      <c r="O381" s="1"/>
    </row>
    <row r="382" spans="1:15" ht="12.75" customHeight="1">
      <c r="A382" s="30">
        <v>372</v>
      </c>
      <c r="B382" s="280" t="s">
        <v>458</v>
      </c>
      <c r="C382" s="270">
        <v>32.950000000000003</v>
      </c>
      <c r="D382" s="271">
        <v>33.06666666666667</v>
      </c>
      <c r="E382" s="271">
        <v>32.63333333333334</v>
      </c>
      <c r="F382" s="271">
        <v>32.31666666666667</v>
      </c>
      <c r="G382" s="271">
        <v>31.88333333333334</v>
      </c>
      <c r="H382" s="271">
        <v>33.38333333333334</v>
      </c>
      <c r="I382" s="271">
        <v>33.816666666666663</v>
      </c>
      <c r="J382" s="271">
        <v>34.13333333333334</v>
      </c>
      <c r="K382" s="270">
        <v>33.5</v>
      </c>
      <c r="L382" s="270">
        <v>32.75</v>
      </c>
      <c r="M382" s="270">
        <v>39.523510000000002</v>
      </c>
      <c r="N382" s="1"/>
      <c r="O382" s="1"/>
    </row>
    <row r="383" spans="1:15" ht="12.75" customHeight="1">
      <c r="A383" s="30">
        <v>373</v>
      </c>
      <c r="B383" s="280" t="s">
        <v>808</v>
      </c>
      <c r="C383" s="270">
        <v>102.75</v>
      </c>
      <c r="D383" s="271">
        <v>102.39999999999999</v>
      </c>
      <c r="E383" s="271">
        <v>100.54999999999998</v>
      </c>
      <c r="F383" s="271">
        <v>98.35</v>
      </c>
      <c r="G383" s="271">
        <v>96.499999999999986</v>
      </c>
      <c r="H383" s="271">
        <v>104.59999999999998</v>
      </c>
      <c r="I383" s="271">
        <v>106.44999999999997</v>
      </c>
      <c r="J383" s="271">
        <v>108.64999999999998</v>
      </c>
      <c r="K383" s="270">
        <v>104.25</v>
      </c>
      <c r="L383" s="270">
        <v>100.2</v>
      </c>
      <c r="M383" s="270">
        <v>14.60093</v>
      </c>
      <c r="N383" s="1"/>
      <c r="O383" s="1"/>
    </row>
    <row r="384" spans="1:15" ht="12.75" customHeight="1">
      <c r="A384" s="30">
        <v>374</v>
      </c>
      <c r="B384" s="280" t="s">
        <v>459</v>
      </c>
      <c r="C384" s="270">
        <v>196.75</v>
      </c>
      <c r="D384" s="271">
        <v>197.91666666666666</v>
      </c>
      <c r="E384" s="271">
        <v>194.13333333333333</v>
      </c>
      <c r="F384" s="271">
        <v>191.51666666666668</v>
      </c>
      <c r="G384" s="271">
        <v>187.73333333333335</v>
      </c>
      <c r="H384" s="271">
        <v>200.5333333333333</v>
      </c>
      <c r="I384" s="271">
        <v>204.31666666666666</v>
      </c>
      <c r="J384" s="271">
        <v>206.93333333333328</v>
      </c>
      <c r="K384" s="270">
        <v>201.7</v>
      </c>
      <c r="L384" s="270">
        <v>195.3</v>
      </c>
      <c r="M384" s="270">
        <v>10.99166</v>
      </c>
      <c r="N384" s="1"/>
      <c r="O384" s="1"/>
    </row>
    <row r="385" spans="1:15" ht="12.75" customHeight="1">
      <c r="A385" s="30">
        <v>375</v>
      </c>
      <c r="B385" s="280" t="s">
        <v>460</v>
      </c>
      <c r="C385" s="270">
        <v>580.35</v>
      </c>
      <c r="D385" s="271">
        <v>583.46666666666658</v>
      </c>
      <c r="E385" s="271">
        <v>575.93333333333317</v>
      </c>
      <c r="F385" s="271">
        <v>571.51666666666654</v>
      </c>
      <c r="G385" s="271">
        <v>563.98333333333312</v>
      </c>
      <c r="H385" s="271">
        <v>587.88333333333321</v>
      </c>
      <c r="I385" s="271">
        <v>595.41666666666674</v>
      </c>
      <c r="J385" s="271">
        <v>599.83333333333326</v>
      </c>
      <c r="K385" s="270">
        <v>591</v>
      </c>
      <c r="L385" s="270">
        <v>579.04999999999995</v>
      </c>
      <c r="M385" s="270">
        <v>0.84970000000000001</v>
      </c>
      <c r="N385" s="1"/>
      <c r="O385" s="1"/>
    </row>
    <row r="386" spans="1:15" ht="12.75" customHeight="1">
      <c r="A386" s="30">
        <v>376</v>
      </c>
      <c r="B386" s="280" t="s">
        <v>461</v>
      </c>
      <c r="C386" s="270">
        <v>225.7</v>
      </c>
      <c r="D386" s="271">
        <v>226.48333333333335</v>
      </c>
      <c r="E386" s="271">
        <v>223.51666666666671</v>
      </c>
      <c r="F386" s="271">
        <v>221.33333333333337</v>
      </c>
      <c r="G386" s="271">
        <v>218.36666666666673</v>
      </c>
      <c r="H386" s="271">
        <v>228.66666666666669</v>
      </c>
      <c r="I386" s="271">
        <v>231.63333333333333</v>
      </c>
      <c r="J386" s="271">
        <v>233.81666666666666</v>
      </c>
      <c r="K386" s="270">
        <v>229.45</v>
      </c>
      <c r="L386" s="270">
        <v>224.3</v>
      </c>
      <c r="M386" s="270">
        <v>1.50932</v>
      </c>
      <c r="N386" s="1"/>
      <c r="O386" s="1"/>
    </row>
    <row r="387" spans="1:15" ht="12.75" customHeight="1">
      <c r="A387" s="30">
        <v>377</v>
      </c>
      <c r="B387" s="280" t="s">
        <v>462</v>
      </c>
      <c r="C387" s="270">
        <v>100.25</v>
      </c>
      <c r="D387" s="271">
        <v>100.11666666666667</v>
      </c>
      <c r="E387" s="271">
        <v>98.333333333333343</v>
      </c>
      <c r="F387" s="271">
        <v>96.416666666666671</v>
      </c>
      <c r="G387" s="271">
        <v>94.63333333333334</v>
      </c>
      <c r="H387" s="271">
        <v>102.03333333333335</v>
      </c>
      <c r="I387" s="271">
        <v>103.81666666666668</v>
      </c>
      <c r="J387" s="271">
        <v>105.73333333333335</v>
      </c>
      <c r="K387" s="270">
        <v>101.9</v>
      </c>
      <c r="L387" s="270">
        <v>98.2</v>
      </c>
      <c r="M387" s="270">
        <v>52.264940000000003</v>
      </c>
      <c r="N387" s="1"/>
      <c r="O387" s="1"/>
    </row>
    <row r="388" spans="1:15" ht="12.75" customHeight="1">
      <c r="A388" s="30">
        <v>378</v>
      </c>
      <c r="B388" s="280" t="s">
        <v>463</v>
      </c>
      <c r="C388" s="270">
        <v>1815.8</v>
      </c>
      <c r="D388" s="271">
        <v>1831.3166666666666</v>
      </c>
      <c r="E388" s="271">
        <v>1784.5333333333333</v>
      </c>
      <c r="F388" s="271">
        <v>1753.2666666666667</v>
      </c>
      <c r="G388" s="271">
        <v>1706.4833333333333</v>
      </c>
      <c r="H388" s="271">
        <v>1862.5833333333333</v>
      </c>
      <c r="I388" s="271">
        <v>1909.3666666666666</v>
      </c>
      <c r="J388" s="271">
        <v>1940.6333333333332</v>
      </c>
      <c r="K388" s="270">
        <v>1878.1</v>
      </c>
      <c r="L388" s="270">
        <v>1800.05</v>
      </c>
      <c r="M388" s="270">
        <v>0.29293999999999998</v>
      </c>
      <c r="N388" s="1"/>
      <c r="O388" s="1"/>
    </row>
    <row r="389" spans="1:15" ht="12.75" customHeight="1">
      <c r="A389" s="30">
        <v>379</v>
      </c>
      <c r="B389" s="280" t="s">
        <v>853</v>
      </c>
      <c r="C389" s="270">
        <v>51.9</v>
      </c>
      <c r="D389" s="271">
        <v>51.983333333333327</v>
      </c>
      <c r="E389" s="271">
        <v>50.916666666666657</v>
      </c>
      <c r="F389" s="271">
        <v>49.93333333333333</v>
      </c>
      <c r="G389" s="271">
        <v>48.86666666666666</v>
      </c>
      <c r="H389" s="271">
        <v>52.966666666666654</v>
      </c>
      <c r="I389" s="271">
        <v>54.033333333333331</v>
      </c>
      <c r="J389" s="271">
        <v>55.016666666666652</v>
      </c>
      <c r="K389" s="270">
        <v>53.05</v>
      </c>
      <c r="L389" s="270">
        <v>51</v>
      </c>
      <c r="M389" s="270">
        <v>24.122450000000001</v>
      </c>
      <c r="N389" s="1"/>
      <c r="O389" s="1"/>
    </row>
    <row r="390" spans="1:15" ht="12.75" customHeight="1">
      <c r="A390" s="30">
        <v>380</v>
      </c>
      <c r="B390" s="280" t="s">
        <v>464</v>
      </c>
      <c r="C390" s="270">
        <v>149.05000000000001</v>
      </c>
      <c r="D390" s="271">
        <v>149.70000000000002</v>
      </c>
      <c r="E390" s="271">
        <v>147.85000000000002</v>
      </c>
      <c r="F390" s="271">
        <v>146.65</v>
      </c>
      <c r="G390" s="271">
        <v>144.80000000000001</v>
      </c>
      <c r="H390" s="271">
        <v>150.90000000000003</v>
      </c>
      <c r="I390" s="271">
        <v>152.75</v>
      </c>
      <c r="J390" s="271">
        <v>153.95000000000005</v>
      </c>
      <c r="K390" s="270">
        <v>151.55000000000001</v>
      </c>
      <c r="L390" s="270">
        <v>148.5</v>
      </c>
      <c r="M390" s="270">
        <v>23.66114</v>
      </c>
      <c r="N390" s="1"/>
      <c r="O390" s="1"/>
    </row>
    <row r="391" spans="1:15" ht="12.75" customHeight="1">
      <c r="A391" s="30">
        <v>381</v>
      </c>
      <c r="B391" s="280" t="s">
        <v>465</v>
      </c>
      <c r="C391" s="270">
        <v>1010.95</v>
      </c>
      <c r="D391" s="271">
        <v>1007.1</v>
      </c>
      <c r="E391" s="271">
        <v>1000.2</v>
      </c>
      <c r="F391" s="271">
        <v>989.45</v>
      </c>
      <c r="G391" s="271">
        <v>982.55000000000007</v>
      </c>
      <c r="H391" s="271">
        <v>1017.85</v>
      </c>
      <c r="I391" s="271">
        <v>1024.75</v>
      </c>
      <c r="J391" s="271">
        <v>1035.5</v>
      </c>
      <c r="K391" s="270">
        <v>1014</v>
      </c>
      <c r="L391" s="270">
        <v>996.35</v>
      </c>
      <c r="M391" s="270">
        <v>1.80718</v>
      </c>
      <c r="N391" s="1"/>
      <c r="O391" s="1"/>
    </row>
    <row r="392" spans="1:15" ht="12.75" customHeight="1">
      <c r="A392" s="30">
        <v>382</v>
      </c>
      <c r="B392" s="280" t="s">
        <v>185</v>
      </c>
      <c r="C392" s="270">
        <v>2560.4</v>
      </c>
      <c r="D392" s="271">
        <v>2572.0166666666669</v>
      </c>
      <c r="E392" s="271">
        <v>2539.0833333333339</v>
      </c>
      <c r="F392" s="271">
        <v>2517.7666666666669</v>
      </c>
      <c r="G392" s="271">
        <v>2484.8333333333339</v>
      </c>
      <c r="H392" s="271">
        <v>2593.3333333333339</v>
      </c>
      <c r="I392" s="271">
        <v>2626.2666666666673</v>
      </c>
      <c r="J392" s="271">
        <v>2647.5833333333339</v>
      </c>
      <c r="K392" s="270">
        <v>2604.9499999999998</v>
      </c>
      <c r="L392" s="270">
        <v>2550.6999999999998</v>
      </c>
      <c r="M392" s="270">
        <v>91.884339999999995</v>
      </c>
      <c r="N392" s="1"/>
      <c r="O392" s="1"/>
    </row>
    <row r="393" spans="1:15" ht="12.75" customHeight="1">
      <c r="A393" s="30">
        <v>383</v>
      </c>
      <c r="B393" s="280" t="s">
        <v>823</v>
      </c>
      <c r="C393" s="270">
        <v>131.05000000000001</v>
      </c>
      <c r="D393" s="271">
        <v>131.28333333333333</v>
      </c>
      <c r="E393" s="271">
        <v>129.36666666666667</v>
      </c>
      <c r="F393" s="271">
        <v>127.68333333333334</v>
      </c>
      <c r="G393" s="271">
        <v>125.76666666666668</v>
      </c>
      <c r="H393" s="271">
        <v>132.96666666666667</v>
      </c>
      <c r="I393" s="271">
        <v>134.88333333333335</v>
      </c>
      <c r="J393" s="271">
        <v>136.56666666666666</v>
      </c>
      <c r="K393" s="270">
        <v>133.19999999999999</v>
      </c>
      <c r="L393" s="270">
        <v>129.6</v>
      </c>
      <c r="M393" s="270">
        <v>4.4475100000000003</v>
      </c>
      <c r="N393" s="1"/>
      <c r="O393" s="1"/>
    </row>
    <row r="394" spans="1:15" ht="12.75" customHeight="1">
      <c r="A394" s="30">
        <v>384</v>
      </c>
      <c r="B394" s="280" t="s">
        <v>466</v>
      </c>
      <c r="C394" s="270">
        <v>998.95</v>
      </c>
      <c r="D394" s="271">
        <v>994.18333333333339</v>
      </c>
      <c r="E394" s="271">
        <v>981.71666666666681</v>
      </c>
      <c r="F394" s="271">
        <v>964.48333333333346</v>
      </c>
      <c r="G394" s="271">
        <v>952.01666666666688</v>
      </c>
      <c r="H394" s="271">
        <v>1011.4166666666667</v>
      </c>
      <c r="I394" s="271">
        <v>1023.8833333333334</v>
      </c>
      <c r="J394" s="271">
        <v>1041.1166666666668</v>
      </c>
      <c r="K394" s="270">
        <v>1006.65</v>
      </c>
      <c r="L394" s="270">
        <v>976.95</v>
      </c>
      <c r="M394" s="270">
        <v>1.2787500000000001</v>
      </c>
      <c r="N394" s="1"/>
      <c r="O394" s="1"/>
    </row>
    <row r="395" spans="1:15" ht="12.75" customHeight="1">
      <c r="A395" s="30">
        <v>385</v>
      </c>
      <c r="B395" s="280" t="s">
        <v>467</v>
      </c>
      <c r="C395" s="270">
        <v>1466.05</v>
      </c>
      <c r="D395" s="271">
        <v>1478.7833333333335</v>
      </c>
      <c r="E395" s="271">
        <v>1417.2666666666671</v>
      </c>
      <c r="F395" s="271">
        <v>1368.4833333333336</v>
      </c>
      <c r="G395" s="271">
        <v>1306.9666666666672</v>
      </c>
      <c r="H395" s="271">
        <v>1527.5666666666671</v>
      </c>
      <c r="I395" s="271">
        <v>1589.0833333333335</v>
      </c>
      <c r="J395" s="271">
        <v>1637.866666666667</v>
      </c>
      <c r="K395" s="270">
        <v>1540.3</v>
      </c>
      <c r="L395" s="270">
        <v>1430</v>
      </c>
      <c r="M395" s="270">
        <v>14.15673</v>
      </c>
      <c r="N395" s="1"/>
      <c r="O395" s="1"/>
    </row>
    <row r="396" spans="1:15" ht="12.75" customHeight="1">
      <c r="A396" s="30">
        <v>386</v>
      </c>
      <c r="B396" s="280" t="s">
        <v>273</v>
      </c>
      <c r="C396" s="270">
        <v>928.05</v>
      </c>
      <c r="D396" s="271">
        <v>930.01666666666677</v>
      </c>
      <c r="E396" s="271">
        <v>908.03333333333353</v>
      </c>
      <c r="F396" s="271">
        <v>888.01666666666677</v>
      </c>
      <c r="G396" s="271">
        <v>866.03333333333353</v>
      </c>
      <c r="H396" s="271">
        <v>950.03333333333353</v>
      </c>
      <c r="I396" s="271">
        <v>972.01666666666688</v>
      </c>
      <c r="J396" s="271">
        <v>992.03333333333353</v>
      </c>
      <c r="K396" s="270">
        <v>952</v>
      </c>
      <c r="L396" s="270">
        <v>910</v>
      </c>
      <c r="M396" s="270">
        <v>20.34843</v>
      </c>
      <c r="N396" s="1"/>
      <c r="O396" s="1"/>
    </row>
    <row r="397" spans="1:15" ht="12.75" customHeight="1">
      <c r="A397" s="30">
        <v>387</v>
      </c>
      <c r="B397" s="280" t="s">
        <v>187</v>
      </c>
      <c r="C397" s="270">
        <v>1296.55</v>
      </c>
      <c r="D397" s="271">
        <v>1300.1833333333334</v>
      </c>
      <c r="E397" s="271">
        <v>1287.3666666666668</v>
      </c>
      <c r="F397" s="271">
        <v>1278.1833333333334</v>
      </c>
      <c r="G397" s="271">
        <v>1265.3666666666668</v>
      </c>
      <c r="H397" s="271">
        <v>1309.3666666666668</v>
      </c>
      <c r="I397" s="271">
        <v>1322.1833333333334</v>
      </c>
      <c r="J397" s="271">
        <v>1331.3666666666668</v>
      </c>
      <c r="K397" s="270">
        <v>1313</v>
      </c>
      <c r="L397" s="270">
        <v>1291</v>
      </c>
      <c r="M397" s="270">
        <v>20.45072</v>
      </c>
      <c r="N397" s="1"/>
      <c r="O397" s="1"/>
    </row>
    <row r="398" spans="1:15" ht="12.75" customHeight="1">
      <c r="A398" s="30">
        <v>388</v>
      </c>
      <c r="B398" s="280" t="s">
        <v>468</v>
      </c>
      <c r="C398" s="270">
        <v>455.3</v>
      </c>
      <c r="D398" s="271">
        <v>453.76666666666665</v>
      </c>
      <c r="E398" s="271">
        <v>451.5333333333333</v>
      </c>
      <c r="F398" s="271">
        <v>447.76666666666665</v>
      </c>
      <c r="G398" s="271">
        <v>445.5333333333333</v>
      </c>
      <c r="H398" s="271">
        <v>457.5333333333333</v>
      </c>
      <c r="I398" s="271">
        <v>459.76666666666665</v>
      </c>
      <c r="J398" s="271">
        <v>463.5333333333333</v>
      </c>
      <c r="K398" s="270">
        <v>456</v>
      </c>
      <c r="L398" s="270">
        <v>450</v>
      </c>
      <c r="M398" s="270">
        <v>0.37430000000000002</v>
      </c>
      <c r="N398" s="1"/>
      <c r="O398" s="1"/>
    </row>
    <row r="399" spans="1:15" ht="12.75" customHeight="1">
      <c r="A399" s="30">
        <v>389</v>
      </c>
      <c r="B399" s="280" t="s">
        <v>469</v>
      </c>
      <c r="C399" s="270">
        <v>31.25</v>
      </c>
      <c r="D399" s="271">
        <v>31.283333333333331</v>
      </c>
      <c r="E399" s="271">
        <v>30.666666666666664</v>
      </c>
      <c r="F399" s="271">
        <v>30.083333333333332</v>
      </c>
      <c r="G399" s="271">
        <v>29.466666666666665</v>
      </c>
      <c r="H399" s="271">
        <v>31.866666666666664</v>
      </c>
      <c r="I399" s="271">
        <v>32.483333333333334</v>
      </c>
      <c r="J399" s="271">
        <v>33.066666666666663</v>
      </c>
      <c r="K399" s="270">
        <v>31.9</v>
      </c>
      <c r="L399" s="270">
        <v>30.7</v>
      </c>
      <c r="M399" s="270">
        <v>74.378500000000003</v>
      </c>
      <c r="N399" s="1"/>
      <c r="O399" s="1"/>
    </row>
    <row r="400" spans="1:15" ht="12.75" customHeight="1">
      <c r="A400" s="30">
        <v>390</v>
      </c>
      <c r="B400" s="280" t="s">
        <v>470</v>
      </c>
      <c r="C400" s="270">
        <v>4856.7</v>
      </c>
      <c r="D400" s="271">
        <v>4853.3833333333323</v>
      </c>
      <c r="E400" s="271">
        <v>4792.116666666665</v>
      </c>
      <c r="F400" s="271">
        <v>4727.5333333333328</v>
      </c>
      <c r="G400" s="271">
        <v>4666.2666666666655</v>
      </c>
      <c r="H400" s="271">
        <v>4917.9666666666644</v>
      </c>
      <c r="I400" s="271">
        <v>4979.2333333333327</v>
      </c>
      <c r="J400" s="271">
        <v>5043.8166666666639</v>
      </c>
      <c r="K400" s="270">
        <v>4914.6499999999996</v>
      </c>
      <c r="L400" s="270">
        <v>4788.8</v>
      </c>
      <c r="M400" s="270">
        <v>0.45874999999999999</v>
      </c>
      <c r="N400" s="1"/>
      <c r="O400" s="1"/>
    </row>
    <row r="401" spans="1:15" ht="12.75" customHeight="1">
      <c r="A401" s="30">
        <v>391</v>
      </c>
      <c r="B401" s="280" t="s">
        <v>191</v>
      </c>
      <c r="C401" s="270">
        <v>2666.35</v>
      </c>
      <c r="D401" s="271">
        <v>2620.25</v>
      </c>
      <c r="E401" s="271">
        <v>2557.5</v>
      </c>
      <c r="F401" s="271">
        <v>2448.65</v>
      </c>
      <c r="G401" s="271">
        <v>2385.9</v>
      </c>
      <c r="H401" s="271">
        <v>2729.1</v>
      </c>
      <c r="I401" s="271">
        <v>2791.85</v>
      </c>
      <c r="J401" s="271">
        <v>2900.7</v>
      </c>
      <c r="K401" s="270">
        <v>2683</v>
      </c>
      <c r="L401" s="270">
        <v>2511.4</v>
      </c>
      <c r="M401" s="270">
        <v>21.656929999999999</v>
      </c>
      <c r="N401" s="1"/>
      <c r="O401" s="1"/>
    </row>
    <row r="402" spans="1:15" ht="12.75" customHeight="1">
      <c r="A402" s="30">
        <v>392</v>
      </c>
      <c r="B402" s="280" t="s">
        <v>274</v>
      </c>
      <c r="C402" s="270">
        <v>6155.35</v>
      </c>
      <c r="D402" s="271">
        <v>6167.8</v>
      </c>
      <c r="E402" s="271">
        <v>6137.6</v>
      </c>
      <c r="F402" s="271">
        <v>6119.85</v>
      </c>
      <c r="G402" s="271">
        <v>6089.6500000000005</v>
      </c>
      <c r="H402" s="271">
        <v>6185.55</v>
      </c>
      <c r="I402" s="271">
        <v>6215.7499999999991</v>
      </c>
      <c r="J402" s="271">
        <v>6233.5</v>
      </c>
      <c r="K402" s="270">
        <v>6198</v>
      </c>
      <c r="L402" s="270">
        <v>6150.05</v>
      </c>
      <c r="M402" s="270">
        <v>0.12670999999999999</v>
      </c>
      <c r="N402" s="1"/>
      <c r="O402" s="1"/>
    </row>
    <row r="403" spans="1:15" ht="12.75" customHeight="1">
      <c r="A403" s="30">
        <v>393</v>
      </c>
      <c r="B403" s="280" t="s">
        <v>854</v>
      </c>
      <c r="C403" s="270">
        <v>1396.1</v>
      </c>
      <c r="D403" s="271">
        <v>1375.7</v>
      </c>
      <c r="E403" s="271">
        <v>1351.4</v>
      </c>
      <c r="F403" s="271">
        <v>1306.7</v>
      </c>
      <c r="G403" s="271">
        <v>1282.4000000000001</v>
      </c>
      <c r="H403" s="271">
        <v>1420.4</v>
      </c>
      <c r="I403" s="271">
        <v>1444.6999999999998</v>
      </c>
      <c r="J403" s="271">
        <v>1489.4</v>
      </c>
      <c r="K403" s="270">
        <v>1400</v>
      </c>
      <c r="L403" s="270">
        <v>1331</v>
      </c>
      <c r="M403" s="270">
        <v>2.5052699999999999</v>
      </c>
      <c r="N403" s="1"/>
      <c r="O403" s="1"/>
    </row>
    <row r="404" spans="1:15" ht="12.75" customHeight="1">
      <c r="A404" s="30">
        <v>394</v>
      </c>
      <c r="B404" s="280" t="s">
        <v>855</v>
      </c>
      <c r="C404" s="270">
        <v>415.05</v>
      </c>
      <c r="D404" s="271">
        <v>410.90000000000003</v>
      </c>
      <c r="E404" s="271">
        <v>402.15000000000009</v>
      </c>
      <c r="F404" s="271">
        <v>389.25000000000006</v>
      </c>
      <c r="G404" s="271">
        <v>380.50000000000011</v>
      </c>
      <c r="H404" s="271">
        <v>423.80000000000007</v>
      </c>
      <c r="I404" s="271">
        <v>432.54999999999995</v>
      </c>
      <c r="J404" s="271">
        <v>445.45000000000005</v>
      </c>
      <c r="K404" s="270">
        <v>419.65</v>
      </c>
      <c r="L404" s="270">
        <v>398</v>
      </c>
      <c r="M404" s="270">
        <v>2.0939700000000001</v>
      </c>
      <c r="N404" s="1"/>
      <c r="O404" s="1"/>
    </row>
    <row r="405" spans="1:15" ht="12.75" customHeight="1">
      <c r="A405" s="30">
        <v>395</v>
      </c>
      <c r="B405" s="280" t="s">
        <v>471</v>
      </c>
      <c r="C405" s="270">
        <v>3186.95</v>
      </c>
      <c r="D405" s="271">
        <v>3140.75</v>
      </c>
      <c r="E405" s="271">
        <v>3081.5</v>
      </c>
      <c r="F405" s="271">
        <v>2976.05</v>
      </c>
      <c r="G405" s="271">
        <v>2916.8</v>
      </c>
      <c r="H405" s="271">
        <v>3246.2</v>
      </c>
      <c r="I405" s="271">
        <v>3305.45</v>
      </c>
      <c r="J405" s="271">
        <v>3410.8999999999996</v>
      </c>
      <c r="K405" s="270">
        <v>3200</v>
      </c>
      <c r="L405" s="270">
        <v>3035.3</v>
      </c>
      <c r="M405" s="270">
        <v>2.3926699999999999</v>
      </c>
      <c r="N405" s="1"/>
      <c r="O405" s="1"/>
    </row>
    <row r="406" spans="1:15" ht="12.75" customHeight="1">
      <c r="A406" s="30">
        <v>396</v>
      </c>
      <c r="B406" s="280" t="s">
        <v>472</v>
      </c>
      <c r="C406" s="270">
        <v>113</v>
      </c>
      <c r="D406" s="271">
        <v>114.08333333333333</v>
      </c>
      <c r="E406" s="271">
        <v>111.46666666666665</v>
      </c>
      <c r="F406" s="271">
        <v>109.93333333333332</v>
      </c>
      <c r="G406" s="271">
        <v>107.31666666666665</v>
      </c>
      <c r="H406" s="271">
        <v>115.61666666666666</v>
      </c>
      <c r="I406" s="271">
        <v>118.23333333333333</v>
      </c>
      <c r="J406" s="271">
        <v>119.76666666666667</v>
      </c>
      <c r="K406" s="270">
        <v>116.7</v>
      </c>
      <c r="L406" s="270">
        <v>112.55</v>
      </c>
      <c r="M406" s="270">
        <v>6.4279799999999998</v>
      </c>
      <c r="N406" s="1"/>
      <c r="O406" s="1"/>
    </row>
    <row r="407" spans="1:15" ht="12.75" customHeight="1">
      <c r="A407" s="30">
        <v>397</v>
      </c>
      <c r="B407" s="280" t="s">
        <v>473</v>
      </c>
      <c r="C407" s="270">
        <v>2988.8</v>
      </c>
      <c r="D407" s="271">
        <v>2973.5666666666671</v>
      </c>
      <c r="E407" s="271">
        <v>2950.1833333333343</v>
      </c>
      <c r="F407" s="271">
        <v>2911.5666666666671</v>
      </c>
      <c r="G407" s="271">
        <v>2888.1833333333343</v>
      </c>
      <c r="H407" s="271">
        <v>3012.1833333333343</v>
      </c>
      <c r="I407" s="271">
        <v>3035.5666666666666</v>
      </c>
      <c r="J407" s="271">
        <v>3074.1833333333343</v>
      </c>
      <c r="K407" s="270">
        <v>2996.95</v>
      </c>
      <c r="L407" s="270">
        <v>2934.95</v>
      </c>
      <c r="M407" s="270">
        <v>5.0279999999999998E-2</v>
      </c>
      <c r="N407" s="1"/>
      <c r="O407" s="1"/>
    </row>
    <row r="408" spans="1:15" ht="12.75" customHeight="1">
      <c r="A408" s="30">
        <v>398</v>
      </c>
      <c r="B408" s="280" t="s">
        <v>474</v>
      </c>
      <c r="C408" s="270">
        <v>382.55</v>
      </c>
      <c r="D408" s="271">
        <v>385.2</v>
      </c>
      <c r="E408" s="271">
        <v>377.34999999999997</v>
      </c>
      <c r="F408" s="271">
        <v>372.15</v>
      </c>
      <c r="G408" s="271">
        <v>364.29999999999995</v>
      </c>
      <c r="H408" s="271">
        <v>390.4</v>
      </c>
      <c r="I408" s="271">
        <v>398.25</v>
      </c>
      <c r="J408" s="271">
        <v>403.45</v>
      </c>
      <c r="K408" s="270">
        <v>393.05</v>
      </c>
      <c r="L408" s="270">
        <v>380</v>
      </c>
      <c r="M408" s="270">
        <v>1.95092</v>
      </c>
      <c r="N408" s="1"/>
      <c r="O408" s="1"/>
    </row>
    <row r="409" spans="1:15" ht="12.75" customHeight="1">
      <c r="A409" s="30">
        <v>399</v>
      </c>
      <c r="B409" s="280" t="s">
        <v>475</v>
      </c>
      <c r="C409" s="270">
        <v>119.25</v>
      </c>
      <c r="D409" s="271">
        <v>118.86666666666667</v>
      </c>
      <c r="E409" s="271">
        <v>117.78333333333335</v>
      </c>
      <c r="F409" s="271">
        <v>116.31666666666668</v>
      </c>
      <c r="G409" s="271">
        <v>115.23333333333335</v>
      </c>
      <c r="H409" s="271">
        <v>120.33333333333334</v>
      </c>
      <c r="I409" s="271">
        <v>121.41666666666666</v>
      </c>
      <c r="J409" s="271">
        <v>122.88333333333334</v>
      </c>
      <c r="K409" s="270">
        <v>119.95</v>
      </c>
      <c r="L409" s="270">
        <v>117.4</v>
      </c>
      <c r="M409" s="270">
        <v>9.9216099999999994</v>
      </c>
      <c r="N409" s="1"/>
      <c r="O409" s="1"/>
    </row>
    <row r="410" spans="1:15" ht="12.75" customHeight="1">
      <c r="A410" s="30">
        <v>400</v>
      </c>
      <c r="B410" s="280" t="s">
        <v>189</v>
      </c>
      <c r="C410" s="270">
        <v>21586.15</v>
      </c>
      <c r="D410" s="271">
        <v>21727.333333333332</v>
      </c>
      <c r="E410" s="271">
        <v>21403.816666666666</v>
      </c>
      <c r="F410" s="271">
        <v>21221.483333333334</v>
      </c>
      <c r="G410" s="271">
        <v>20897.966666666667</v>
      </c>
      <c r="H410" s="271">
        <v>21909.666666666664</v>
      </c>
      <c r="I410" s="271">
        <v>22233.183333333334</v>
      </c>
      <c r="J410" s="271">
        <v>22415.516666666663</v>
      </c>
      <c r="K410" s="270">
        <v>22050.85</v>
      </c>
      <c r="L410" s="270">
        <v>21545</v>
      </c>
      <c r="M410" s="270">
        <v>0.34381</v>
      </c>
      <c r="N410" s="1"/>
      <c r="O410" s="1"/>
    </row>
    <row r="411" spans="1:15" ht="12.75" customHeight="1">
      <c r="A411" s="30">
        <v>401</v>
      </c>
      <c r="B411" s="280" t="s">
        <v>856</v>
      </c>
      <c r="C411" s="270">
        <v>47.6</v>
      </c>
      <c r="D411" s="271">
        <v>47.516666666666673</v>
      </c>
      <c r="E411" s="271">
        <v>46.633333333333347</v>
      </c>
      <c r="F411" s="271">
        <v>45.666666666666671</v>
      </c>
      <c r="G411" s="271">
        <v>44.783333333333346</v>
      </c>
      <c r="H411" s="271">
        <v>48.483333333333348</v>
      </c>
      <c r="I411" s="271">
        <v>49.366666666666674</v>
      </c>
      <c r="J411" s="271">
        <v>50.33333333333335</v>
      </c>
      <c r="K411" s="270">
        <v>48.4</v>
      </c>
      <c r="L411" s="270">
        <v>46.55</v>
      </c>
      <c r="M411" s="270">
        <v>96.450109999999995</v>
      </c>
      <c r="N411" s="1"/>
      <c r="O411" s="1"/>
    </row>
    <row r="412" spans="1:15" ht="12.75" customHeight="1">
      <c r="A412" s="30">
        <v>402</v>
      </c>
      <c r="B412" s="280" t="s">
        <v>476</v>
      </c>
      <c r="C412" s="270">
        <v>1877.05</v>
      </c>
      <c r="D412" s="271">
        <v>1880.5166666666667</v>
      </c>
      <c r="E412" s="271">
        <v>1858.7333333333333</v>
      </c>
      <c r="F412" s="271">
        <v>1840.4166666666667</v>
      </c>
      <c r="G412" s="271">
        <v>1818.6333333333334</v>
      </c>
      <c r="H412" s="271">
        <v>1898.8333333333333</v>
      </c>
      <c r="I412" s="271">
        <v>1920.6166666666666</v>
      </c>
      <c r="J412" s="271">
        <v>1938.9333333333332</v>
      </c>
      <c r="K412" s="270">
        <v>1902.3</v>
      </c>
      <c r="L412" s="270">
        <v>1862.2</v>
      </c>
      <c r="M412" s="270">
        <v>0.19936000000000001</v>
      </c>
      <c r="N412" s="1"/>
      <c r="O412" s="1"/>
    </row>
    <row r="413" spans="1:15" ht="12.75" customHeight="1">
      <c r="A413" s="30">
        <v>403</v>
      </c>
      <c r="B413" s="280" t="s">
        <v>192</v>
      </c>
      <c r="C413" s="270">
        <v>1329.25</v>
      </c>
      <c r="D413" s="271">
        <v>1336.75</v>
      </c>
      <c r="E413" s="271">
        <v>1315.5</v>
      </c>
      <c r="F413" s="271">
        <v>1301.75</v>
      </c>
      <c r="G413" s="271">
        <v>1280.5</v>
      </c>
      <c r="H413" s="271">
        <v>1350.5</v>
      </c>
      <c r="I413" s="271">
        <v>1371.75</v>
      </c>
      <c r="J413" s="271">
        <v>1385.5</v>
      </c>
      <c r="K413" s="270">
        <v>1358</v>
      </c>
      <c r="L413" s="270">
        <v>1323</v>
      </c>
      <c r="M413" s="270">
        <v>4.4359400000000004</v>
      </c>
      <c r="N413" s="1"/>
      <c r="O413" s="1"/>
    </row>
    <row r="414" spans="1:15" ht="12.75" customHeight="1">
      <c r="A414" s="30">
        <v>404</v>
      </c>
      <c r="B414" s="280" t="s">
        <v>857</v>
      </c>
      <c r="C414" s="270">
        <v>299.75</v>
      </c>
      <c r="D414" s="271">
        <v>301.58333333333331</v>
      </c>
      <c r="E414" s="271">
        <v>297.16666666666663</v>
      </c>
      <c r="F414" s="271">
        <v>294.58333333333331</v>
      </c>
      <c r="G414" s="271">
        <v>290.16666666666663</v>
      </c>
      <c r="H414" s="271">
        <v>304.16666666666663</v>
      </c>
      <c r="I414" s="271">
        <v>308.58333333333326</v>
      </c>
      <c r="J414" s="271">
        <v>311.16666666666663</v>
      </c>
      <c r="K414" s="270">
        <v>306</v>
      </c>
      <c r="L414" s="270">
        <v>299</v>
      </c>
      <c r="M414" s="270">
        <v>1.0304</v>
      </c>
      <c r="N414" s="1"/>
      <c r="O414" s="1"/>
    </row>
    <row r="415" spans="1:15" ht="12.75" customHeight="1">
      <c r="A415" s="30">
        <v>405</v>
      </c>
      <c r="B415" s="280" t="s">
        <v>190</v>
      </c>
      <c r="C415" s="270">
        <v>2920.85</v>
      </c>
      <c r="D415" s="271">
        <v>2918.7000000000003</v>
      </c>
      <c r="E415" s="271">
        <v>2862.4000000000005</v>
      </c>
      <c r="F415" s="271">
        <v>2803.9500000000003</v>
      </c>
      <c r="G415" s="271">
        <v>2747.6500000000005</v>
      </c>
      <c r="H415" s="271">
        <v>2977.1500000000005</v>
      </c>
      <c r="I415" s="271">
        <v>3033.4500000000007</v>
      </c>
      <c r="J415" s="271">
        <v>3091.9000000000005</v>
      </c>
      <c r="K415" s="270">
        <v>2975</v>
      </c>
      <c r="L415" s="270">
        <v>2860.25</v>
      </c>
      <c r="M415" s="270">
        <v>8.7636800000000008</v>
      </c>
      <c r="N415" s="1"/>
      <c r="O415" s="1"/>
    </row>
    <row r="416" spans="1:15" ht="12.75" customHeight="1">
      <c r="A416" s="30">
        <v>406</v>
      </c>
      <c r="B416" s="280" t="s">
        <v>477</v>
      </c>
      <c r="C416" s="270">
        <v>697.95</v>
      </c>
      <c r="D416" s="271">
        <v>700.11666666666679</v>
      </c>
      <c r="E416" s="271">
        <v>691.38333333333355</v>
      </c>
      <c r="F416" s="271">
        <v>684.81666666666672</v>
      </c>
      <c r="G416" s="271">
        <v>676.08333333333348</v>
      </c>
      <c r="H416" s="271">
        <v>706.68333333333362</v>
      </c>
      <c r="I416" s="271">
        <v>715.41666666666674</v>
      </c>
      <c r="J416" s="271">
        <v>721.98333333333369</v>
      </c>
      <c r="K416" s="270">
        <v>708.85</v>
      </c>
      <c r="L416" s="270">
        <v>693.55</v>
      </c>
      <c r="M416" s="270">
        <v>1.3124</v>
      </c>
      <c r="N416" s="1"/>
      <c r="O416" s="1"/>
    </row>
    <row r="417" spans="1:15" ht="12.75" customHeight="1">
      <c r="A417" s="30">
        <v>407</v>
      </c>
      <c r="B417" s="280" t="s">
        <v>478</v>
      </c>
      <c r="C417" s="270">
        <v>3326.6</v>
      </c>
      <c r="D417" s="271">
        <v>3352.2333333333336</v>
      </c>
      <c r="E417" s="271">
        <v>3285.4666666666672</v>
      </c>
      <c r="F417" s="271">
        <v>3244.3333333333335</v>
      </c>
      <c r="G417" s="271">
        <v>3177.5666666666671</v>
      </c>
      <c r="H417" s="271">
        <v>3393.3666666666672</v>
      </c>
      <c r="I417" s="271">
        <v>3460.1333333333337</v>
      </c>
      <c r="J417" s="271">
        <v>3501.2666666666673</v>
      </c>
      <c r="K417" s="270">
        <v>3419</v>
      </c>
      <c r="L417" s="270">
        <v>3311.1</v>
      </c>
      <c r="M417" s="270">
        <v>0.3206</v>
      </c>
      <c r="N417" s="1"/>
      <c r="O417" s="1"/>
    </row>
    <row r="418" spans="1:15" ht="12.75" customHeight="1">
      <c r="A418" s="30">
        <v>408</v>
      </c>
      <c r="B418" s="280" t="s">
        <v>479</v>
      </c>
      <c r="C418" s="270">
        <v>441.8</v>
      </c>
      <c r="D418" s="271">
        <v>448.93333333333334</v>
      </c>
      <c r="E418" s="271">
        <v>432.86666666666667</v>
      </c>
      <c r="F418" s="271">
        <v>423.93333333333334</v>
      </c>
      <c r="G418" s="271">
        <v>407.86666666666667</v>
      </c>
      <c r="H418" s="271">
        <v>457.86666666666667</v>
      </c>
      <c r="I418" s="271">
        <v>473.93333333333339</v>
      </c>
      <c r="J418" s="271">
        <v>482.86666666666667</v>
      </c>
      <c r="K418" s="270">
        <v>465</v>
      </c>
      <c r="L418" s="270">
        <v>440</v>
      </c>
      <c r="M418" s="270">
        <v>1.0099800000000001</v>
      </c>
      <c r="N418" s="1"/>
      <c r="O418" s="1"/>
    </row>
    <row r="419" spans="1:15" ht="12.75" customHeight="1">
      <c r="A419" s="30">
        <v>409</v>
      </c>
      <c r="B419" s="280" t="s">
        <v>824</v>
      </c>
      <c r="C419" s="270">
        <v>526.95000000000005</v>
      </c>
      <c r="D419" s="271">
        <v>524.44999999999993</v>
      </c>
      <c r="E419" s="271">
        <v>520.49999999999989</v>
      </c>
      <c r="F419" s="271">
        <v>514.04999999999995</v>
      </c>
      <c r="G419" s="271">
        <v>510.09999999999991</v>
      </c>
      <c r="H419" s="271">
        <v>530.89999999999986</v>
      </c>
      <c r="I419" s="271">
        <v>534.84999999999991</v>
      </c>
      <c r="J419" s="271">
        <v>541.29999999999984</v>
      </c>
      <c r="K419" s="270">
        <v>528.4</v>
      </c>
      <c r="L419" s="270">
        <v>518</v>
      </c>
      <c r="M419" s="270">
        <v>20.967359999999999</v>
      </c>
      <c r="N419" s="1"/>
      <c r="O419" s="1"/>
    </row>
    <row r="420" spans="1:15" ht="12.75" customHeight="1">
      <c r="A420" s="30">
        <v>410</v>
      </c>
      <c r="B420" s="280" t="s">
        <v>480</v>
      </c>
      <c r="C420" s="270">
        <v>723.15</v>
      </c>
      <c r="D420" s="271">
        <v>727.58333333333337</v>
      </c>
      <c r="E420" s="271">
        <v>711.56666666666672</v>
      </c>
      <c r="F420" s="271">
        <v>699.98333333333335</v>
      </c>
      <c r="G420" s="271">
        <v>683.9666666666667</v>
      </c>
      <c r="H420" s="271">
        <v>739.16666666666674</v>
      </c>
      <c r="I420" s="271">
        <v>755.18333333333339</v>
      </c>
      <c r="J420" s="271">
        <v>766.76666666666677</v>
      </c>
      <c r="K420" s="270">
        <v>743.6</v>
      </c>
      <c r="L420" s="270">
        <v>716</v>
      </c>
      <c r="M420" s="270">
        <v>3.2960600000000002</v>
      </c>
      <c r="N420" s="1"/>
      <c r="O420" s="1"/>
    </row>
    <row r="421" spans="1:15" ht="12.75" customHeight="1">
      <c r="A421" s="30">
        <v>411</v>
      </c>
      <c r="B421" s="280" t="s">
        <v>481</v>
      </c>
      <c r="C421" s="270">
        <v>44.85</v>
      </c>
      <c r="D421" s="271">
        <v>43.466666666666661</v>
      </c>
      <c r="E421" s="271">
        <v>40.933333333333323</v>
      </c>
      <c r="F421" s="271">
        <v>37.016666666666659</v>
      </c>
      <c r="G421" s="271">
        <v>34.48333333333332</v>
      </c>
      <c r="H421" s="271">
        <v>47.383333333333326</v>
      </c>
      <c r="I421" s="271">
        <v>49.916666666666671</v>
      </c>
      <c r="J421" s="271">
        <v>53.833333333333329</v>
      </c>
      <c r="K421" s="270">
        <v>46</v>
      </c>
      <c r="L421" s="270">
        <v>39.549999999999997</v>
      </c>
      <c r="M421" s="270">
        <v>124.14827</v>
      </c>
      <c r="N421" s="1"/>
      <c r="O421" s="1"/>
    </row>
    <row r="422" spans="1:15" ht="12.75" customHeight="1">
      <c r="A422" s="30">
        <v>412</v>
      </c>
      <c r="B422" s="280" t="s">
        <v>858</v>
      </c>
      <c r="C422" s="270">
        <v>721</v>
      </c>
      <c r="D422" s="271">
        <v>720.05000000000007</v>
      </c>
      <c r="E422" s="271">
        <v>711.10000000000014</v>
      </c>
      <c r="F422" s="271">
        <v>701.2</v>
      </c>
      <c r="G422" s="271">
        <v>692.25000000000011</v>
      </c>
      <c r="H422" s="271">
        <v>729.95000000000016</v>
      </c>
      <c r="I422" s="271">
        <v>738.9000000000002</v>
      </c>
      <c r="J422" s="271">
        <v>748.80000000000018</v>
      </c>
      <c r="K422" s="270">
        <v>729</v>
      </c>
      <c r="L422" s="270">
        <v>710.15</v>
      </c>
      <c r="M422" s="270">
        <v>1.9696499999999999</v>
      </c>
      <c r="N422" s="1"/>
      <c r="O422" s="1"/>
    </row>
    <row r="423" spans="1:15" ht="12.75" customHeight="1">
      <c r="A423" s="30">
        <v>413</v>
      </c>
      <c r="B423" s="280" t="s">
        <v>188</v>
      </c>
      <c r="C423" s="270">
        <v>533.29999999999995</v>
      </c>
      <c r="D423" s="271">
        <v>532.15</v>
      </c>
      <c r="E423" s="271">
        <v>523.4</v>
      </c>
      <c r="F423" s="271">
        <v>513.5</v>
      </c>
      <c r="G423" s="271">
        <v>504.75</v>
      </c>
      <c r="H423" s="271">
        <v>542.04999999999995</v>
      </c>
      <c r="I423" s="271">
        <v>550.79999999999995</v>
      </c>
      <c r="J423" s="271">
        <v>560.69999999999993</v>
      </c>
      <c r="K423" s="270">
        <v>540.9</v>
      </c>
      <c r="L423" s="270">
        <v>522.25</v>
      </c>
      <c r="M423" s="270">
        <v>166.70228</v>
      </c>
      <c r="N423" s="1"/>
      <c r="O423" s="1"/>
    </row>
    <row r="424" spans="1:15" ht="12.75" customHeight="1">
      <c r="A424" s="30">
        <v>414</v>
      </c>
      <c r="B424" s="280" t="s">
        <v>186</v>
      </c>
      <c r="C424" s="270">
        <v>80.95</v>
      </c>
      <c r="D424" s="271">
        <v>80.8</v>
      </c>
      <c r="E424" s="271">
        <v>80.149999999999991</v>
      </c>
      <c r="F424" s="271">
        <v>79.349999999999994</v>
      </c>
      <c r="G424" s="271">
        <v>78.699999999999989</v>
      </c>
      <c r="H424" s="271">
        <v>81.599999999999994</v>
      </c>
      <c r="I424" s="271">
        <v>82.25</v>
      </c>
      <c r="J424" s="271">
        <v>83.05</v>
      </c>
      <c r="K424" s="270">
        <v>81.45</v>
      </c>
      <c r="L424" s="270">
        <v>80</v>
      </c>
      <c r="M424" s="270">
        <v>195.57858999999999</v>
      </c>
      <c r="N424" s="1"/>
      <c r="O424" s="1"/>
    </row>
    <row r="425" spans="1:15" ht="12.75" customHeight="1">
      <c r="A425" s="30">
        <v>415</v>
      </c>
      <c r="B425" s="280" t="s">
        <v>482</v>
      </c>
      <c r="C425" s="270">
        <v>301.5</v>
      </c>
      <c r="D425" s="271">
        <v>300.18333333333334</v>
      </c>
      <c r="E425" s="271">
        <v>297.16666666666669</v>
      </c>
      <c r="F425" s="271">
        <v>292.83333333333337</v>
      </c>
      <c r="G425" s="271">
        <v>289.81666666666672</v>
      </c>
      <c r="H425" s="271">
        <v>304.51666666666665</v>
      </c>
      <c r="I425" s="271">
        <v>307.5333333333333</v>
      </c>
      <c r="J425" s="271">
        <v>311.86666666666662</v>
      </c>
      <c r="K425" s="270">
        <v>303.2</v>
      </c>
      <c r="L425" s="270">
        <v>295.85000000000002</v>
      </c>
      <c r="M425" s="270">
        <v>2.4241999999999999</v>
      </c>
      <c r="N425" s="1"/>
      <c r="O425" s="1"/>
    </row>
    <row r="426" spans="1:15" ht="12.75" customHeight="1">
      <c r="A426" s="30">
        <v>416</v>
      </c>
      <c r="B426" s="280" t="s">
        <v>483</v>
      </c>
      <c r="C426" s="270">
        <v>172.75</v>
      </c>
      <c r="D426" s="271">
        <v>173.08333333333334</v>
      </c>
      <c r="E426" s="271">
        <v>169.91666666666669</v>
      </c>
      <c r="F426" s="271">
        <v>167.08333333333334</v>
      </c>
      <c r="G426" s="271">
        <v>163.91666666666669</v>
      </c>
      <c r="H426" s="271">
        <v>175.91666666666669</v>
      </c>
      <c r="I426" s="271">
        <v>179.08333333333337</v>
      </c>
      <c r="J426" s="271">
        <v>181.91666666666669</v>
      </c>
      <c r="K426" s="270">
        <v>176.25</v>
      </c>
      <c r="L426" s="270">
        <v>170.25</v>
      </c>
      <c r="M426" s="270">
        <v>7.1421599999999996</v>
      </c>
      <c r="N426" s="1"/>
      <c r="O426" s="1"/>
    </row>
    <row r="427" spans="1:15" ht="12.75" customHeight="1">
      <c r="A427" s="30">
        <v>417</v>
      </c>
      <c r="B427" s="280" t="s">
        <v>484</v>
      </c>
      <c r="C427" s="270">
        <v>333.4</v>
      </c>
      <c r="D427" s="271">
        <v>332.88333333333333</v>
      </c>
      <c r="E427" s="271">
        <v>329.26666666666665</v>
      </c>
      <c r="F427" s="271">
        <v>325.13333333333333</v>
      </c>
      <c r="G427" s="271">
        <v>321.51666666666665</v>
      </c>
      <c r="H427" s="271">
        <v>337.01666666666665</v>
      </c>
      <c r="I427" s="271">
        <v>340.63333333333333</v>
      </c>
      <c r="J427" s="271">
        <v>344.76666666666665</v>
      </c>
      <c r="K427" s="270">
        <v>336.5</v>
      </c>
      <c r="L427" s="270">
        <v>328.75</v>
      </c>
      <c r="M427" s="270">
        <v>1.9871399999999999</v>
      </c>
      <c r="N427" s="1"/>
      <c r="O427" s="1"/>
    </row>
    <row r="428" spans="1:15" ht="12.75" customHeight="1">
      <c r="A428" s="30">
        <v>418</v>
      </c>
      <c r="B428" s="280" t="s">
        <v>485</v>
      </c>
      <c r="C428" s="270">
        <v>469.8</v>
      </c>
      <c r="D428" s="271">
        <v>465.59999999999997</v>
      </c>
      <c r="E428" s="271">
        <v>459.19999999999993</v>
      </c>
      <c r="F428" s="271">
        <v>448.59999999999997</v>
      </c>
      <c r="G428" s="271">
        <v>442.19999999999993</v>
      </c>
      <c r="H428" s="271">
        <v>476.19999999999993</v>
      </c>
      <c r="I428" s="271">
        <v>482.59999999999991</v>
      </c>
      <c r="J428" s="271">
        <v>493.19999999999993</v>
      </c>
      <c r="K428" s="270">
        <v>472</v>
      </c>
      <c r="L428" s="270">
        <v>455</v>
      </c>
      <c r="M428" s="270">
        <v>1.8935200000000001</v>
      </c>
      <c r="N428" s="1"/>
      <c r="O428" s="1"/>
    </row>
    <row r="429" spans="1:15" ht="12.75" customHeight="1">
      <c r="A429" s="30">
        <v>419</v>
      </c>
      <c r="B429" s="280" t="s">
        <v>486</v>
      </c>
      <c r="C429" s="270">
        <v>489.25</v>
      </c>
      <c r="D429" s="271">
        <v>492.11666666666662</v>
      </c>
      <c r="E429" s="271">
        <v>484.43333333333322</v>
      </c>
      <c r="F429" s="271">
        <v>479.61666666666662</v>
      </c>
      <c r="G429" s="271">
        <v>471.93333333333322</v>
      </c>
      <c r="H429" s="271">
        <v>496.93333333333322</v>
      </c>
      <c r="I429" s="271">
        <v>504.61666666666662</v>
      </c>
      <c r="J429" s="271">
        <v>509.43333333333322</v>
      </c>
      <c r="K429" s="270">
        <v>499.8</v>
      </c>
      <c r="L429" s="270">
        <v>487.3</v>
      </c>
      <c r="M429" s="270">
        <v>4.18919</v>
      </c>
      <c r="N429" s="1"/>
      <c r="O429" s="1"/>
    </row>
    <row r="430" spans="1:15" ht="12.75" customHeight="1">
      <c r="A430" s="30">
        <v>420</v>
      </c>
      <c r="B430" s="280" t="s">
        <v>487</v>
      </c>
      <c r="C430" s="270">
        <v>230.55</v>
      </c>
      <c r="D430" s="271">
        <v>231.28333333333333</v>
      </c>
      <c r="E430" s="271">
        <v>226.76666666666665</v>
      </c>
      <c r="F430" s="271">
        <v>222.98333333333332</v>
      </c>
      <c r="G430" s="271">
        <v>218.46666666666664</v>
      </c>
      <c r="H430" s="271">
        <v>235.06666666666666</v>
      </c>
      <c r="I430" s="271">
        <v>239.58333333333337</v>
      </c>
      <c r="J430" s="271">
        <v>243.36666666666667</v>
      </c>
      <c r="K430" s="270">
        <v>235.8</v>
      </c>
      <c r="L430" s="270">
        <v>227.5</v>
      </c>
      <c r="M430" s="270">
        <v>2.0509400000000002</v>
      </c>
      <c r="N430" s="1"/>
      <c r="O430" s="1"/>
    </row>
    <row r="431" spans="1:15" ht="12.75" customHeight="1">
      <c r="A431" s="30">
        <v>421</v>
      </c>
      <c r="B431" s="280" t="s">
        <v>193</v>
      </c>
      <c r="C431" s="270">
        <v>871.85</v>
      </c>
      <c r="D431" s="271">
        <v>881.38333333333333</v>
      </c>
      <c r="E431" s="271">
        <v>860.86666666666667</v>
      </c>
      <c r="F431" s="271">
        <v>849.88333333333333</v>
      </c>
      <c r="G431" s="271">
        <v>829.36666666666667</v>
      </c>
      <c r="H431" s="271">
        <v>892.36666666666667</v>
      </c>
      <c r="I431" s="271">
        <v>912.88333333333333</v>
      </c>
      <c r="J431" s="271">
        <v>923.86666666666667</v>
      </c>
      <c r="K431" s="270">
        <v>901.9</v>
      </c>
      <c r="L431" s="270">
        <v>870.4</v>
      </c>
      <c r="M431" s="270">
        <v>29.39235</v>
      </c>
      <c r="N431" s="1"/>
      <c r="O431" s="1"/>
    </row>
    <row r="432" spans="1:15" ht="12.75" customHeight="1">
      <c r="A432" s="30">
        <v>422</v>
      </c>
      <c r="B432" s="280" t="s">
        <v>194</v>
      </c>
      <c r="C432" s="270">
        <v>501.55</v>
      </c>
      <c r="D432" s="271">
        <v>501.65000000000003</v>
      </c>
      <c r="E432" s="271">
        <v>495.40000000000009</v>
      </c>
      <c r="F432" s="271">
        <v>489.25000000000006</v>
      </c>
      <c r="G432" s="271">
        <v>483.00000000000011</v>
      </c>
      <c r="H432" s="271">
        <v>507.80000000000007</v>
      </c>
      <c r="I432" s="271">
        <v>514.04999999999995</v>
      </c>
      <c r="J432" s="271">
        <v>520.20000000000005</v>
      </c>
      <c r="K432" s="270">
        <v>507.9</v>
      </c>
      <c r="L432" s="270">
        <v>495.5</v>
      </c>
      <c r="M432" s="270">
        <v>13.01103</v>
      </c>
      <c r="N432" s="1"/>
      <c r="O432" s="1"/>
    </row>
    <row r="433" spans="1:15" ht="12.75" customHeight="1">
      <c r="A433" s="30">
        <v>423</v>
      </c>
      <c r="B433" s="280" t="s">
        <v>488</v>
      </c>
      <c r="C433" s="270">
        <v>2083.5500000000002</v>
      </c>
      <c r="D433" s="271">
        <v>2087.2833333333333</v>
      </c>
      <c r="E433" s="271">
        <v>2058.2666666666664</v>
      </c>
      <c r="F433" s="271">
        <v>2032.9833333333331</v>
      </c>
      <c r="G433" s="271">
        <v>2003.9666666666662</v>
      </c>
      <c r="H433" s="271">
        <v>2112.5666666666666</v>
      </c>
      <c r="I433" s="271">
        <v>2141.5833333333339</v>
      </c>
      <c r="J433" s="271">
        <v>2166.8666666666668</v>
      </c>
      <c r="K433" s="270">
        <v>2116.3000000000002</v>
      </c>
      <c r="L433" s="270">
        <v>2062</v>
      </c>
      <c r="M433" s="270">
        <v>0.25246000000000002</v>
      </c>
      <c r="N433" s="1"/>
      <c r="O433" s="1"/>
    </row>
    <row r="434" spans="1:15" ht="12.75" customHeight="1">
      <c r="A434" s="30">
        <v>424</v>
      </c>
      <c r="B434" s="280" t="s">
        <v>489</v>
      </c>
      <c r="C434" s="270">
        <v>839.05</v>
      </c>
      <c r="D434" s="271">
        <v>842.81666666666661</v>
      </c>
      <c r="E434" s="271">
        <v>830.63333333333321</v>
      </c>
      <c r="F434" s="271">
        <v>822.21666666666658</v>
      </c>
      <c r="G434" s="271">
        <v>810.03333333333319</v>
      </c>
      <c r="H434" s="271">
        <v>851.23333333333323</v>
      </c>
      <c r="I434" s="271">
        <v>863.41666666666663</v>
      </c>
      <c r="J434" s="271">
        <v>871.83333333333326</v>
      </c>
      <c r="K434" s="270">
        <v>855</v>
      </c>
      <c r="L434" s="270">
        <v>834.4</v>
      </c>
      <c r="M434" s="270">
        <v>1.4589700000000001</v>
      </c>
      <c r="N434" s="1"/>
      <c r="O434" s="1"/>
    </row>
    <row r="435" spans="1:15" ht="12.75" customHeight="1">
      <c r="A435" s="30">
        <v>425</v>
      </c>
      <c r="B435" s="280" t="s">
        <v>490</v>
      </c>
      <c r="C435" s="270">
        <v>472.55</v>
      </c>
      <c r="D435" s="271">
        <v>474.8</v>
      </c>
      <c r="E435" s="271">
        <v>466.40000000000003</v>
      </c>
      <c r="F435" s="271">
        <v>460.25</v>
      </c>
      <c r="G435" s="271">
        <v>451.85</v>
      </c>
      <c r="H435" s="271">
        <v>480.95000000000005</v>
      </c>
      <c r="I435" s="271">
        <v>489.35</v>
      </c>
      <c r="J435" s="271">
        <v>495.50000000000006</v>
      </c>
      <c r="K435" s="270">
        <v>483.2</v>
      </c>
      <c r="L435" s="270">
        <v>468.65</v>
      </c>
      <c r="M435" s="270">
        <v>1.91869</v>
      </c>
      <c r="N435" s="1"/>
      <c r="O435" s="1"/>
    </row>
    <row r="436" spans="1:15" ht="12.75" customHeight="1">
      <c r="A436" s="30">
        <v>426</v>
      </c>
      <c r="B436" s="280" t="s">
        <v>491</v>
      </c>
      <c r="C436" s="270">
        <v>341.6</v>
      </c>
      <c r="D436" s="271">
        <v>340.98333333333335</v>
      </c>
      <c r="E436" s="271">
        <v>338.9666666666667</v>
      </c>
      <c r="F436" s="271">
        <v>336.33333333333337</v>
      </c>
      <c r="G436" s="271">
        <v>334.31666666666672</v>
      </c>
      <c r="H436" s="271">
        <v>343.61666666666667</v>
      </c>
      <c r="I436" s="271">
        <v>345.63333333333333</v>
      </c>
      <c r="J436" s="271">
        <v>348.26666666666665</v>
      </c>
      <c r="K436" s="270">
        <v>343</v>
      </c>
      <c r="L436" s="270">
        <v>338.35</v>
      </c>
      <c r="M436" s="270">
        <v>1.32653</v>
      </c>
      <c r="N436" s="1"/>
      <c r="O436" s="1"/>
    </row>
    <row r="437" spans="1:15" ht="12.75" customHeight="1">
      <c r="A437" s="30">
        <v>427</v>
      </c>
      <c r="B437" s="280" t="s">
        <v>492</v>
      </c>
      <c r="C437" s="270">
        <v>1967.2</v>
      </c>
      <c r="D437" s="271">
        <v>1961.0666666666666</v>
      </c>
      <c r="E437" s="271">
        <v>1947.1333333333332</v>
      </c>
      <c r="F437" s="271">
        <v>1927.0666666666666</v>
      </c>
      <c r="G437" s="271">
        <v>1913.1333333333332</v>
      </c>
      <c r="H437" s="271">
        <v>1981.1333333333332</v>
      </c>
      <c r="I437" s="271">
        <v>1995.0666666666666</v>
      </c>
      <c r="J437" s="271">
        <v>2015.1333333333332</v>
      </c>
      <c r="K437" s="270">
        <v>1975</v>
      </c>
      <c r="L437" s="270">
        <v>1941</v>
      </c>
      <c r="M437" s="270">
        <v>0.26074000000000003</v>
      </c>
      <c r="N437" s="1"/>
      <c r="O437" s="1"/>
    </row>
    <row r="438" spans="1:15" ht="12.75" customHeight="1">
      <c r="A438" s="30">
        <v>428</v>
      </c>
      <c r="B438" s="280" t="s">
        <v>493</v>
      </c>
      <c r="C438" s="270">
        <v>492.1</v>
      </c>
      <c r="D438" s="271">
        <v>491.83333333333331</v>
      </c>
      <c r="E438" s="271">
        <v>481.26666666666665</v>
      </c>
      <c r="F438" s="271">
        <v>470.43333333333334</v>
      </c>
      <c r="G438" s="271">
        <v>459.86666666666667</v>
      </c>
      <c r="H438" s="271">
        <v>502.66666666666663</v>
      </c>
      <c r="I438" s="271">
        <v>513.23333333333335</v>
      </c>
      <c r="J438" s="271">
        <v>524.06666666666661</v>
      </c>
      <c r="K438" s="270">
        <v>502.4</v>
      </c>
      <c r="L438" s="270">
        <v>481</v>
      </c>
      <c r="M438" s="270">
        <v>2.6140599999999998</v>
      </c>
      <c r="N438" s="1"/>
      <c r="O438" s="1"/>
    </row>
    <row r="439" spans="1:15" ht="12.75" customHeight="1">
      <c r="A439" s="30">
        <v>429</v>
      </c>
      <c r="B439" s="280" t="s">
        <v>494</v>
      </c>
      <c r="C439" s="270">
        <v>8.8000000000000007</v>
      </c>
      <c r="D439" s="271">
        <v>8.6166666666666671</v>
      </c>
      <c r="E439" s="271">
        <v>8.283333333333335</v>
      </c>
      <c r="F439" s="271">
        <v>7.7666666666666675</v>
      </c>
      <c r="G439" s="271">
        <v>7.4333333333333353</v>
      </c>
      <c r="H439" s="271">
        <v>9.1333333333333346</v>
      </c>
      <c r="I439" s="271">
        <v>9.4666666666666668</v>
      </c>
      <c r="J439" s="271">
        <v>9.9833333333333343</v>
      </c>
      <c r="K439" s="270">
        <v>8.9499999999999993</v>
      </c>
      <c r="L439" s="270">
        <v>8.1</v>
      </c>
      <c r="M439" s="270">
        <v>1644.96064</v>
      </c>
      <c r="N439" s="1"/>
      <c r="O439" s="1"/>
    </row>
    <row r="440" spans="1:15" ht="12.75" customHeight="1">
      <c r="A440" s="30">
        <v>430</v>
      </c>
      <c r="B440" s="280" t="s">
        <v>495</v>
      </c>
      <c r="C440" s="270">
        <v>928.9</v>
      </c>
      <c r="D440" s="271">
        <v>938.56666666666661</v>
      </c>
      <c r="E440" s="271">
        <v>911.13333333333321</v>
      </c>
      <c r="F440" s="271">
        <v>893.36666666666656</v>
      </c>
      <c r="G440" s="271">
        <v>865.93333333333317</v>
      </c>
      <c r="H440" s="271">
        <v>956.33333333333326</v>
      </c>
      <c r="I440" s="271">
        <v>983.76666666666665</v>
      </c>
      <c r="J440" s="271">
        <v>1001.5333333333333</v>
      </c>
      <c r="K440" s="270">
        <v>966</v>
      </c>
      <c r="L440" s="270">
        <v>920.8</v>
      </c>
      <c r="M440" s="270">
        <v>0.35464000000000001</v>
      </c>
      <c r="N440" s="1"/>
      <c r="O440" s="1"/>
    </row>
    <row r="441" spans="1:15" ht="12.75" customHeight="1">
      <c r="A441" s="30">
        <v>431</v>
      </c>
      <c r="B441" s="280" t="s">
        <v>275</v>
      </c>
      <c r="C441" s="270">
        <v>600</v>
      </c>
      <c r="D441" s="271">
        <v>600.18333333333328</v>
      </c>
      <c r="E441" s="271">
        <v>594.86666666666656</v>
      </c>
      <c r="F441" s="271">
        <v>589.73333333333323</v>
      </c>
      <c r="G441" s="271">
        <v>584.41666666666652</v>
      </c>
      <c r="H441" s="271">
        <v>605.31666666666661</v>
      </c>
      <c r="I441" s="271">
        <v>610.63333333333344</v>
      </c>
      <c r="J441" s="271">
        <v>615.76666666666665</v>
      </c>
      <c r="K441" s="270">
        <v>605.5</v>
      </c>
      <c r="L441" s="270">
        <v>595.04999999999995</v>
      </c>
      <c r="M441" s="270">
        <v>2.1142099999999999</v>
      </c>
      <c r="N441" s="1"/>
      <c r="O441" s="1"/>
    </row>
    <row r="442" spans="1:15" ht="12.75" customHeight="1">
      <c r="A442" s="30">
        <v>432</v>
      </c>
      <c r="B442" s="280" t="s">
        <v>496</v>
      </c>
      <c r="C442" s="270">
        <v>1747.25</v>
      </c>
      <c r="D442" s="271">
        <v>1754.1333333333332</v>
      </c>
      <c r="E442" s="271">
        <v>1714.9166666666665</v>
      </c>
      <c r="F442" s="271">
        <v>1682.5833333333333</v>
      </c>
      <c r="G442" s="271">
        <v>1643.3666666666666</v>
      </c>
      <c r="H442" s="271">
        <v>1786.4666666666665</v>
      </c>
      <c r="I442" s="271">
        <v>1825.6833333333332</v>
      </c>
      <c r="J442" s="271">
        <v>1858.0166666666664</v>
      </c>
      <c r="K442" s="270">
        <v>1793.35</v>
      </c>
      <c r="L442" s="270">
        <v>1721.8</v>
      </c>
      <c r="M442" s="270">
        <v>0.25674000000000002</v>
      </c>
      <c r="N442" s="1"/>
      <c r="O442" s="1"/>
    </row>
    <row r="443" spans="1:15" ht="12.75" customHeight="1">
      <c r="A443" s="30">
        <v>433</v>
      </c>
      <c r="B443" s="280" t="s">
        <v>497</v>
      </c>
      <c r="C443" s="270">
        <v>593.4</v>
      </c>
      <c r="D443" s="271">
        <v>597.98333333333323</v>
      </c>
      <c r="E443" s="271">
        <v>580.51666666666642</v>
      </c>
      <c r="F443" s="271">
        <v>567.63333333333321</v>
      </c>
      <c r="G443" s="271">
        <v>550.1666666666664</v>
      </c>
      <c r="H443" s="271">
        <v>610.86666666666645</v>
      </c>
      <c r="I443" s="271">
        <v>628.33333333333337</v>
      </c>
      <c r="J443" s="271">
        <v>641.21666666666647</v>
      </c>
      <c r="K443" s="270">
        <v>615.45000000000005</v>
      </c>
      <c r="L443" s="270">
        <v>585.1</v>
      </c>
      <c r="M443" s="270">
        <v>5.0193199999999996</v>
      </c>
      <c r="N443" s="1"/>
      <c r="O443" s="1"/>
    </row>
    <row r="444" spans="1:15" ht="12.75" customHeight="1">
      <c r="A444" s="30">
        <v>434</v>
      </c>
      <c r="B444" s="280" t="s">
        <v>498</v>
      </c>
      <c r="C444" s="270">
        <v>946</v>
      </c>
      <c r="D444" s="271">
        <v>951.41666666666663</v>
      </c>
      <c r="E444" s="271">
        <v>936.68333333333328</v>
      </c>
      <c r="F444" s="271">
        <v>927.36666666666667</v>
      </c>
      <c r="G444" s="271">
        <v>912.63333333333333</v>
      </c>
      <c r="H444" s="271">
        <v>960.73333333333323</v>
      </c>
      <c r="I444" s="271">
        <v>975.46666666666658</v>
      </c>
      <c r="J444" s="271">
        <v>984.78333333333319</v>
      </c>
      <c r="K444" s="270">
        <v>966.15</v>
      </c>
      <c r="L444" s="270">
        <v>942.1</v>
      </c>
      <c r="M444" s="270">
        <v>0.67649000000000004</v>
      </c>
      <c r="N444" s="1"/>
      <c r="O444" s="1"/>
    </row>
    <row r="445" spans="1:15" ht="12.75" customHeight="1">
      <c r="A445" s="30">
        <v>435</v>
      </c>
      <c r="B445" s="280" t="s">
        <v>499</v>
      </c>
      <c r="C445" s="270">
        <v>42.8</v>
      </c>
      <c r="D445" s="271">
        <v>42.15</v>
      </c>
      <c r="E445" s="271">
        <v>41.099999999999994</v>
      </c>
      <c r="F445" s="271">
        <v>39.4</v>
      </c>
      <c r="G445" s="271">
        <v>38.349999999999994</v>
      </c>
      <c r="H445" s="271">
        <v>43.849999999999994</v>
      </c>
      <c r="I445" s="271">
        <v>44.899999999999991</v>
      </c>
      <c r="J445" s="271">
        <v>46.599999999999994</v>
      </c>
      <c r="K445" s="270">
        <v>43.2</v>
      </c>
      <c r="L445" s="270">
        <v>40.450000000000003</v>
      </c>
      <c r="M445" s="270">
        <v>186.67653999999999</v>
      </c>
      <c r="N445" s="1"/>
      <c r="O445" s="1"/>
    </row>
    <row r="446" spans="1:15" ht="12.75" customHeight="1">
      <c r="A446" s="30">
        <v>436</v>
      </c>
      <c r="B446" s="280" t="s">
        <v>206</v>
      </c>
      <c r="C446" s="270">
        <v>1015.1</v>
      </c>
      <c r="D446" s="271">
        <v>1007.3000000000001</v>
      </c>
      <c r="E446" s="271">
        <v>985.80000000000018</v>
      </c>
      <c r="F446" s="271">
        <v>956.50000000000011</v>
      </c>
      <c r="G446" s="271">
        <v>935.00000000000023</v>
      </c>
      <c r="H446" s="271">
        <v>1036.6000000000001</v>
      </c>
      <c r="I446" s="271">
        <v>1058.0999999999999</v>
      </c>
      <c r="J446" s="271">
        <v>1087.4000000000001</v>
      </c>
      <c r="K446" s="270">
        <v>1028.8</v>
      </c>
      <c r="L446" s="270">
        <v>978</v>
      </c>
      <c r="M446" s="270">
        <v>33.90887</v>
      </c>
      <c r="N446" s="1"/>
      <c r="O446" s="1"/>
    </row>
    <row r="447" spans="1:15" ht="12.75" customHeight="1">
      <c r="A447" s="30">
        <v>437</v>
      </c>
      <c r="B447" s="280" t="s">
        <v>500</v>
      </c>
      <c r="C447" s="270">
        <v>721.2</v>
      </c>
      <c r="D447" s="271">
        <v>724.69999999999993</v>
      </c>
      <c r="E447" s="271">
        <v>711.59999999999991</v>
      </c>
      <c r="F447" s="271">
        <v>702</v>
      </c>
      <c r="G447" s="271">
        <v>688.9</v>
      </c>
      <c r="H447" s="271">
        <v>734.29999999999984</v>
      </c>
      <c r="I447" s="271">
        <v>747.4</v>
      </c>
      <c r="J447" s="271">
        <v>756.99999999999977</v>
      </c>
      <c r="K447" s="270">
        <v>737.8</v>
      </c>
      <c r="L447" s="270">
        <v>715.1</v>
      </c>
      <c r="M447" s="270">
        <v>3.59049</v>
      </c>
      <c r="N447" s="1"/>
      <c r="O447" s="1"/>
    </row>
    <row r="448" spans="1:15" ht="12.75" customHeight="1">
      <c r="A448" s="30">
        <v>438</v>
      </c>
      <c r="B448" s="280" t="s">
        <v>195</v>
      </c>
      <c r="C448" s="270">
        <v>1139.0999999999999</v>
      </c>
      <c r="D448" s="271">
        <v>1134.5333333333335</v>
      </c>
      <c r="E448" s="271">
        <v>1124.616666666667</v>
      </c>
      <c r="F448" s="271">
        <v>1110.1333333333334</v>
      </c>
      <c r="G448" s="271">
        <v>1100.2166666666669</v>
      </c>
      <c r="H448" s="271">
        <v>1149.0166666666671</v>
      </c>
      <c r="I448" s="271">
        <v>1158.9333333333336</v>
      </c>
      <c r="J448" s="271">
        <v>1173.4166666666672</v>
      </c>
      <c r="K448" s="270">
        <v>1144.45</v>
      </c>
      <c r="L448" s="270">
        <v>1120.05</v>
      </c>
      <c r="M448" s="270">
        <v>13.90775</v>
      </c>
      <c r="N448" s="1"/>
      <c r="O448" s="1"/>
    </row>
    <row r="449" spans="1:15" ht="12.75" customHeight="1">
      <c r="A449" s="30">
        <v>439</v>
      </c>
      <c r="B449" s="280" t="s">
        <v>501</v>
      </c>
      <c r="C449" s="270">
        <v>239.85</v>
      </c>
      <c r="D449" s="271">
        <v>238.01666666666665</v>
      </c>
      <c r="E449" s="271">
        <v>234.83333333333331</v>
      </c>
      <c r="F449" s="271">
        <v>229.81666666666666</v>
      </c>
      <c r="G449" s="271">
        <v>226.63333333333333</v>
      </c>
      <c r="H449" s="271">
        <v>243.0333333333333</v>
      </c>
      <c r="I449" s="271">
        <v>246.21666666666664</v>
      </c>
      <c r="J449" s="271">
        <v>251.23333333333329</v>
      </c>
      <c r="K449" s="270">
        <v>241.2</v>
      </c>
      <c r="L449" s="270">
        <v>233</v>
      </c>
      <c r="M449" s="270">
        <v>21.433299999999999</v>
      </c>
      <c r="N449" s="1"/>
      <c r="O449" s="1"/>
    </row>
    <row r="450" spans="1:15" ht="12.75" customHeight="1">
      <c r="A450" s="30">
        <v>440</v>
      </c>
      <c r="B450" s="280" t="s">
        <v>502</v>
      </c>
      <c r="C450" s="270">
        <v>1257.05</v>
      </c>
      <c r="D450" s="271">
        <v>1236.8833333333334</v>
      </c>
      <c r="E450" s="271">
        <v>1203.3166666666668</v>
      </c>
      <c r="F450" s="271">
        <v>1149.5833333333335</v>
      </c>
      <c r="G450" s="271">
        <v>1116.0166666666669</v>
      </c>
      <c r="H450" s="271">
        <v>1290.6166666666668</v>
      </c>
      <c r="I450" s="271">
        <v>1324.1833333333334</v>
      </c>
      <c r="J450" s="271">
        <v>1377.9166666666667</v>
      </c>
      <c r="K450" s="270">
        <v>1270.45</v>
      </c>
      <c r="L450" s="270">
        <v>1183.1500000000001</v>
      </c>
      <c r="M450" s="270">
        <v>14.779859999999999</v>
      </c>
      <c r="N450" s="1"/>
      <c r="O450" s="1"/>
    </row>
    <row r="451" spans="1:15" ht="12.75" customHeight="1">
      <c r="A451" s="30">
        <v>441</v>
      </c>
      <c r="B451" s="280" t="s">
        <v>200</v>
      </c>
      <c r="C451" s="270">
        <v>3131.7</v>
      </c>
      <c r="D451" s="271">
        <v>3147.5666666666671</v>
      </c>
      <c r="E451" s="271">
        <v>3105.1333333333341</v>
      </c>
      <c r="F451" s="271">
        <v>3078.5666666666671</v>
      </c>
      <c r="G451" s="271">
        <v>3036.1333333333341</v>
      </c>
      <c r="H451" s="271">
        <v>3174.1333333333341</v>
      </c>
      <c r="I451" s="271">
        <v>3216.5666666666675</v>
      </c>
      <c r="J451" s="271">
        <v>3243.1333333333341</v>
      </c>
      <c r="K451" s="270">
        <v>3190</v>
      </c>
      <c r="L451" s="270">
        <v>3121</v>
      </c>
      <c r="M451" s="270">
        <v>35.469349999999999</v>
      </c>
      <c r="N451" s="1"/>
      <c r="O451" s="1"/>
    </row>
    <row r="452" spans="1:15" ht="12.75" customHeight="1">
      <c r="A452" s="30">
        <v>442</v>
      </c>
      <c r="B452" s="280" t="s">
        <v>196</v>
      </c>
      <c r="C452" s="270">
        <v>838.4</v>
      </c>
      <c r="D452" s="271">
        <v>828.80000000000007</v>
      </c>
      <c r="E452" s="271">
        <v>815.60000000000014</v>
      </c>
      <c r="F452" s="271">
        <v>792.80000000000007</v>
      </c>
      <c r="G452" s="271">
        <v>779.60000000000014</v>
      </c>
      <c r="H452" s="271">
        <v>851.60000000000014</v>
      </c>
      <c r="I452" s="271">
        <v>864.80000000000018</v>
      </c>
      <c r="J452" s="271">
        <v>887.60000000000014</v>
      </c>
      <c r="K452" s="270">
        <v>842</v>
      </c>
      <c r="L452" s="270">
        <v>806</v>
      </c>
      <c r="M452" s="270">
        <v>62.283070000000002</v>
      </c>
      <c r="N452" s="1"/>
      <c r="O452" s="1"/>
    </row>
    <row r="453" spans="1:15" ht="12.75" customHeight="1">
      <c r="A453" s="30">
        <v>443</v>
      </c>
      <c r="B453" s="280" t="s">
        <v>276</v>
      </c>
      <c r="C453" s="270">
        <v>9020.2999999999993</v>
      </c>
      <c r="D453" s="271">
        <v>8980.0666666666657</v>
      </c>
      <c r="E453" s="271">
        <v>8882.2333333333318</v>
      </c>
      <c r="F453" s="271">
        <v>8744.1666666666661</v>
      </c>
      <c r="G453" s="271">
        <v>8646.3333333333321</v>
      </c>
      <c r="H453" s="271">
        <v>9118.1333333333314</v>
      </c>
      <c r="I453" s="271">
        <v>9215.9666666666672</v>
      </c>
      <c r="J453" s="271">
        <v>9354.033333333331</v>
      </c>
      <c r="K453" s="270">
        <v>9077.9</v>
      </c>
      <c r="L453" s="270">
        <v>8842</v>
      </c>
      <c r="M453" s="270">
        <v>3.7438099999999999</v>
      </c>
      <c r="N453" s="1"/>
      <c r="O453" s="1"/>
    </row>
    <row r="454" spans="1:15" ht="12.75" customHeight="1">
      <c r="A454" s="30">
        <v>444</v>
      </c>
      <c r="B454" s="280" t="s">
        <v>859</v>
      </c>
      <c r="C454" s="270">
        <v>1634.35</v>
      </c>
      <c r="D454" s="271">
        <v>1630.4333333333334</v>
      </c>
      <c r="E454" s="271">
        <v>1603.8666666666668</v>
      </c>
      <c r="F454" s="271">
        <v>1573.3833333333334</v>
      </c>
      <c r="G454" s="271">
        <v>1546.8166666666668</v>
      </c>
      <c r="H454" s="271">
        <v>1660.9166666666667</v>
      </c>
      <c r="I454" s="271">
        <v>1687.4833333333333</v>
      </c>
      <c r="J454" s="271">
        <v>1717.9666666666667</v>
      </c>
      <c r="K454" s="270">
        <v>1657</v>
      </c>
      <c r="L454" s="270">
        <v>1599.95</v>
      </c>
      <c r="M454" s="270">
        <v>1.0115700000000001</v>
      </c>
      <c r="N454" s="1"/>
      <c r="O454" s="1"/>
    </row>
    <row r="455" spans="1:15" ht="12.75" customHeight="1">
      <c r="A455" s="30">
        <v>445</v>
      </c>
      <c r="B455" s="280" t="s">
        <v>503</v>
      </c>
      <c r="C455" s="270">
        <v>231.2</v>
      </c>
      <c r="D455" s="271">
        <v>232.25</v>
      </c>
      <c r="E455" s="271">
        <v>228.5</v>
      </c>
      <c r="F455" s="271">
        <v>225.8</v>
      </c>
      <c r="G455" s="271">
        <v>222.05</v>
      </c>
      <c r="H455" s="271">
        <v>234.95</v>
      </c>
      <c r="I455" s="271">
        <v>238.7</v>
      </c>
      <c r="J455" s="271">
        <v>241.39999999999998</v>
      </c>
      <c r="K455" s="270">
        <v>236</v>
      </c>
      <c r="L455" s="270">
        <v>229.55</v>
      </c>
      <c r="M455" s="270">
        <v>12.64756</v>
      </c>
      <c r="N455" s="1"/>
      <c r="O455" s="1"/>
    </row>
    <row r="456" spans="1:15" ht="12.75" customHeight="1">
      <c r="A456" s="30">
        <v>446</v>
      </c>
      <c r="B456" s="280" t="s">
        <v>197</v>
      </c>
      <c r="C456" s="270">
        <v>466.9</v>
      </c>
      <c r="D456" s="271">
        <v>467.81666666666661</v>
      </c>
      <c r="E456" s="271">
        <v>461.23333333333323</v>
      </c>
      <c r="F456" s="271">
        <v>455.56666666666661</v>
      </c>
      <c r="G456" s="271">
        <v>448.98333333333323</v>
      </c>
      <c r="H456" s="271">
        <v>473.48333333333323</v>
      </c>
      <c r="I456" s="271">
        <v>480.06666666666661</v>
      </c>
      <c r="J456" s="271">
        <v>485.73333333333323</v>
      </c>
      <c r="K456" s="270">
        <v>474.4</v>
      </c>
      <c r="L456" s="270">
        <v>462.15</v>
      </c>
      <c r="M456" s="270">
        <v>133.85158999999999</v>
      </c>
      <c r="N456" s="1"/>
      <c r="O456" s="1"/>
    </row>
    <row r="457" spans="1:15" ht="12.75" customHeight="1">
      <c r="A457" s="30">
        <v>447</v>
      </c>
      <c r="B457" s="280" t="s">
        <v>198</v>
      </c>
      <c r="C457" s="270">
        <v>237.2</v>
      </c>
      <c r="D457" s="271">
        <v>237.28333333333333</v>
      </c>
      <c r="E457" s="271">
        <v>234.31666666666666</v>
      </c>
      <c r="F457" s="271">
        <v>231.43333333333334</v>
      </c>
      <c r="G457" s="271">
        <v>228.46666666666667</v>
      </c>
      <c r="H457" s="271">
        <v>240.16666666666666</v>
      </c>
      <c r="I457" s="271">
        <v>243.1333333333333</v>
      </c>
      <c r="J457" s="271">
        <v>246.01666666666665</v>
      </c>
      <c r="K457" s="270">
        <v>240.25</v>
      </c>
      <c r="L457" s="270">
        <v>234.4</v>
      </c>
      <c r="M457" s="270">
        <v>146.93952999999999</v>
      </c>
      <c r="N457" s="1"/>
      <c r="O457" s="1"/>
    </row>
    <row r="458" spans="1:15" ht="12.75" customHeight="1">
      <c r="A458" s="30">
        <v>448</v>
      </c>
      <c r="B458" s="280" t="s">
        <v>810</v>
      </c>
      <c r="C458" s="270">
        <v>630.75</v>
      </c>
      <c r="D458" s="271">
        <v>627.86666666666667</v>
      </c>
      <c r="E458" s="271">
        <v>618.88333333333333</v>
      </c>
      <c r="F458" s="271">
        <v>607.01666666666665</v>
      </c>
      <c r="G458" s="271">
        <v>598.0333333333333</v>
      </c>
      <c r="H458" s="271">
        <v>639.73333333333335</v>
      </c>
      <c r="I458" s="271">
        <v>648.7166666666667</v>
      </c>
      <c r="J458" s="271">
        <v>660.58333333333337</v>
      </c>
      <c r="K458" s="270">
        <v>636.85</v>
      </c>
      <c r="L458" s="270">
        <v>616</v>
      </c>
      <c r="M458" s="270">
        <v>0.37774000000000002</v>
      </c>
      <c r="N458" s="1"/>
      <c r="O458" s="1"/>
    </row>
    <row r="459" spans="1:15" ht="12.75" customHeight="1">
      <c r="A459" s="30">
        <v>449</v>
      </c>
      <c r="B459" s="280" t="s">
        <v>199</v>
      </c>
      <c r="C459" s="270">
        <v>106.4</v>
      </c>
      <c r="D459" s="271">
        <v>106.68333333333334</v>
      </c>
      <c r="E459" s="271">
        <v>105.61666666666667</v>
      </c>
      <c r="F459" s="271">
        <v>104.83333333333334</v>
      </c>
      <c r="G459" s="271">
        <v>103.76666666666668</v>
      </c>
      <c r="H459" s="271">
        <v>107.46666666666667</v>
      </c>
      <c r="I459" s="271">
        <v>108.53333333333333</v>
      </c>
      <c r="J459" s="271">
        <v>109.31666666666666</v>
      </c>
      <c r="K459" s="270">
        <v>107.75</v>
      </c>
      <c r="L459" s="270">
        <v>105.9</v>
      </c>
      <c r="M459" s="270">
        <v>524.54732000000001</v>
      </c>
      <c r="N459" s="1"/>
      <c r="O459" s="1"/>
    </row>
    <row r="460" spans="1:15" ht="12.75" customHeight="1">
      <c r="A460" s="30">
        <v>450</v>
      </c>
      <c r="B460" s="280" t="s">
        <v>811</v>
      </c>
      <c r="C460" s="270">
        <v>127.55</v>
      </c>
      <c r="D460" s="271">
        <v>122.93333333333334</v>
      </c>
      <c r="E460" s="271">
        <v>115.86666666666667</v>
      </c>
      <c r="F460" s="271">
        <v>104.18333333333334</v>
      </c>
      <c r="G460" s="271">
        <v>97.116666666666674</v>
      </c>
      <c r="H460" s="271">
        <v>134.61666666666667</v>
      </c>
      <c r="I460" s="271">
        <v>141.68333333333334</v>
      </c>
      <c r="J460" s="271">
        <v>153.36666666666667</v>
      </c>
      <c r="K460" s="270">
        <v>130</v>
      </c>
      <c r="L460" s="270">
        <v>111.25</v>
      </c>
      <c r="M460" s="270">
        <v>714.73819000000003</v>
      </c>
      <c r="N460" s="1"/>
      <c r="O460" s="1"/>
    </row>
    <row r="461" spans="1:15" ht="12.75" customHeight="1">
      <c r="A461" s="30">
        <v>451</v>
      </c>
      <c r="B461" s="280" t="s">
        <v>504</v>
      </c>
      <c r="C461" s="270">
        <v>3375.05</v>
      </c>
      <c r="D461" s="271">
        <v>3387.5333333333333</v>
      </c>
      <c r="E461" s="271">
        <v>3320.3166666666666</v>
      </c>
      <c r="F461" s="271">
        <v>3265.5833333333335</v>
      </c>
      <c r="G461" s="271">
        <v>3198.3666666666668</v>
      </c>
      <c r="H461" s="271">
        <v>3442.2666666666664</v>
      </c>
      <c r="I461" s="271">
        <v>3509.4833333333327</v>
      </c>
      <c r="J461" s="271">
        <v>3564.2166666666662</v>
      </c>
      <c r="K461" s="270">
        <v>3454.75</v>
      </c>
      <c r="L461" s="270">
        <v>3332.8</v>
      </c>
      <c r="M461" s="270">
        <v>0.17002</v>
      </c>
      <c r="N461" s="1"/>
      <c r="O461" s="1"/>
    </row>
    <row r="462" spans="1:15" ht="12.75" customHeight="1">
      <c r="A462" s="30">
        <v>452</v>
      </c>
      <c r="B462" s="280" t="s">
        <v>201</v>
      </c>
      <c r="C462" s="270">
        <v>1052.9000000000001</v>
      </c>
      <c r="D462" s="271">
        <v>1053.6666666666667</v>
      </c>
      <c r="E462" s="271">
        <v>1042.3333333333335</v>
      </c>
      <c r="F462" s="271">
        <v>1031.7666666666667</v>
      </c>
      <c r="G462" s="271">
        <v>1020.4333333333334</v>
      </c>
      <c r="H462" s="271">
        <v>1064.2333333333336</v>
      </c>
      <c r="I462" s="271">
        <v>1075.5666666666671</v>
      </c>
      <c r="J462" s="271">
        <v>1086.1333333333337</v>
      </c>
      <c r="K462" s="270">
        <v>1065</v>
      </c>
      <c r="L462" s="270">
        <v>1043.0999999999999</v>
      </c>
      <c r="M462" s="270">
        <v>61.128230000000002</v>
      </c>
      <c r="N462" s="1"/>
      <c r="O462" s="1"/>
    </row>
    <row r="463" spans="1:15" ht="12.75" customHeight="1">
      <c r="A463" s="30">
        <v>453</v>
      </c>
      <c r="B463" s="280" t="s">
        <v>505</v>
      </c>
      <c r="C463" s="270">
        <v>96.1</v>
      </c>
      <c r="D463" s="271">
        <v>96.683333333333337</v>
      </c>
      <c r="E463" s="271">
        <v>95.216666666666669</v>
      </c>
      <c r="F463" s="271">
        <v>94.333333333333329</v>
      </c>
      <c r="G463" s="271">
        <v>92.86666666666666</v>
      </c>
      <c r="H463" s="271">
        <v>97.566666666666677</v>
      </c>
      <c r="I463" s="271">
        <v>99.033333333333346</v>
      </c>
      <c r="J463" s="271">
        <v>99.916666666666686</v>
      </c>
      <c r="K463" s="270">
        <v>98.15</v>
      </c>
      <c r="L463" s="270">
        <v>95.8</v>
      </c>
      <c r="M463" s="270">
        <v>7.0197799999999999</v>
      </c>
      <c r="N463" s="1"/>
      <c r="O463" s="1"/>
    </row>
    <row r="464" spans="1:15" ht="12.75" customHeight="1">
      <c r="A464" s="30">
        <v>454</v>
      </c>
      <c r="B464" s="280" t="s">
        <v>182</v>
      </c>
      <c r="C464" s="270">
        <v>759.9</v>
      </c>
      <c r="D464" s="271">
        <v>761.65</v>
      </c>
      <c r="E464" s="271">
        <v>750.4</v>
      </c>
      <c r="F464" s="271">
        <v>740.9</v>
      </c>
      <c r="G464" s="271">
        <v>729.65</v>
      </c>
      <c r="H464" s="271">
        <v>771.15</v>
      </c>
      <c r="I464" s="271">
        <v>782.4</v>
      </c>
      <c r="J464" s="271">
        <v>791.9</v>
      </c>
      <c r="K464" s="270">
        <v>772.9</v>
      </c>
      <c r="L464" s="270">
        <v>752.15</v>
      </c>
      <c r="M464" s="270">
        <v>2.6297899999999998</v>
      </c>
      <c r="N464" s="1"/>
      <c r="O464" s="1"/>
    </row>
    <row r="465" spans="1:15" ht="12.75" customHeight="1">
      <c r="A465" s="30">
        <v>455</v>
      </c>
      <c r="B465" s="280" t="s">
        <v>506</v>
      </c>
      <c r="C465" s="270">
        <v>2421.75</v>
      </c>
      <c r="D465" s="271">
        <v>2431.9166666666665</v>
      </c>
      <c r="E465" s="271">
        <v>2399.833333333333</v>
      </c>
      <c r="F465" s="271">
        <v>2377.9166666666665</v>
      </c>
      <c r="G465" s="271">
        <v>2345.833333333333</v>
      </c>
      <c r="H465" s="271">
        <v>2453.833333333333</v>
      </c>
      <c r="I465" s="271">
        <v>2485.9166666666661</v>
      </c>
      <c r="J465" s="271">
        <v>2507.833333333333</v>
      </c>
      <c r="K465" s="270">
        <v>2464</v>
      </c>
      <c r="L465" s="270">
        <v>2410</v>
      </c>
      <c r="M465" s="270">
        <v>0.57186000000000003</v>
      </c>
      <c r="N465" s="1"/>
      <c r="O465" s="1"/>
    </row>
    <row r="466" spans="1:15" ht="12.75" customHeight="1">
      <c r="A466" s="30">
        <v>456</v>
      </c>
      <c r="B466" s="280" t="s">
        <v>507</v>
      </c>
      <c r="C466" s="270">
        <v>619.5</v>
      </c>
      <c r="D466" s="271">
        <v>617</v>
      </c>
      <c r="E466" s="271">
        <v>612.5</v>
      </c>
      <c r="F466" s="271">
        <v>605.5</v>
      </c>
      <c r="G466" s="271">
        <v>601</v>
      </c>
      <c r="H466" s="271">
        <v>624</v>
      </c>
      <c r="I466" s="271">
        <v>628.5</v>
      </c>
      <c r="J466" s="271">
        <v>635.5</v>
      </c>
      <c r="K466" s="270">
        <v>621.5</v>
      </c>
      <c r="L466" s="270">
        <v>610</v>
      </c>
      <c r="M466" s="270">
        <v>0.32995999999999998</v>
      </c>
      <c r="N466" s="1"/>
      <c r="O466" s="1"/>
    </row>
    <row r="467" spans="1:15" ht="12.75" customHeight="1">
      <c r="A467" s="30">
        <v>457</v>
      </c>
      <c r="B467" s="280" t="s">
        <v>508</v>
      </c>
      <c r="C467" s="270">
        <v>3089.2</v>
      </c>
      <c r="D467" s="271">
        <v>3069.7833333333333</v>
      </c>
      <c r="E467" s="271">
        <v>3039.5666666666666</v>
      </c>
      <c r="F467" s="271">
        <v>2989.9333333333334</v>
      </c>
      <c r="G467" s="271">
        <v>2959.7166666666667</v>
      </c>
      <c r="H467" s="271">
        <v>3119.4166666666665</v>
      </c>
      <c r="I467" s="271">
        <v>3149.6333333333328</v>
      </c>
      <c r="J467" s="271">
        <v>3199.2666666666664</v>
      </c>
      <c r="K467" s="270">
        <v>3100</v>
      </c>
      <c r="L467" s="270">
        <v>3020.15</v>
      </c>
      <c r="M467" s="270">
        <v>0.54252999999999996</v>
      </c>
      <c r="N467" s="1"/>
      <c r="O467" s="1"/>
    </row>
    <row r="468" spans="1:15" ht="12.75" customHeight="1">
      <c r="A468" s="30">
        <v>458</v>
      </c>
      <c r="B468" s="280" t="s">
        <v>202</v>
      </c>
      <c r="C468" s="270">
        <v>2622</v>
      </c>
      <c r="D468" s="271">
        <v>2611.6</v>
      </c>
      <c r="E468" s="271">
        <v>2576.0499999999997</v>
      </c>
      <c r="F468" s="271">
        <v>2530.1</v>
      </c>
      <c r="G468" s="271">
        <v>2494.5499999999997</v>
      </c>
      <c r="H468" s="271">
        <v>2657.5499999999997</v>
      </c>
      <c r="I468" s="271">
        <v>2693.1</v>
      </c>
      <c r="J468" s="271">
        <v>2739.0499999999997</v>
      </c>
      <c r="K468" s="270">
        <v>2647.15</v>
      </c>
      <c r="L468" s="270">
        <v>2565.65</v>
      </c>
      <c r="M468" s="270">
        <v>14.38313</v>
      </c>
      <c r="N468" s="1"/>
      <c r="O468" s="1"/>
    </row>
    <row r="469" spans="1:15" ht="12.75" customHeight="1">
      <c r="A469" s="30">
        <v>459</v>
      </c>
      <c r="B469" s="280" t="s">
        <v>203</v>
      </c>
      <c r="C469" s="270">
        <v>1535.35</v>
      </c>
      <c r="D469" s="271">
        <v>1534.1000000000001</v>
      </c>
      <c r="E469" s="271">
        <v>1509.2500000000002</v>
      </c>
      <c r="F469" s="271">
        <v>1483.15</v>
      </c>
      <c r="G469" s="271">
        <v>1458.3000000000002</v>
      </c>
      <c r="H469" s="271">
        <v>1560.2000000000003</v>
      </c>
      <c r="I469" s="271">
        <v>1585.0500000000002</v>
      </c>
      <c r="J469" s="271">
        <v>1611.1500000000003</v>
      </c>
      <c r="K469" s="270">
        <v>1558.95</v>
      </c>
      <c r="L469" s="270">
        <v>1508</v>
      </c>
      <c r="M469" s="270">
        <v>2.86232</v>
      </c>
      <c r="N469" s="1"/>
      <c r="O469" s="1"/>
    </row>
    <row r="470" spans="1:15" ht="12.75" customHeight="1">
      <c r="A470" s="30">
        <v>460</v>
      </c>
      <c r="B470" s="280" t="s">
        <v>204</v>
      </c>
      <c r="C470" s="270">
        <v>583.1</v>
      </c>
      <c r="D470" s="271">
        <v>583.38333333333333</v>
      </c>
      <c r="E470" s="271">
        <v>574.91666666666663</v>
      </c>
      <c r="F470" s="271">
        <v>566.73333333333335</v>
      </c>
      <c r="G470" s="271">
        <v>558.26666666666665</v>
      </c>
      <c r="H470" s="271">
        <v>591.56666666666661</v>
      </c>
      <c r="I470" s="271">
        <v>600.0333333333333</v>
      </c>
      <c r="J470" s="271">
        <v>608.21666666666658</v>
      </c>
      <c r="K470" s="270">
        <v>591.85</v>
      </c>
      <c r="L470" s="270">
        <v>575.20000000000005</v>
      </c>
      <c r="M470" s="270">
        <v>2.8137699999999999</v>
      </c>
      <c r="N470" s="1"/>
      <c r="O470" s="1"/>
    </row>
    <row r="471" spans="1:15" ht="12.75" customHeight="1">
      <c r="A471" s="30">
        <v>461</v>
      </c>
      <c r="B471" s="280" t="s">
        <v>205</v>
      </c>
      <c r="C471" s="270">
        <v>1414</v>
      </c>
      <c r="D471" s="271">
        <v>1407.1833333333334</v>
      </c>
      <c r="E471" s="271">
        <v>1398.3666666666668</v>
      </c>
      <c r="F471" s="271">
        <v>1382.7333333333333</v>
      </c>
      <c r="G471" s="271">
        <v>1373.9166666666667</v>
      </c>
      <c r="H471" s="271">
        <v>1422.8166666666668</v>
      </c>
      <c r="I471" s="271">
        <v>1431.6333333333334</v>
      </c>
      <c r="J471" s="271">
        <v>1447.2666666666669</v>
      </c>
      <c r="K471" s="270">
        <v>1416</v>
      </c>
      <c r="L471" s="270">
        <v>1391.55</v>
      </c>
      <c r="M471" s="270">
        <v>7.3805100000000001</v>
      </c>
      <c r="N471" s="1"/>
      <c r="O471" s="1"/>
    </row>
    <row r="472" spans="1:15" ht="12.75" customHeight="1">
      <c r="A472" s="30">
        <v>462</v>
      </c>
      <c r="B472" s="280" t="s">
        <v>509</v>
      </c>
      <c r="C472" s="270">
        <v>36.85</v>
      </c>
      <c r="D472" s="271">
        <v>36.93333333333333</v>
      </c>
      <c r="E472" s="271">
        <v>36.36666666666666</v>
      </c>
      <c r="F472" s="271">
        <v>35.883333333333333</v>
      </c>
      <c r="G472" s="271">
        <v>35.316666666666663</v>
      </c>
      <c r="H472" s="271">
        <v>37.416666666666657</v>
      </c>
      <c r="I472" s="271">
        <v>37.983333333333334</v>
      </c>
      <c r="J472" s="271">
        <v>38.466666666666654</v>
      </c>
      <c r="K472" s="270">
        <v>37.5</v>
      </c>
      <c r="L472" s="270">
        <v>36.450000000000003</v>
      </c>
      <c r="M472" s="270">
        <v>82.247519999999994</v>
      </c>
      <c r="N472" s="1"/>
      <c r="O472" s="1"/>
    </row>
    <row r="473" spans="1:15" ht="12.75" customHeight="1">
      <c r="A473" s="30">
        <v>463</v>
      </c>
      <c r="B473" s="280" t="s">
        <v>860</v>
      </c>
      <c r="C473" s="270">
        <v>237.3</v>
      </c>
      <c r="D473" s="271">
        <v>236.53333333333333</v>
      </c>
      <c r="E473" s="271">
        <v>232.36666666666667</v>
      </c>
      <c r="F473" s="271">
        <v>227.43333333333334</v>
      </c>
      <c r="G473" s="271">
        <v>223.26666666666668</v>
      </c>
      <c r="H473" s="271">
        <v>241.46666666666667</v>
      </c>
      <c r="I473" s="271">
        <v>245.63333333333335</v>
      </c>
      <c r="J473" s="271">
        <v>250.56666666666666</v>
      </c>
      <c r="K473" s="270">
        <v>240.7</v>
      </c>
      <c r="L473" s="270">
        <v>231.6</v>
      </c>
      <c r="M473" s="270">
        <v>5.2339799999999999</v>
      </c>
      <c r="N473" s="1"/>
      <c r="O473" s="1"/>
    </row>
    <row r="474" spans="1:15" ht="12.75" customHeight="1">
      <c r="A474" s="30">
        <v>464</v>
      </c>
      <c r="B474" s="280" t="s">
        <v>510</v>
      </c>
      <c r="C474" s="270">
        <v>209.85</v>
      </c>
      <c r="D474" s="271">
        <v>208.6</v>
      </c>
      <c r="E474" s="271">
        <v>206.2</v>
      </c>
      <c r="F474" s="271">
        <v>202.54999999999998</v>
      </c>
      <c r="G474" s="271">
        <v>200.14999999999998</v>
      </c>
      <c r="H474" s="271">
        <v>212.25</v>
      </c>
      <c r="I474" s="271">
        <v>214.65000000000003</v>
      </c>
      <c r="J474" s="271">
        <v>218.3</v>
      </c>
      <c r="K474" s="270">
        <v>211</v>
      </c>
      <c r="L474" s="270">
        <v>204.95</v>
      </c>
      <c r="M474" s="270">
        <v>6.0247099999999998</v>
      </c>
      <c r="N474" s="1"/>
      <c r="O474" s="1"/>
    </row>
    <row r="475" spans="1:15" ht="12.75" customHeight="1">
      <c r="A475" s="30">
        <v>465</v>
      </c>
      <c r="B475" s="280" t="s">
        <v>511</v>
      </c>
      <c r="C475" s="270">
        <v>2261.15</v>
      </c>
      <c r="D475" s="271">
        <v>2249.7999999999997</v>
      </c>
      <c r="E475" s="271">
        <v>2222.5999999999995</v>
      </c>
      <c r="F475" s="271">
        <v>2184.0499999999997</v>
      </c>
      <c r="G475" s="271">
        <v>2156.8499999999995</v>
      </c>
      <c r="H475" s="271">
        <v>2288.3499999999995</v>
      </c>
      <c r="I475" s="271">
        <v>2315.5499999999993</v>
      </c>
      <c r="J475" s="271">
        <v>2354.0999999999995</v>
      </c>
      <c r="K475" s="270">
        <v>2277</v>
      </c>
      <c r="L475" s="270">
        <v>2211.25</v>
      </c>
      <c r="M475" s="270">
        <v>3.8230300000000002</v>
      </c>
      <c r="N475" s="1"/>
      <c r="O475" s="1"/>
    </row>
    <row r="476" spans="1:15" ht="12.75" customHeight="1">
      <c r="A476" s="30">
        <v>466</v>
      </c>
      <c r="B476" s="280" t="s">
        <v>512</v>
      </c>
      <c r="C476" s="270">
        <v>12</v>
      </c>
      <c r="D476" s="271">
        <v>12.033333333333333</v>
      </c>
      <c r="E476" s="271">
        <v>11.866666666666667</v>
      </c>
      <c r="F476" s="271">
        <v>11.733333333333334</v>
      </c>
      <c r="G476" s="271">
        <v>11.566666666666668</v>
      </c>
      <c r="H476" s="271">
        <v>12.166666666666666</v>
      </c>
      <c r="I476" s="271">
        <v>12.333333333333334</v>
      </c>
      <c r="J476" s="271">
        <v>12.466666666666665</v>
      </c>
      <c r="K476" s="270">
        <v>12.2</v>
      </c>
      <c r="L476" s="270">
        <v>11.9</v>
      </c>
      <c r="M476" s="270">
        <v>26.256409999999999</v>
      </c>
      <c r="N476" s="1"/>
      <c r="O476" s="1"/>
    </row>
    <row r="477" spans="1:15" ht="12.75" customHeight="1">
      <c r="A477" s="30">
        <v>467</v>
      </c>
      <c r="B477" s="280" t="s">
        <v>513</v>
      </c>
      <c r="C477" s="270">
        <v>766.35</v>
      </c>
      <c r="D477" s="271">
        <v>773.06666666666661</v>
      </c>
      <c r="E477" s="271">
        <v>756.28333333333319</v>
      </c>
      <c r="F477" s="271">
        <v>746.21666666666658</v>
      </c>
      <c r="G477" s="271">
        <v>729.43333333333317</v>
      </c>
      <c r="H477" s="271">
        <v>783.13333333333321</v>
      </c>
      <c r="I477" s="271">
        <v>799.91666666666652</v>
      </c>
      <c r="J477" s="271">
        <v>809.98333333333323</v>
      </c>
      <c r="K477" s="270">
        <v>789.85</v>
      </c>
      <c r="L477" s="270">
        <v>763</v>
      </c>
      <c r="M477" s="270">
        <v>2.7096800000000001</v>
      </c>
      <c r="N477" s="1"/>
      <c r="O477" s="1"/>
    </row>
    <row r="478" spans="1:15" ht="12.75" customHeight="1">
      <c r="A478" s="30">
        <v>468</v>
      </c>
      <c r="B478" s="280" t="s">
        <v>209</v>
      </c>
      <c r="C478" s="270">
        <v>756.45</v>
      </c>
      <c r="D478" s="271">
        <v>758.13333333333321</v>
      </c>
      <c r="E478" s="271">
        <v>749.61666666666645</v>
      </c>
      <c r="F478" s="271">
        <v>742.78333333333319</v>
      </c>
      <c r="G478" s="271">
        <v>734.26666666666642</v>
      </c>
      <c r="H478" s="271">
        <v>764.96666666666647</v>
      </c>
      <c r="I478" s="271">
        <v>773.48333333333335</v>
      </c>
      <c r="J478" s="271">
        <v>780.31666666666649</v>
      </c>
      <c r="K478" s="270">
        <v>766.65</v>
      </c>
      <c r="L478" s="270">
        <v>751.3</v>
      </c>
      <c r="M478" s="270">
        <v>24.406030000000001</v>
      </c>
      <c r="N478" s="1"/>
      <c r="O478" s="1"/>
    </row>
    <row r="479" spans="1:15" ht="12.75" customHeight="1">
      <c r="A479" s="30">
        <v>469</v>
      </c>
      <c r="B479" s="280" t="s">
        <v>514</v>
      </c>
      <c r="C479" s="270">
        <v>819.8</v>
      </c>
      <c r="D479" s="271">
        <v>821.25</v>
      </c>
      <c r="E479" s="271">
        <v>813.55</v>
      </c>
      <c r="F479" s="271">
        <v>807.3</v>
      </c>
      <c r="G479" s="271">
        <v>799.59999999999991</v>
      </c>
      <c r="H479" s="271">
        <v>827.5</v>
      </c>
      <c r="I479" s="271">
        <v>835.2</v>
      </c>
      <c r="J479" s="271">
        <v>841.45</v>
      </c>
      <c r="K479" s="270">
        <v>828.95</v>
      </c>
      <c r="L479" s="270">
        <v>815</v>
      </c>
      <c r="M479" s="270">
        <v>1.49563</v>
      </c>
      <c r="N479" s="1"/>
      <c r="O479" s="1"/>
    </row>
    <row r="480" spans="1:15" ht="12.75" customHeight="1">
      <c r="A480" s="30">
        <v>470</v>
      </c>
      <c r="B480" s="280" t="s">
        <v>208</v>
      </c>
      <c r="C480" s="270">
        <v>6632.5</v>
      </c>
      <c r="D480" s="271">
        <v>6665.833333333333</v>
      </c>
      <c r="E480" s="271">
        <v>6571.6666666666661</v>
      </c>
      <c r="F480" s="271">
        <v>6510.833333333333</v>
      </c>
      <c r="G480" s="271">
        <v>6416.6666666666661</v>
      </c>
      <c r="H480" s="271">
        <v>6726.6666666666661</v>
      </c>
      <c r="I480" s="271">
        <v>6820.8333333333321</v>
      </c>
      <c r="J480" s="271">
        <v>6881.6666666666661</v>
      </c>
      <c r="K480" s="270">
        <v>6760</v>
      </c>
      <c r="L480" s="270">
        <v>6605</v>
      </c>
      <c r="M480" s="270">
        <v>3.8622200000000002</v>
      </c>
      <c r="N480" s="1"/>
      <c r="O480" s="1"/>
    </row>
    <row r="481" spans="1:15" ht="12.75" customHeight="1">
      <c r="A481" s="30">
        <v>471</v>
      </c>
      <c r="B481" s="280" t="s">
        <v>277</v>
      </c>
      <c r="C481" s="270">
        <v>42.6</v>
      </c>
      <c r="D481" s="271">
        <v>42.483333333333334</v>
      </c>
      <c r="E481" s="271">
        <v>41.916666666666671</v>
      </c>
      <c r="F481" s="271">
        <v>41.233333333333334</v>
      </c>
      <c r="G481" s="271">
        <v>40.666666666666671</v>
      </c>
      <c r="H481" s="271">
        <v>43.166666666666671</v>
      </c>
      <c r="I481" s="271">
        <v>43.733333333333334</v>
      </c>
      <c r="J481" s="271">
        <v>44.416666666666671</v>
      </c>
      <c r="K481" s="270">
        <v>43.05</v>
      </c>
      <c r="L481" s="270">
        <v>41.8</v>
      </c>
      <c r="M481" s="270">
        <v>70.655000000000001</v>
      </c>
      <c r="N481" s="1"/>
      <c r="O481" s="1"/>
    </row>
    <row r="482" spans="1:15" ht="12.75" customHeight="1">
      <c r="A482" s="30">
        <v>472</v>
      </c>
      <c r="B482" s="280" t="s">
        <v>207</v>
      </c>
      <c r="C482" s="270">
        <v>1662.95</v>
      </c>
      <c r="D482" s="271">
        <v>1653.1166666666668</v>
      </c>
      <c r="E482" s="271">
        <v>1637.8333333333335</v>
      </c>
      <c r="F482" s="271">
        <v>1612.7166666666667</v>
      </c>
      <c r="G482" s="271">
        <v>1597.4333333333334</v>
      </c>
      <c r="H482" s="271">
        <v>1678.2333333333336</v>
      </c>
      <c r="I482" s="271">
        <v>1693.5166666666669</v>
      </c>
      <c r="J482" s="271">
        <v>1718.6333333333337</v>
      </c>
      <c r="K482" s="270">
        <v>1668.4</v>
      </c>
      <c r="L482" s="270">
        <v>1628</v>
      </c>
      <c r="M482" s="270">
        <v>1.81735</v>
      </c>
      <c r="N482" s="1"/>
      <c r="O482" s="1"/>
    </row>
    <row r="483" spans="1:15" ht="12.75" customHeight="1">
      <c r="A483" s="30">
        <v>473</v>
      </c>
      <c r="B483" s="280" t="s">
        <v>154</v>
      </c>
      <c r="C483" s="270">
        <v>810</v>
      </c>
      <c r="D483" s="271">
        <v>811.30000000000007</v>
      </c>
      <c r="E483" s="271">
        <v>802.70000000000016</v>
      </c>
      <c r="F483" s="271">
        <v>795.40000000000009</v>
      </c>
      <c r="G483" s="271">
        <v>786.80000000000018</v>
      </c>
      <c r="H483" s="271">
        <v>818.60000000000014</v>
      </c>
      <c r="I483" s="271">
        <v>827.2</v>
      </c>
      <c r="J483" s="271">
        <v>834.50000000000011</v>
      </c>
      <c r="K483" s="270">
        <v>819.9</v>
      </c>
      <c r="L483" s="270">
        <v>804</v>
      </c>
      <c r="M483" s="270">
        <v>13.511150000000001</v>
      </c>
      <c r="N483" s="1"/>
      <c r="O483" s="1"/>
    </row>
    <row r="484" spans="1:15" ht="12.75" customHeight="1">
      <c r="A484" s="30">
        <v>474</v>
      </c>
      <c r="B484" s="280" t="s">
        <v>278</v>
      </c>
      <c r="C484" s="270">
        <v>229.1</v>
      </c>
      <c r="D484" s="271">
        <v>228.6</v>
      </c>
      <c r="E484" s="271">
        <v>225.7</v>
      </c>
      <c r="F484" s="271">
        <v>222.29999999999998</v>
      </c>
      <c r="G484" s="271">
        <v>219.39999999999998</v>
      </c>
      <c r="H484" s="271">
        <v>232</v>
      </c>
      <c r="I484" s="271">
        <v>234.90000000000003</v>
      </c>
      <c r="J484" s="271">
        <v>238.3</v>
      </c>
      <c r="K484" s="270">
        <v>231.5</v>
      </c>
      <c r="L484" s="270">
        <v>225.2</v>
      </c>
      <c r="M484" s="270">
        <v>2.3280699999999999</v>
      </c>
      <c r="N484" s="1"/>
      <c r="O484" s="1"/>
    </row>
    <row r="485" spans="1:15" ht="12.75" customHeight="1">
      <c r="A485" s="30">
        <v>475</v>
      </c>
      <c r="B485" s="280" t="s">
        <v>515</v>
      </c>
      <c r="C485" s="270">
        <v>2967.2</v>
      </c>
      <c r="D485" s="271">
        <v>2955.3833333333332</v>
      </c>
      <c r="E485" s="271">
        <v>2916.7666666666664</v>
      </c>
      <c r="F485" s="271">
        <v>2866.333333333333</v>
      </c>
      <c r="G485" s="271">
        <v>2827.7166666666662</v>
      </c>
      <c r="H485" s="271">
        <v>3005.8166666666666</v>
      </c>
      <c r="I485" s="271">
        <v>3044.4333333333334</v>
      </c>
      <c r="J485" s="271">
        <v>3094.8666666666668</v>
      </c>
      <c r="K485" s="270">
        <v>2994</v>
      </c>
      <c r="L485" s="270">
        <v>2904.95</v>
      </c>
      <c r="M485" s="270">
        <v>0.16088</v>
      </c>
      <c r="N485" s="1"/>
      <c r="O485" s="1"/>
    </row>
    <row r="486" spans="1:15" ht="12.75" customHeight="1">
      <c r="A486" s="30">
        <v>476</v>
      </c>
      <c r="B486" s="280" t="s">
        <v>516</v>
      </c>
      <c r="C486" s="270">
        <v>594.5</v>
      </c>
      <c r="D486" s="271">
        <v>593.08333333333337</v>
      </c>
      <c r="E486" s="271">
        <v>588.36666666666679</v>
      </c>
      <c r="F486" s="271">
        <v>582.23333333333346</v>
      </c>
      <c r="G486" s="271">
        <v>577.51666666666688</v>
      </c>
      <c r="H486" s="271">
        <v>599.2166666666667</v>
      </c>
      <c r="I486" s="271">
        <v>603.93333333333317</v>
      </c>
      <c r="J486" s="271">
        <v>610.06666666666661</v>
      </c>
      <c r="K486" s="270">
        <v>597.79999999999995</v>
      </c>
      <c r="L486" s="270">
        <v>586.95000000000005</v>
      </c>
      <c r="M486" s="270">
        <v>1.0520499999999999</v>
      </c>
      <c r="N486" s="1"/>
      <c r="O486" s="1"/>
    </row>
    <row r="487" spans="1:15" ht="12.75" customHeight="1">
      <c r="A487" s="30">
        <v>477</v>
      </c>
      <c r="B487" s="285" t="s">
        <v>517</v>
      </c>
      <c r="C487" s="286">
        <v>341.55</v>
      </c>
      <c r="D487" s="286">
        <v>343</v>
      </c>
      <c r="E487" s="286">
        <v>331.3</v>
      </c>
      <c r="F487" s="286">
        <v>321.05</v>
      </c>
      <c r="G487" s="286">
        <v>309.35000000000002</v>
      </c>
      <c r="H487" s="286">
        <v>353.25</v>
      </c>
      <c r="I487" s="286">
        <v>364.95000000000005</v>
      </c>
      <c r="J487" s="285">
        <v>375.2</v>
      </c>
      <c r="K487" s="285">
        <v>354.7</v>
      </c>
      <c r="L487" s="285">
        <v>332.75</v>
      </c>
      <c r="M487" s="241">
        <v>16.495329999999999</v>
      </c>
      <c r="N487" s="1"/>
      <c r="O487" s="1"/>
    </row>
    <row r="488" spans="1:15" ht="12.75" customHeight="1">
      <c r="A488" s="30">
        <v>478</v>
      </c>
      <c r="B488" s="285" t="s">
        <v>518</v>
      </c>
      <c r="C488" s="286">
        <v>27.7</v>
      </c>
      <c r="D488" s="286">
        <v>27.683333333333334</v>
      </c>
      <c r="E488" s="286">
        <v>27.516666666666666</v>
      </c>
      <c r="F488" s="286">
        <v>27.333333333333332</v>
      </c>
      <c r="G488" s="286">
        <v>27.166666666666664</v>
      </c>
      <c r="H488" s="286">
        <v>27.866666666666667</v>
      </c>
      <c r="I488" s="286">
        <v>28.033333333333331</v>
      </c>
      <c r="J488" s="285">
        <v>28.216666666666669</v>
      </c>
      <c r="K488" s="285">
        <v>27.85</v>
      </c>
      <c r="L488" s="285">
        <v>27.5</v>
      </c>
      <c r="M488" s="241">
        <v>12.40326</v>
      </c>
      <c r="N488" s="1"/>
      <c r="O488" s="1"/>
    </row>
    <row r="489" spans="1:15" ht="12.75" customHeight="1">
      <c r="A489" s="30">
        <v>479</v>
      </c>
      <c r="B489" s="285" t="s">
        <v>519</v>
      </c>
      <c r="C489" s="270">
        <v>326.95</v>
      </c>
      <c r="D489" s="271">
        <v>329.23333333333335</v>
      </c>
      <c r="E489" s="271">
        <v>323.7166666666667</v>
      </c>
      <c r="F489" s="271">
        <v>320.48333333333335</v>
      </c>
      <c r="G489" s="271">
        <v>314.9666666666667</v>
      </c>
      <c r="H489" s="271">
        <v>332.4666666666667</v>
      </c>
      <c r="I489" s="271">
        <v>337.98333333333335</v>
      </c>
      <c r="J489" s="271">
        <v>341.2166666666667</v>
      </c>
      <c r="K489" s="270">
        <v>334.75</v>
      </c>
      <c r="L489" s="270">
        <v>326</v>
      </c>
      <c r="M489" s="270">
        <v>4.0588300000000004</v>
      </c>
      <c r="N489" s="1"/>
      <c r="O489" s="1"/>
    </row>
    <row r="490" spans="1:15" ht="12.75" customHeight="1">
      <c r="A490" s="30">
        <v>480</v>
      </c>
      <c r="B490" s="285" t="s">
        <v>520</v>
      </c>
      <c r="C490" s="286">
        <v>354.05</v>
      </c>
      <c r="D490" s="286">
        <v>351.68333333333334</v>
      </c>
      <c r="E490" s="286">
        <v>346.36666666666667</v>
      </c>
      <c r="F490" s="286">
        <v>338.68333333333334</v>
      </c>
      <c r="G490" s="286">
        <v>333.36666666666667</v>
      </c>
      <c r="H490" s="286">
        <v>359.36666666666667</v>
      </c>
      <c r="I490" s="286">
        <v>364.68333333333339</v>
      </c>
      <c r="J490" s="285">
        <v>372.36666666666667</v>
      </c>
      <c r="K490" s="285">
        <v>357</v>
      </c>
      <c r="L490" s="285">
        <v>344</v>
      </c>
      <c r="M490" s="241">
        <v>3.6003400000000001</v>
      </c>
      <c r="N490" s="1"/>
      <c r="O490" s="1"/>
    </row>
    <row r="491" spans="1:15" ht="12.75" customHeight="1">
      <c r="A491" s="30">
        <v>481</v>
      </c>
      <c r="B491" s="296" t="s">
        <v>279</v>
      </c>
      <c r="C491" s="270">
        <v>1042.2</v>
      </c>
      <c r="D491" s="271">
        <v>1033.5666666666666</v>
      </c>
      <c r="E491" s="271">
        <v>1016.1333333333332</v>
      </c>
      <c r="F491" s="271">
        <v>990.06666666666661</v>
      </c>
      <c r="G491" s="271">
        <v>972.63333333333321</v>
      </c>
      <c r="H491" s="271">
        <v>1059.6333333333332</v>
      </c>
      <c r="I491" s="271">
        <v>1077.0666666666666</v>
      </c>
      <c r="J491" s="271">
        <v>1103.1333333333332</v>
      </c>
      <c r="K491" s="270">
        <v>1051</v>
      </c>
      <c r="L491" s="270">
        <v>1007.5</v>
      </c>
      <c r="M491" s="270">
        <v>19.131920000000001</v>
      </c>
      <c r="N491" s="1"/>
      <c r="O491" s="1"/>
    </row>
    <row r="492" spans="1:15" ht="12.75" customHeight="1">
      <c r="A492" s="30">
        <v>482</v>
      </c>
      <c r="B492" s="298" t="s">
        <v>210</v>
      </c>
      <c r="C492" s="286">
        <v>263.2</v>
      </c>
      <c r="D492" s="286">
        <v>264.76666666666665</v>
      </c>
      <c r="E492" s="271">
        <v>260.63333333333333</v>
      </c>
      <c r="F492" s="271">
        <v>258.06666666666666</v>
      </c>
      <c r="G492" s="271">
        <v>253.93333333333334</v>
      </c>
      <c r="H492" s="271">
        <v>267.33333333333331</v>
      </c>
      <c r="I492" s="271">
        <v>271.46666666666664</v>
      </c>
      <c r="J492" s="271">
        <v>274.0333333333333</v>
      </c>
      <c r="K492" s="270">
        <v>268.89999999999998</v>
      </c>
      <c r="L492" s="270">
        <v>262.2</v>
      </c>
      <c r="M492" s="270">
        <v>86.768940000000001</v>
      </c>
      <c r="N492" s="1"/>
      <c r="O492" s="1"/>
    </row>
    <row r="493" spans="1:15" ht="12.75" customHeight="1">
      <c r="A493" s="30">
        <v>483</v>
      </c>
      <c r="B493" s="251" t="s">
        <v>521</v>
      </c>
      <c r="C493" s="270">
        <v>2090.9499999999998</v>
      </c>
      <c r="D493" s="271">
        <v>2098.3166666666666</v>
      </c>
      <c r="E493" s="271">
        <v>2077.6333333333332</v>
      </c>
      <c r="F493" s="271">
        <v>2064.3166666666666</v>
      </c>
      <c r="G493" s="271">
        <v>2043.6333333333332</v>
      </c>
      <c r="H493" s="271">
        <v>2111.6333333333332</v>
      </c>
      <c r="I493" s="271">
        <v>2132.3166666666666</v>
      </c>
      <c r="J493" s="271">
        <v>2145.6333333333332</v>
      </c>
      <c r="K493" s="270">
        <v>2119</v>
      </c>
      <c r="L493" s="270">
        <v>2085</v>
      </c>
      <c r="M493" s="270">
        <v>0.24792</v>
      </c>
      <c r="N493" s="1"/>
      <c r="O493" s="1"/>
    </row>
    <row r="494" spans="1:15" ht="12.75" customHeight="1">
      <c r="A494" s="30">
        <v>484</v>
      </c>
      <c r="B494" s="285" t="s">
        <v>861</v>
      </c>
      <c r="C494" s="286">
        <v>361.8</v>
      </c>
      <c r="D494" s="286">
        <v>357.18333333333339</v>
      </c>
      <c r="E494" s="271">
        <v>347.46666666666681</v>
      </c>
      <c r="F494" s="271">
        <v>333.13333333333344</v>
      </c>
      <c r="G494" s="271">
        <v>323.41666666666686</v>
      </c>
      <c r="H494" s="271">
        <v>371.51666666666677</v>
      </c>
      <c r="I494" s="271">
        <v>381.23333333333335</v>
      </c>
      <c r="J494" s="271">
        <v>395.56666666666672</v>
      </c>
      <c r="K494" s="270">
        <v>366.9</v>
      </c>
      <c r="L494" s="270">
        <v>342.85</v>
      </c>
      <c r="M494" s="270">
        <v>25.553439999999998</v>
      </c>
      <c r="N494" s="1"/>
      <c r="O494" s="1"/>
    </row>
    <row r="495" spans="1:15" ht="12.75" customHeight="1">
      <c r="A495" s="30">
        <v>485</v>
      </c>
      <c r="B495" s="241" t="s">
        <v>522</v>
      </c>
      <c r="C495" s="270">
        <v>2239.4</v>
      </c>
      <c r="D495" s="271">
        <v>2235.5499999999997</v>
      </c>
      <c r="E495" s="271">
        <v>2206.0999999999995</v>
      </c>
      <c r="F495" s="271">
        <v>2172.7999999999997</v>
      </c>
      <c r="G495" s="271">
        <v>2143.3499999999995</v>
      </c>
      <c r="H495" s="271">
        <v>2268.8499999999995</v>
      </c>
      <c r="I495" s="271">
        <v>2298.2999999999993</v>
      </c>
      <c r="J495" s="271">
        <v>2331.5999999999995</v>
      </c>
      <c r="K495" s="270">
        <v>2265</v>
      </c>
      <c r="L495" s="270">
        <v>2202.25</v>
      </c>
      <c r="M495" s="270">
        <v>0.45113999999999999</v>
      </c>
      <c r="N495" s="1"/>
      <c r="O495" s="1"/>
    </row>
    <row r="496" spans="1:15" ht="12.75" customHeight="1">
      <c r="A496" s="30">
        <v>486</v>
      </c>
      <c r="B496" s="297" t="s">
        <v>127</v>
      </c>
      <c r="C496" s="286">
        <v>9.1</v>
      </c>
      <c r="D496" s="286">
        <v>9.1</v>
      </c>
      <c r="E496" s="271">
        <v>8.8999999999999986</v>
      </c>
      <c r="F496" s="271">
        <v>8.6999999999999993</v>
      </c>
      <c r="G496" s="271">
        <v>8.4999999999999982</v>
      </c>
      <c r="H496" s="271">
        <v>9.2999999999999989</v>
      </c>
      <c r="I496" s="271">
        <v>9.4999999999999982</v>
      </c>
      <c r="J496" s="271">
        <v>9.6999999999999993</v>
      </c>
      <c r="K496" s="270">
        <v>9.3000000000000007</v>
      </c>
      <c r="L496" s="270">
        <v>8.9</v>
      </c>
      <c r="M496" s="270">
        <v>976.61094000000003</v>
      </c>
      <c r="N496" s="1"/>
      <c r="O496" s="1"/>
    </row>
    <row r="497" spans="1:15" ht="12.75" customHeight="1">
      <c r="A497" s="30">
        <v>487</v>
      </c>
      <c r="B497" s="241" t="s">
        <v>211</v>
      </c>
      <c r="C497" s="270">
        <v>979.95</v>
      </c>
      <c r="D497" s="271">
        <v>985.76666666666677</v>
      </c>
      <c r="E497" s="271">
        <v>971.63333333333355</v>
      </c>
      <c r="F497" s="271">
        <v>963.31666666666683</v>
      </c>
      <c r="G497" s="271">
        <v>949.18333333333362</v>
      </c>
      <c r="H497" s="271">
        <v>994.08333333333348</v>
      </c>
      <c r="I497" s="271">
        <v>1008.2166666666667</v>
      </c>
      <c r="J497" s="271">
        <v>1016.5333333333334</v>
      </c>
      <c r="K497" s="270">
        <v>999.9</v>
      </c>
      <c r="L497" s="270">
        <v>977.45</v>
      </c>
      <c r="M497" s="270">
        <v>13.49653</v>
      </c>
      <c r="N497" s="1"/>
      <c r="O497" s="1"/>
    </row>
    <row r="498" spans="1:15" ht="12.75" customHeight="1">
      <c r="A498" s="30">
        <v>488</v>
      </c>
      <c r="B498" s="241" t="s">
        <v>523</v>
      </c>
      <c r="C498" s="286">
        <v>227.85</v>
      </c>
      <c r="D498" s="286">
        <v>229.01666666666665</v>
      </c>
      <c r="E498" s="271">
        <v>224.68333333333331</v>
      </c>
      <c r="F498" s="271">
        <v>221.51666666666665</v>
      </c>
      <c r="G498" s="271">
        <v>217.18333333333331</v>
      </c>
      <c r="H498" s="271">
        <v>232.18333333333331</v>
      </c>
      <c r="I498" s="271">
        <v>236.51666666666668</v>
      </c>
      <c r="J498" s="271">
        <v>239.68333333333331</v>
      </c>
      <c r="K498" s="270">
        <v>233.35</v>
      </c>
      <c r="L498" s="270">
        <v>225.85</v>
      </c>
      <c r="M498" s="270">
        <v>8.8147199999999994</v>
      </c>
      <c r="N498" s="1"/>
      <c r="O498" s="1"/>
    </row>
    <row r="499" spans="1:15" ht="12.75" customHeight="1">
      <c r="A499" s="30">
        <v>489</v>
      </c>
      <c r="B499" s="241" t="s">
        <v>524</v>
      </c>
      <c r="C499" s="286">
        <v>75.75</v>
      </c>
      <c r="D499" s="286">
        <v>76.2</v>
      </c>
      <c r="E499" s="271">
        <v>74.650000000000006</v>
      </c>
      <c r="F499" s="271">
        <v>73.55</v>
      </c>
      <c r="G499" s="271">
        <v>72</v>
      </c>
      <c r="H499" s="271">
        <v>77.300000000000011</v>
      </c>
      <c r="I499" s="271">
        <v>78.849999999999994</v>
      </c>
      <c r="J499" s="271">
        <v>79.950000000000017</v>
      </c>
      <c r="K499" s="270">
        <v>77.75</v>
      </c>
      <c r="L499" s="270">
        <v>75.099999999999994</v>
      </c>
      <c r="M499" s="270">
        <v>13.028169999999999</v>
      </c>
      <c r="N499" s="1"/>
      <c r="O499" s="1"/>
    </row>
    <row r="500" spans="1:15" ht="12.75" customHeight="1">
      <c r="A500" s="30">
        <v>490</v>
      </c>
      <c r="B500" s="241" t="s">
        <v>525</v>
      </c>
      <c r="C500" s="286">
        <v>651.04999999999995</v>
      </c>
      <c r="D500" s="286">
        <v>658.23333333333323</v>
      </c>
      <c r="E500" s="271">
        <v>638.46666666666647</v>
      </c>
      <c r="F500" s="271">
        <v>625.88333333333321</v>
      </c>
      <c r="G500" s="271">
        <v>606.11666666666645</v>
      </c>
      <c r="H500" s="271">
        <v>670.81666666666649</v>
      </c>
      <c r="I500" s="271">
        <v>690.58333333333314</v>
      </c>
      <c r="J500" s="271">
        <v>703.16666666666652</v>
      </c>
      <c r="K500" s="270">
        <v>678</v>
      </c>
      <c r="L500" s="270">
        <v>645.65</v>
      </c>
      <c r="M500" s="270">
        <v>2.4722599999999999</v>
      </c>
      <c r="N500" s="1"/>
      <c r="O500" s="1"/>
    </row>
    <row r="501" spans="1:15" ht="12.75" customHeight="1">
      <c r="A501" s="30">
        <v>491</v>
      </c>
      <c r="B501" s="241" t="s">
        <v>280</v>
      </c>
      <c r="C501" s="286">
        <v>1819.1</v>
      </c>
      <c r="D501" s="286">
        <v>1824.6499999999999</v>
      </c>
      <c r="E501" s="271">
        <v>1799.4499999999998</v>
      </c>
      <c r="F501" s="271">
        <v>1779.8</v>
      </c>
      <c r="G501" s="271">
        <v>1754.6</v>
      </c>
      <c r="H501" s="271">
        <v>1844.2999999999997</v>
      </c>
      <c r="I501" s="271">
        <v>1869.5</v>
      </c>
      <c r="J501" s="271">
        <v>1889.1499999999996</v>
      </c>
      <c r="K501" s="270">
        <v>1849.85</v>
      </c>
      <c r="L501" s="270">
        <v>1805</v>
      </c>
      <c r="M501" s="270">
        <v>2.3762500000000002</v>
      </c>
      <c r="N501" s="1"/>
      <c r="O501" s="1"/>
    </row>
    <row r="502" spans="1:15" ht="12.75" customHeight="1">
      <c r="A502" s="30">
        <v>492</v>
      </c>
      <c r="B502" s="241" t="s">
        <v>212</v>
      </c>
      <c r="C502" s="286">
        <v>410.45</v>
      </c>
      <c r="D502" s="286">
        <v>408.98333333333329</v>
      </c>
      <c r="E502" s="271">
        <v>406.31666666666661</v>
      </c>
      <c r="F502" s="271">
        <v>402.18333333333334</v>
      </c>
      <c r="G502" s="271">
        <v>399.51666666666665</v>
      </c>
      <c r="H502" s="271">
        <v>413.11666666666656</v>
      </c>
      <c r="I502" s="271">
        <v>415.78333333333319</v>
      </c>
      <c r="J502" s="271">
        <v>419.91666666666652</v>
      </c>
      <c r="K502" s="270">
        <v>411.65</v>
      </c>
      <c r="L502" s="270">
        <v>404.85</v>
      </c>
      <c r="M502" s="270">
        <v>58.893529999999998</v>
      </c>
      <c r="N502" s="1"/>
      <c r="O502" s="1"/>
    </row>
    <row r="503" spans="1:15" ht="12.75" customHeight="1">
      <c r="A503" s="30">
        <v>493</v>
      </c>
      <c r="B503" s="241" t="s">
        <v>526</v>
      </c>
      <c r="C503" s="286">
        <v>237.3</v>
      </c>
      <c r="D503" s="286">
        <v>238.31666666666669</v>
      </c>
      <c r="E503" s="271">
        <v>233.63333333333338</v>
      </c>
      <c r="F503" s="271">
        <v>229.9666666666667</v>
      </c>
      <c r="G503" s="271">
        <v>225.28333333333339</v>
      </c>
      <c r="H503" s="271">
        <v>241.98333333333338</v>
      </c>
      <c r="I503" s="271">
        <v>246.66666666666671</v>
      </c>
      <c r="J503" s="271">
        <v>250.33333333333337</v>
      </c>
      <c r="K503" s="270">
        <v>243</v>
      </c>
      <c r="L503" s="270">
        <v>234.65</v>
      </c>
      <c r="M503" s="270">
        <v>4.60398</v>
      </c>
      <c r="N503" s="1"/>
      <c r="O503" s="1"/>
    </row>
    <row r="504" spans="1:15" ht="12.75" customHeight="1">
      <c r="A504" s="30">
        <v>494</v>
      </c>
      <c r="B504" s="241" t="s">
        <v>281</v>
      </c>
      <c r="C504" s="286">
        <v>16.350000000000001</v>
      </c>
      <c r="D504" s="286">
        <v>16.433333333333334</v>
      </c>
      <c r="E504" s="271">
        <v>16.266666666666666</v>
      </c>
      <c r="F504" s="271">
        <v>16.183333333333334</v>
      </c>
      <c r="G504" s="271">
        <v>16.016666666666666</v>
      </c>
      <c r="H504" s="271">
        <v>16.516666666666666</v>
      </c>
      <c r="I504" s="271">
        <v>16.68333333333333</v>
      </c>
      <c r="J504" s="271">
        <v>16.766666666666666</v>
      </c>
      <c r="K504" s="270">
        <v>16.600000000000001</v>
      </c>
      <c r="L504" s="270">
        <v>16.350000000000001</v>
      </c>
      <c r="M504" s="270">
        <v>753.38212999999996</v>
      </c>
      <c r="N504" s="1"/>
      <c r="O504" s="1"/>
    </row>
    <row r="505" spans="1:15" ht="12.75" customHeight="1">
      <c r="A505" s="30">
        <v>495</v>
      </c>
      <c r="B505" s="241" t="s">
        <v>862</v>
      </c>
      <c r="C505" s="241">
        <v>9462.2999999999993</v>
      </c>
      <c r="D505" s="286">
        <v>9547.4166666666661</v>
      </c>
      <c r="E505" s="271">
        <v>9344.8833333333314</v>
      </c>
      <c r="F505" s="271">
        <v>9227.4666666666653</v>
      </c>
      <c r="G505" s="271">
        <v>9024.9333333333307</v>
      </c>
      <c r="H505" s="271">
        <v>9664.8333333333321</v>
      </c>
      <c r="I505" s="271">
        <v>9867.3666666666686</v>
      </c>
      <c r="J505" s="271">
        <v>9984.7833333333328</v>
      </c>
      <c r="K505" s="270">
        <v>9749.9500000000007</v>
      </c>
      <c r="L505" s="270">
        <v>9430</v>
      </c>
      <c r="M505" s="270">
        <v>0.13114999999999999</v>
      </c>
      <c r="N505" s="1"/>
      <c r="O505" s="1"/>
    </row>
    <row r="506" spans="1:15" ht="12.75" customHeight="1">
      <c r="A506" s="30">
        <v>496</v>
      </c>
      <c r="B506" s="241" t="s">
        <v>213</v>
      </c>
      <c r="C506" s="241">
        <v>244.75</v>
      </c>
      <c r="D506" s="286">
        <v>247.45000000000002</v>
      </c>
      <c r="E506" s="271">
        <v>238.90000000000003</v>
      </c>
      <c r="F506" s="271">
        <v>233.05</v>
      </c>
      <c r="G506" s="271">
        <v>224.50000000000003</v>
      </c>
      <c r="H506" s="271">
        <v>253.30000000000004</v>
      </c>
      <c r="I506" s="271">
        <v>261.85000000000002</v>
      </c>
      <c r="J506" s="271">
        <v>267.70000000000005</v>
      </c>
      <c r="K506" s="270">
        <v>256</v>
      </c>
      <c r="L506" s="270">
        <v>241.6</v>
      </c>
      <c r="M506" s="270">
        <v>287.37633</v>
      </c>
      <c r="N506" s="1"/>
      <c r="O506" s="1"/>
    </row>
    <row r="507" spans="1:15" ht="12.75" customHeight="1">
      <c r="A507" s="30">
        <v>497</v>
      </c>
      <c r="B507" s="241" t="s">
        <v>527</v>
      </c>
      <c r="C507" s="241">
        <v>230.95</v>
      </c>
      <c r="D507" s="286">
        <v>230.85</v>
      </c>
      <c r="E507" s="271">
        <v>229.2</v>
      </c>
      <c r="F507" s="271">
        <v>227.45</v>
      </c>
      <c r="G507" s="271">
        <v>225.79999999999998</v>
      </c>
      <c r="H507" s="271">
        <v>232.6</v>
      </c>
      <c r="I507" s="271">
        <v>234.25000000000003</v>
      </c>
      <c r="J507" s="271">
        <v>236</v>
      </c>
      <c r="K507" s="270">
        <v>232.5</v>
      </c>
      <c r="L507" s="270">
        <v>229.1</v>
      </c>
      <c r="M507" s="270">
        <v>5.6936900000000001</v>
      </c>
      <c r="N507" s="1"/>
      <c r="O507" s="1"/>
    </row>
    <row r="508" spans="1:15" ht="12.75" customHeight="1">
      <c r="A508" s="30">
        <v>498</v>
      </c>
      <c r="B508" s="241" t="s">
        <v>834</v>
      </c>
      <c r="C508" s="241">
        <v>62.45</v>
      </c>
      <c r="D508" s="286">
        <v>61.283333333333331</v>
      </c>
      <c r="E508" s="271">
        <v>59.416666666666664</v>
      </c>
      <c r="F508" s="271">
        <v>56.383333333333333</v>
      </c>
      <c r="G508" s="271">
        <v>54.516666666666666</v>
      </c>
      <c r="H508" s="271">
        <v>64.316666666666663</v>
      </c>
      <c r="I508" s="271">
        <v>66.183333333333337</v>
      </c>
      <c r="J508" s="271">
        <v>69.216666666666669</v>
      </c>
      <c r="K508" s="270">
        <v>63.15</v>
      </c>
      <c r="L508" s="270">
        <v>58.25</v>
      </c>
      <c r="M508" s="270">
        <v>1924.77817</v>
      </c>
      <c r="N508" s="1"/>
      <c r="O508" s="1"/>
    </row>
    <row r="509" spans="1:15" ht="12.75" customHeight="1">
      <c r="A509" s="30">
        <v>499</v>
      </c>
      <c r="B509" s="241" t="s">
        <v>825</v>
      </c>
      <c r="C509" s="286">
        <v>372.5</v>
      </c>
      <c r="D509" s="271">
        <v>376.23333333333329</v>
      </c>
      <c r="E509" s="271">
        <v>367.66666666666657</v>
      </c>
      <c r="F509" s="271">
        <v>362.83333333333326</v>
      </c>
      <c r="G509" s="271">
        <v>354.26666666666654</v>
      </c>
      <c r="H509" s="271">
        <v>381.06666666666661</v>
      </c>
      <c r="I509" s="271">
        <v>389.63333333333333</v>
      </c>
      <c r="J509" s="270">
        <v>394.46666666666664</v>
      </c>
      <c r="K509" s="270">
        <v>384.8</v>
      </c>
      <c r="L509" s="270">
        <v>371.4</v>
      </c>
      <c r="M509" s="241">
        <v>13.282360000000001</v>
      </c>
      <c r="N509" s="1"/>
      <c r="O509" s="1"/>
    </row>
    <row r="510" spans="1:15" ht="12.75" customHeight="1">
      <c r="A510" s="30">
        <v>500</v>
      </c>
      <c r="B510" s="241" t="s">
        <v>528</v>
      </c>
      <c r="C510" s="286">
        <v>1648.05</v>
      </c>
      <c r="D510" s="271">
        <v>1634.8166666666668</v>
      </c>
      <c r="E510" s="271">
        <v>1611.6333333333337</v>
      </c>
      <c r="F510" s="271">
        <v>1575.2166666666669</v>
      </c>
      <c r="G510" s="271">
        <v>1552.0333333333338</v>
      </c>
      <c r="H510" s="271">
        <v>1671.2333333333336</v>
      </c>
      <c r="I510" s="271">
        <v>1694.4166666666665</v>
      </c>
      <c r="J510" s="270">
        <v>1730.8333333333335</v>
      </c>
      <c r="K510" s="270">
        <v>1658</v>
      </c>
      <c r="L510" s="270">
        <v>1598.4</v>
      </c>
      <c r="M510" s="241">
        <v>0.52991999999999995</v>
      </c>
      <c r="N510" s="1"/>
      <c r="O510" s="1"/>
    </row>
    <row r="511" spans="1:15" ht="12.75" customHeight="1">
      <c r="B511" s="1" t="s">
        <v>529</v>
      </c>
      <c r="C511" s="1">
        <v>2121.8000000000002</v>
      </c>
      <c r="D511" s="1">
        <v>2116.2666666666669</v>
      </c>
      <c r="E511" s="1">
        <v>2090.5333333333338</v>
      </c>
      <c r="F511" s="1">
        <v>2059.2666666666669</v>
      </c>
      <c r="G511" s="1">
        <v>2033.5333333333338</v>
      </c>
      <c r="H511" s="1">
        <v>2147.5333333333338</v>
      </c>
      <c r="I511" s="1">
        <v>2173.2666666666664</v>
      </c>
      <c r="J511" s="1">
        <v>2204.5333333333338</v>
      </c>
      <c r="K511" s="1">
        <v>2142</v>
      </c>
      <c r="L511" s="1">
        <v>2085</v>
      </c>
      <c r="M511" s="1">
        <v>0.28228999999999999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3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225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226</v>
      </c>
      <c r="N530" s="1"/>
      <c r="O530" s="1"/>
    </row>
    <row r="531" spans="1:15" ht="12.75" customHeight="1">
      <c r="A531" s="67" t="s">
        <v>227</v>
      </c>
      <c r="N531" s="1"/>
      <c r="O531" s="1"/>
    </row>
    <row r="532" spans="1:15" ht="12.75" customHeight="1">
      <c r="A532" s="67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7" activePane="bottomLeft" state="frozen"/>
      <selection pane="bottomLeft" activeCell="G119" sqref="G119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399"/>
      <c r="B5" s="400"/>
      <c r="C5" s="399"/>
      <c r="D5" s="400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284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530</v>
      </c>
      <c r="B7" s="401" t="s">
        <v>531</v>
      </c>
      <c r="C7" s="400"/>
      <c r="D7" s="7">
        <f>Main!B10</f>
        <v>44806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532</v>
      </c>
      <c r="B9" s="85" t="s">
        <v>533</v>
      </c>
      <c r="C9" s="85" t="s">
        <v>534</v>
      </c>
      <c r="D9" s="85" t="s">
        <v>535</v>
      </c>
      <c r="E9" s="85" t="s">
        <v>536</v>
      </c>
      <c r="F9" s="85" t="s">
        <v>537</v>
      </c>
      <c r="G9" s="85" t="s">
        <v>538</v>
      </c>
      <c r="H9" s="85" t="s">
        <v>539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44805</v>
      </c>
      <c r="B10" s="29">
        <v>542579</v>
      </c>
      <c r="C10" s="28" t="s">
        <v>939</v>
      </c>
      <c r="D10" s="28" t="s">
        <v>940</v>
      </c>
      <c r="E10" s="28" t="s">
        <v>540</v>
      </c>
      <c r="F10" s="87">
        <v>125131</v>
      </c>
      <c r="G10" s="29">
        <v>50.01</v>
      </c>
      <c r="H10" s="29" t="s">
        <v>306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44805</v>
      </c>
      <c r="B11" s="29">
        <v>531300</v>
      </c>
      <c r="C11" s="28" t="s">
        <v>941</v>
      </c>
      <c r="D11" s="28" t="s">
        <v>942</v>
      </c>
      <c r="E11" s="28" t="s">
        <v>541</v>
      </c>
      <c r="F11" s="87">
        <v>100000</v>
      </c>
      <c r="G11" s="29">
        <v>3.95</v>
      </c>
      <c r="H11" s="29" t="s">
        <v>306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44805</v>
      </c>
      <c r="B12" s="29">
        <v>531300</v>
      </c>
      <c r="C12" s="28" t="s">
        <v>941</v>
      </c>
      <c r="D12" s="28" t="s">
        <v>943</v>
      </c>
      <c r="E12" s="28" t="s">
        <v>541</v>
      </c>
      <c r="F12" s="87">
        <v>35246</v>
      </c>
      <c r="G12" s="29">
        <v>4.2300000000000004</v>
      </c>
      <c r="H12" s="29" t="s">
        <v>306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44805</v>
      </c>
      <c r="B13" s="29">
        <v>531300</v>
      </c>
      <c r="C13" s="28" t="s">
        <v>941</v>
      </c>
      <c r="D13" s="28" t="s">
        <v>943</v>
      </c>
      <c r="E13" s="28" t="s">
        <v>540</v>
      </c>
      <c r="F13" s="87">
        <v>100000</v>
      </c>
      <c r="G13" s="29">
        <v>3.95</v>
      </c>
      <c r="H13" s="29" t="s">
        <v>306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44805</v>
      </c>
      <c r="B14" s="29">
        <v>531252</v>
      </c>
      <c r="C14" s="28" t="s">
        <v>944</v>
      </c>
      <c r="D14" s="28" t="s">
        <v>945</v>
      </c>
      <c r="E14" s="28" t="s">
        <v>541</v>
      </c>
      <c r="F14" s="87">
        <v>25845</v>
      </c>
      <c r="G14" s="29">
        <v>3.4</v>
      </c>
      <c r="H14" s="29" t="s">
        <v>306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44805</v>
      </c>
      <c r="B15" s="29">
        <v>542865</v>
      </c>
      <c r="C15" s="28" t="s">
        <v>909</v>
      </c>
      <c r="D15" s="28" t="s">
        <v>910</v>
      </c>
      <c r="E15" s="28" t="s">
        <v>541</v>
      </c>
      <c r="F15" s="87">
        <v>90000</v>
      </c>
      <c r="G15" s="29">
        <v>30.73</v>
      </c>
      <c r="H15" s="29" t="s">
        <v>306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44805</v>
      </c>
      <c r="B16" s="29">
        <v>530309</v>
      </c>
      <c r="C16" s="28" t="s">
        <v>946</v>
      </c>
      <c r="D16" s="28" t="s">
        <v>947</v>
      </c>
      <c r="E16" s="28" t="s">
        <v>540</v>
      </c>
      <c r="F16" s="87">
        <v>21098</v>
      </c>
      <c r="G16" s="29">
        <v>231.45</v>
      </c>
      <c r="H16" s="29" t="s">
        <v>306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44805</v>
      </c>
      <c r="B17" s="29">
        <v>530309</v>
      </c>
      <c r="C17" s="28" t="s">
        <v>946</v>
      </c>
      <c r="D17" s="28" t="s">
        <v>947</v>
      </c>
      <c r="E17" s="28" t="s">
        <v>541</v>
      </c>
      <c r="F17" s="87">
        <v>25301</v>
      </c>
      <c r="G17" s="29">
        <v>231.18</v>
      </c>
      <c r="H17" s="29" t="s">
        <v>306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44805</v>
      </c>
      <c r="B18" s="29">
        <v>530309</v>
      </c>
      <c r="C18" s="28" t="s">
        <v>946</v>
      </c>
      <c r="D18" s="28" t="s">
        <v>948</v>
      </c>
      <c r="E18" s="28" t="s">
        <v>541</v>
      </c>
      <c r="F18" s="87">
        <v>50000</v>
      </c>
      <c r="G18" s="29">
        <v>231.77</v>
      </c>
      <c r="H18" s="29" t="s">
        <v>306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44805</v>
      </c>
      <c r="B19" s="29">
        <v>530309</v>
      </c>
      <c r="C19" s="28" t="s">
        <v>946</v>
      </c>
      <c r="D19" s="28" t="s">
        <v>949</v>
      </c>
      <c r="E19" s="28" t="s">
        <v>541</v>
      </c>
      <c r="F19" s="87">
        <v>20000</v>
      </c>
      <c r="G19" s="29">
        <v>231.85</v>
      </c>
      <c r="H19" s="29" t="s">
        <v>306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44805</v>
      </c>
      <c r="B20" s="29">
        <v>530309</v>
      </c>
      <c r="C20" s="28" t="s">
        <v>946</v>
      </c>
      <c r="D20" s="28" t="s">
        <v>950</v>
      </c>
      <c r="E20" s="28" t="s">
        <v>541</v>
      </c>
      <c r="F20" s="87">
        <v>25000</v>
      </c>
      <c r="G20" s="29">
        <v>230</v>
      </c>
      <c r="H20" s="29" t="s">
        <v>306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44805</v>
      </c>
      <c r="B21" s="29">
        <v>530309</v>
      </c>
      <c r="C21" s="28" t="s">
        <v>946</v>
      </c>
      <c r="D21" s="28" t="s">
        <v>951</v>
      </c>
      <c r="E21" s="28" t="s">
        <v>541</v>
      </c>
      <c r="F21" s="87">
        <v>100000</v>
      </c>
      <c r="G21" s="29">
        <v>231.81</v>
      </c>
      <c r="H21" s="29" t="s">
        <v>306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44805</v>
      </c>
      <c r="B22" s="29">
        <v>540023</v>
      </c>
      <c r="C22" s="28" t="s">
        <v>952</v>
      </c>
      <c r="D22" s="28" t="s">
        <v>953</v>
      </c>
      <c r="E22" s="28" t="s">
        <v>541</v>
      </c>
      <c r="F22" s="87">
        <v>89130</v>
      </c>
      <c r="G22" s="29">
        <v>119.55</v>
      </c>
      <c r="H22" s="29" t="s">
        <v>306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44805</v>
      </c>
      <c r="B23" s="29">
        <v>540023</v>
      </c>
      <c r="C23" s="28" t="s">
        <v>952</v>
      </c>
      <c r="D23" s="28" t="s">
        <v>894</v>
      </c>
      <c r="E23" s="28" t="s">
        <v>541</v>
      </c>
      <c r="F23" s="87">
        <v>125976</v>
      </c>
      <c r="G23" s="29">
        <v>119.55</v>
      </c>
      <c r="H23" s="29" t="s">
        <v>306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44805</v>
      </c>
      <c r="B24" s="29">
        <v>540023</v>
      </c>
      <c r="C24" s="28" t="s">
        <v>952</v>
      </c>
      <c r="D24" s="28" t="s">
        <v>894</v>
      </c>
      <c r="E24" s="28" t="s">
        <v>540</v>
      </c>
      <c r="F24" s="87">
        <v>32301</v>
      </c>
      <c r="G24" s="29">
        <v>119.5</v>
      </c>
      <c r="H24" s="29" t="s">
        <v>306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44805</v>
      </c>
      <c r="B25" s="29">
        <v>543306</v>
      </c>
      <c r="C25" s="28" t="s">
        <v>954</v>
      </c>
      <c r="D25" s="28" t="s">
        <v>955</v>
      </c>
      <c r="E25" s="28" t="s">
        <v>540</v>
      </c>
      <c r="F25" s="87">
        <v>792072</v>
      </c>
      <c r="G25" s="29">
        <v>509</v>
      </c>
      <c r="H25" s="29" t="s">
        <v>306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44805</v>
      </c>
      <c r="B26" s="29">
        <v>543306</v>
      </c>
      <c r="C26" s="28" t="s">
        <v>954</v>
      </c>
      <c r="D26" s="28" t="s">
        <v>956</v>
      </c>
      <c r="E26" s="28" t="s">
        <v>540</v>
      </c>
      <c r="F26" s="87">
        <v>1499999</v>
      </c>
      <c r="G26" s="29">
        <v>509</v>
      </c>
      <c r="H26" s="29" t="s">
        <v>306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44805</v>
      </c>
      <c r="B27" s="29">
        <v>543306</v>
      </c>
      <c r="C27" s="28" t="s">
        <v>954</v>
      </c>
      <c r="D27" s="28" t="s">
        <v>957</v>
      </c>
      <c r="E27" s="28" t="s">
        <v>541</v>
      </c>
      <c r="F27" s="87">
        <v>2960000</v>
      </c>
      <c r="G27" s="29">
        <v>509</v>
      </c>
      <c r="H27" s="29" t="s">
        <v>306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44805</v>
      </c>
      <c r="B28" s="29">
        <v>542724</v>
      </c>
      <c r="C28" s="28" t="s">
        <v>958</v>
      </c>
      <c r="D28" s="28" t="s">
        <v>959</v>
      </c>
      <c r="E28" s="28" t="s">
        <v>541</v>
      </c>
      <c r="F28" s="87">
        <v>600000</v>
      </c>
      <c r="G28" s="29">
        <v>2.41</v>
      </c>
      <c r="H28" s="29" t="s">
        <v>306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44805</v>
      </c>
      <c r="B29" s="29">
        <v>542724</v>
      </c>
      <c r="C29" s="28" t="s">
        <v>958</v>
      </c>
      <c r="D29" s="28" t="s">
        <v>960</v>
      </c>
      <c r="E29" s="28" t="s">
        <v>541</v>
      </c>
      <c r="F29" s="87">
        <v>860000</v>
      </c>
      <c r="G29" s="29">
        <v>2.44</v>
      </c>
      <c r="H29" s="29" t="s">
        <v>306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44805</v>
      </c>
      <c r="B30" s="29">
        <v>540614</v>
      </c>
      <c r="C30" s="28" t="s">
        <v>961</v>
      </c>
      <c r="D30" s="28" t="s">
        <v>914</v>
      </c>
      <c r="E30" s="28" t="s">
        <v>540</v>
      </c>
      <c r="F30" s="87">
        <v>1240000</v>
      </c>
      <c r="G30" s="29">
        <v>3.13</v>
      </c>
      <c r="H30" s="29" t="s">
        <v>306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44805</v>
      </c>
      <c r="B31" s="29">
        <v>542850</v>
      </c>
      <c r="C31" s="28" t="s">
        <v>962</v>
      </c>
      <c r="D31" s="28" t="s">
        <v>963</v>
      </c>
      <c r="E31" s="28" t="s">
        <v>541</v>
      </c>
      <c r="F31" s="87">
        <v>70000</v>
      </c>
      <c r="G31" s="29">
        <v>60.5</v>
      </c>
      <c r="H31" s="29" t="s">
        <v>306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44805</v>
      </c>
      <c r="B32" s="29">
        <v>542850</v>
      </c>
      <c r="C32" s="28" t="s">
        <v>962</v>
      </c>
      <c r="D32" s="28" t="s">
        <v>866</v>
      </c>
      <c r="E32" s="28" t="s">
        <v>540</v>
      </c>
      <c r="F32" s="87">
        <v>26000</v>
      </c>
      <c r="G32" s="29">
        <v>60.5</v>
      </c>
      <c r="H32" s="29" t="s">
        <v>306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44805</v>
      </c>
      <c r="B33" s="29">
        <v>542850</v>
      </c>
      <c r="C33" s="28" t="s">
        <v>962</v>
      </c>
      <c r="D33" s="28" t="s">
        <v>866</v>
      </c>
      <c r="E33" s="28" t="s">
        <v>541</v>
      </c>
      <c r="F33" s="87">
        <v>60000</v>
      </c>
      <c r="G33" s="29">
        <v>60.5</v>
      </c>
      <c r="H33" s="29" t="s">
        <v>306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44805</v>
      </c>
      <c r="B34" s="29">
        <v>543538</v>
      </c>
      <c r="C34" s="28" t="s">
        <v>964</v>
      </c>
      <c r="D34" s="28" t="s">
        <v>965</v>
      </c>
      <c r="E34" s="28" t="s">
        <v>540</v>
      </c>
      <c r="F34" s="87">
        <v>4800</v>
      </c>
      <c r="G34" s="29">
        <v>163.66999999999999</v>
      </c>
      <c r="H34" s="29" t="s">
        <v>306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44805</v>
      </c>
      <c r="B35" s="29">
        <v>543538</v>
      </c>
      <c r="C35" s="28" t="s">
        <v>964</v>
      </c>
      <c r="D35" s="28" t="s">
        <v>965</v>
      </c>
      <c r="E35" s="28" t="s">
        <v>541</v>
      </c>
      <c r="F35" s="87">
        <v>19200</v>
      </c>
      <c r="G35" s="29">
        <v>166.6</v>
      </c>
      <c r="H35" s="29" t="s">
        <v>306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44805</v>
      </c>
      <c r="B36" s="29">
        <v>532543</v>
      </c>
      <c r="C36" s="28" t="s">
        <v>966</v>
      </c>
      <c r="D36" s="28" t="s">
        <v>967</v>
      </c>
      <c r="E36" s="28" t="s">
        <v>541</v>
      </c>
      <c r="F36" s="87">
        <v>10</v>
      </c>
      <c r="G36" s="29">
        <v>63.85</v>
      </c>
      <c r="H36" s="29" t="s">
        <v>306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44805</v>
      </c>
      <c r="B37" s="29">
        <v>532543</v>
      </c>
      <c r="C37" s="28" t="s">
        <v>966</v>
      </c>
      <c r="D37" s="28" t="s">
        <v>967</v>
      </c>
      <c r="E37" s="28" t="s">
        <v>540</v>
      </c>
      <c r="F37" s="87">
        <v>805235</v>
      </c>
      <c r="G37" s="29">
        <v>63.56</v>
      </c>
      <c r="H37" s="29" t="s">
        <v>306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44805</v>
      </c>
      <c r="B38" s="29">
        <v>532543</v>
      </c>
      <c r="C38" s="28" t="s">
        <v>966</v>
      </c>
      <c r="D38" s="28" t="s">
        <v>968</v>
      </c>
      <c r="E38" s="28" t="s">
        <v>541</v>
      </c>
      <c r="F38" s="87">
        <v>1000000</v>
      </c>
      <c r="G38" s="29">
        <v>63.58</v>
      </c>
      <c r="H38" s="29" t="s">
        <v>306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44805</v>
      </c>
      <c r="B39" s="29">
        <v>532467</v>
      </c>
      <c r="C39" s="28" t="s">
        <v>969</v>
      </c>
      <c r="D39" s="28" t="s">
        <v>947</v>
      </c>
      <c r="E39" s="28" t="s">
        <v>540</v>
      </c>
      <c r="F39" s="87">
        <v>55201</v>
      </c>
      <c r="G39" s="29">
        <v>95.56</v>
      </c>
      <c r="H39" s="29" t="s">
        <v>306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44805</v>
      </c>
      <c r="B40" s="29">
        <v>532467</v>
      </c>
      <c r="C40" s="28" t="s">
        <v>969</v>
      </c>
      <c r="D40" s="28" t="s">
        <v>947</v>
      </c>
      <c r="E40" s="28" t="s">
        <v>541</v>
      </c>
      <c r="F40" s="87">
        <v>50221</v>
      </c>
      <c r="G40" s="29">
        <v>95.17</v>
      </c>
      <c r="H40" s="29" t="s">
        <v>306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44805</v>
      </c>
      <c r="B41" s="29">
        <v>532467</v>
      </c>
      <c r="C41" s="28" t="s">
        <v>969</v>
      </c>
      <c r="D41" s="28" t="s">
        <v>970</v>
      </c>
      <c r="E41" s="28" t="s">
        <v>541</v>
      </c>
      <c r="F41" s="87">
        <v>63000</v>
      </c>
      <c r="G41" s="29">
        <v>94.02</v>
      </c>
      <c r="H41" s="29" t="s">
        <v>306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44805</v>
      </c>
      <c r="B42" s="29">
        <v>532467</v>
      </c>
      <c r="C42" s="28" t="s">
        <v>969</v>
      </c>
      <c r="D42" s="28" t="s">
        <v>971</v>
      </c>
      <c r="E42" s="28" t="s">
        <v>541</v>
      </c>
      <c r="F42" s="87">
        <v>200000</v>
      </c>
      <c r="G42" s="29">
        <v>96.05</v>
      </c>
      <c r="H42" s="29" t="s">
        <v>306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44805</v>
      </c>
      <c r="B43" s="29">
        <v>532467</v>
      </c>
      <c r="C43" s="28" t="s">
        <v>969</v>
      </c>
      <c r="D43" s="28" t="s">
        <v>972</v>
      </c>
      <c r="E43" s="28" t="s">
        <v>540</v>
      </c>
      <c r="F43" s="87">
        <v>56287</v>
      </c>
      <c r="G43" s="29">
        <v>94.71</v>
      </c>
      <c r="H43" s="29" t="s">
        <v>306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44805</v>
      </c>
      <c r="B44" s="29">
        <v>540377</v>
      </c>
      <c r="C44" s="28" t="s">
        <v>881</v>
      </c>
      <c r="D44" s="28" t="s">
        <v>895</v>
      </c>
      <c r="E44" s="28" t="s">
        <v>540</v>
      </c>
      <c r="F44" s="87">
        <v>42000</v>
      </c>
      <c r="G44" s="29">
        <v>122.3</v>
      </c>
      <c r="H44" s="29" t="s">
        <v>306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44805</v>
      </c>
      <c r="B45" s="29">
        <v>540377</v>
      </c>
      <c r="C45" s="28" t="s">
        <v>881</v>
      </c>
      <c r="D45" s="28" t="s">
        <v>973</v>
      </c>
      <c r="E45" s="28" t="s">
        <v>541</v>
      </c>
      <c r="F45" s="87">
        <v>18000</v>
      </c>
      <c r="G45" s="29">
        <v>122.3</v>
      </c>
      <c r="H45" s="29" t="s">
        <v>306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44805</v>
      </c>
      <c r="B46" s="29">
        <v>540377</v>
      </c>
      <c r="C46" s="28" t="s">
        <v>881</v>
      </c>
      <c r="D46" s="28" t="s">
        <v>911</v>
      </c>
      <c r="E46" s="28" t="s">
        <v>541</v>
      </c>
      <c r="F46" s="87">
        <v>36000</v>
      </c>
      <c r="G46" s="29">
        <v>122.3</v>
      </c>
      <c r="H46" s="29" t="s">
        <v>306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44805</v>
      </c>
      <c r="B47" s="29">
        <v>543286</v>
      </c>
      <c r="C47" s="28" t="s">
        <v>974</v>
      </c>
      <c r="D47" s="28" t="s">
        <v>975</v>
      </c>
      <c r="E47" s="28" t="s">
        <v>540</v>
      </c>
      <c r="F47" s="87">
        <v>30000</v>
      </c>
      <c r="G47" s="29">
        <v>17.04</v>
      </c>
      <c r="H47" s="29" t="s">
        <v>306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44805</v>
      </c>
      <c r="B48" s="29">
        <v>543286</v>
      </c>
      <c r="C48" s="28" t="s">
        <v>974</v>
      </c>
      <c r="D48" s="28" t="s">
        <v>976</v>
      </c>
      <c r="E48" s="28" t="s">
        <v>541</v>
      </c>
      <c r="F48" s="87">
        <v>30000</v>
      </c>
      <c r="G48" s="29">
        <v>16.399999999999999</v>
      </c>
      <c r="H48" s="29" t="s">
        <v>306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44805</v>
      </c>
      <c r="B49" s="29">
        <v>539997</v>
      </c>
      <c r="C49" s="28" t="s">
        <v>912</v>
      </c>
      <c r="D49" s="28" t="s">
        <v>913</v>
      </c>
      <c r="E49" s="28" t="s">
        <v>541</v>
      </c>
      <c r="F49" s="87">
        <v>80155</v>
      </c>
      <c r="G49" s="29">
        <v>347.5</v>
      </c>
      <c r="H49" s="29" t="s">
        <v>306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44805</v>
      </c>
      <c r="B50" s="29">
        <v>533602</v>
      </c>
      <c r="C50" s="28" t="s">
        <v>977</v>
      </c>
      <c r="D50" s="28" t="s">
        <v>978</v>
      </c>
      <c r="E50" s="28" t="s">
        <v>541</v>
      </c>
      <c r="F50" s="87">
        <v>595000</v>
      </c>
      <c r="G50" s="29">
        <v>10.88</v>
      </c>
      <c r="H50" s="29" t="s">
        <v>306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44805</v>
      </c>
      <c r="B51" s="29">
        <v>533602</v>
      </c>
      <c r="C51" s="28" t="s">
        <v>977</v>
      </c>
      <c r="D51" s="28" t="s">
        <v>866</v>
      </c>
      <c r="E51" s="28" t="s">
        <v>540</v>
      </c>
      <c r="F51" s="87">
        <v>550000</v>
      </c>
      <c r="G51" s="29">
        <v>9.86</v>
      </c>
      <c r="H51" s="29" t="s">
        <v>306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44805</v>
      </c>
      <c r="B52" s="29">
        <v>539519</v>
      </c>
      <c r="C52" s="28" t="s">
        <v>979</v>
      </c>
      <c r="D52" s="28" t="s">
        <v>980</v>
      </c>
      <c r="E52" s="28" t="s">
        <v>541</v>
      </c>
      <c r="F52" s="87">
        <v>47541</v>
      </c>
      <c r="G52" s="29">
        <v>8.26</v>
      </c>
      <c r="H52" s="29" t="s">
        <v>306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44805</v>
      </c>
      <c r="B53" s="29">
        <v>540730</v>
      </c>
      <c r="C53" s="28" t="s">
        <v>981</v>
      </c>
      <c r="D53" s="28" t="s">
        <v>982</v>
      </c>
      <c r="E53" s="28" t="s">
        <v>541</v>
      </c>
      <c r="F53" s="87">
        <v>114897</v>
      </c>
      <c r="G53" s="29">
        <v>34.299999999999997</v>
      </c>
      <c r="H53" s="29" t="s">
        <v>306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44805</v>
      </c>
      <c r="B54" s="29">
        <v>543578</v>
      </c>
      <c r="C54" s="28" t="s">
        <v>896</v>
      </c>
      <c r="D54" s="28" t="s">
        <v>983</v>
      </c>
      <c r="E54" s="28" t="s">
        <v>540</v>
      </c>
      <c r="F54" s="87">
        <v>12000</v>
      </c>
      <c r="G54" s="29">
        <v>59.3</v>
      </c>
      <c r="H54" s="29" t="s">
        <v>306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44805</v>
      </c>
      <c r="B55" s="29">
        <v>538452</v>
      </c>
      <c r="C55" s="28" t="s">
        <v>984</v>
      </c>
      <c r="D55" s="28" t="s">
        <v>985</v>
      </c>
      <c r="E55" s="28" t="s">
        <v>541</v>
      </c>
      <c r="F55" s="87">
        <v>30000</v>
      </c>
      <c r="G55" s="29">
        <v>6.37</v>
      </c>
      <c r="H55" s="29" t="s">
        <v>306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44805</v>
      </c>
      <c r="B56" s="29">
        <v>538452</v>
      </c>
      <c r="C56" s="28" t="s">
        <v>984</v>
      </c>
      <c r="D56" s="28" t="s">
        <v>986</v>
      </c>
      <c r="E56" s="28" t="s">
        <v>540</v>
      </c>
      <c r="F56" s="87">
        <v>30000</v>
      </c>
      <c r="G56" s="29">
        <v>6.37</v>
      </c>
      <c r="H56" s="29" t="s">
        <v>306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44805</v>
      </c>
      <c r="B57" s="29">
        <v>543228</v>
      </c>
      <c r="C57" s="28" t="s">
        <v>467</v>
      </c>
      <c r="D57" s="28" t="s">
        <v>987</v>
      </c>
      <c r="E57" s="28" t="s">
        <v>541</v>
      </c>
      <c r="F57" s="87">
        <v>625000</v>
      </c>
      <c r="G57" s="29">
        <v>1431.09</v>
      </c>
      <c r="H57" s="29" t="s">
        <v>306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44805</v>
      </c>
      <c r="B58" s="29">
        <v>516110</v>
      </c>
      <c r="C58" s="28" t="s">
        <v>897</v>
      </c>
      <c r="D58" s="28" t="s">
        <v>898</v>
      </c>
      <c r="E58" s="28" t="s">
        <v>541</v>
      </c>
      <c r="F58" s="87">
        <v>2033721</v>
      </c>
      <c r="G58" s="29">
        <v>24.2</v>
      </c>
      <c r="H58" s="29" t="s">
        <v>306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44805</v>
      </c>
      <c r="B59" s="29">
        <v>516110</v>
      </c>
      <c r="C59" s="28" t="s">
        <v>897</v>
      </c>
      <c r="D59" s="28" t="s">
        <v>988</v>
      </c>
      <c r="E59" s="28" t="s">
        <v>540</v>
      </c>
      <c r="F59" s="87">
        <v>200000</v>
      </c>
      <c r="G59" s="29">
        <v>24.2</v>
      </c>
      <c r="H59" s="29" t="s">
        <v>306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44805</v>
      </c>
      <c r="B60" s="29">
        <v>542034</v>
      </c>
      <c r="C60" s="28" t="s">
        <v>899</v>
      </c>
      <c r="D60" s="28" t="s">
        <v>989</v>
      </c>
      <c r="E60" s="28" t="s">
        <v>541</v>
      </c>
      <c r="F60" s="87">
        <v>112266</v>
      </c>
      <c r="G60" s="29">
        <v>45.09</v>
      </c>
      <c r="H60" s="29" t="s">
        <v>306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44805</v>
      </c>
      <c r="B61" s="29">
        <v>534680</v>
      </c>
      <c r="C61" s="28" t="s">
        <v>990</v>
      </c>
      <c r="D61" s="28" t="s">
        <v>991</v>
      </c>
      <c r="E61" s="28" t="s">
        <v>541</v>
      </c>
      <c r="F61" s="87">
        <v>75691</v>
      </c>
      <c r="G61" s="29">
        <v>222.75</v>
      </c>
      <c r="H61" s="29" t="s">
        <v>306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44805</v>
      </c>
      <c r="B62" s="29">
        <v>534680</v>
      </c>
      <c r="C62" s="28" t="s">
        <v>990</v>
      </c>
      <c r="D62" s="28" t="s">
        <v>992</v>
      </c>
      <c r="E62" s="28" t="s">
        <v>541</v>
      </c>
      <c r="F62" s="87">
        <v>76000</v>
      </c>
      <c r="G62" s="29">
        <v>222.75</v>
      </c>
      <c r="H62" s="29" t="s">
        <v>306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44805</v>
      </c>
      <c r="B63" s="29">
        <v>530611</v>
      </c>
      <c r="C63" s="28" t="s">
        <v>915</v>
      </c>
      <c r="D63" s="28" t="s">
        <v>916</v>
      </c>
      <c r="E63" s="28" t="s">
        <v>541</v>
      </c>
      <c r="F63" s="87">
        <v>2300240</v>
      </c>
      <c r="G63" s="29">
        <v>1.73</v>
      </c>
      <c r="H63" s="29" t="s">
        <v>306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44805</v>
      </c>
      <c r="B64" s="29">
        <v>530611</v>
      </c>
      <c r="C64" s="28" t="s">
        <v>915</v>
      </c>
      <c r="D64" s="28" t="s">
        <v>916</v>
      </c>
      <c r="E64" s="28" t="s">
        <v>540</v>
      </c>
      <c r="F64" s="87">
        <v>391722</v>
      </c>
      <c r="G64" s="29">
        <v>1.64</v>
      </c>
      <c r="H64" s="29" t="s">
        <v>306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44805</v>
      </c>
      <c r="B65" s="29">
        <v>523558</v>
      </c>
      <c r="C65" s="28" t="s">
        <v>917</v>
      </c>
      <c r="D65" s="28" t="s">
        <v>918</v>
      </c>
      <c r="E65" s="28" t="s">
        <v>541</v>
      </c>
      <c r="F65" s="87">
        <v>550000</v>
      </c>
      <c r="G65" s="29">
        <v>28.04</v>
      </c>
      <c r="H65" s="29" t="s">
        <v>306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44805</v>
      </c>
      <c r="B66" s="29">
        <v>511447</v>
      </c>
      <c r="C66" s="28" t="s">
        <v>993</v>
      </c>
      <c r="D66" s="28" t="s">
        <v>994</v>
      </c>
      <c r="E66" s="28" t="s">
        <v>540</v>
      </c>
      <c r="F66" s="87">
        <v>110000</v>
      </c>
      <c r="G66" s="29">
        <v>12.9</v>
      </c>
      <c r="H66" s="29" t="s">
        <v>306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44805</v>
      </c>
      <c r="B67" s="29">
        <v>511447</v>
      </c>
      <c r="C67" s="28" t="s">
        <v>993</v>
      </c>
      <c r="D67" s="28" t="s">
        <v>995</v>
      </c>
      <c r="E67" s="28" t="s">
        <v>541</v>
      </c>
      <c r="F67" s="87">
        <v>145000</v>
      </c>
      <c r="G67" s="29">
        <v>12.9</v>
      </c>
      <c r="H67" s="29" t="s">
        <v>306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44805</v>
      </c>
      <c r="B68" s="29">
        <v>539040</v>
      </c>
      <c r="C68" s="28" t="s">
        <v>900</v>
      </c>
      <c r="D68" s="28" t="s">
        <v>866</v>
      </c>
      <c r="E68" s="28" t="s">
        <v>540</v>
      </c>
      <c r="F68" s="87">
        <v>30638</v>
      </c>
      <c r="G68" s="29">
        <v>20.2</v>
      </c>
      <c r="H68" s="29" t="s">
        <v>306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44805</v>
      </c>
      <c r="B69" s="29">
        <v>539518</v>
      </c>
      <c r="C69" s="28" t="s">
        <v>996</v>
      </c>
      <c r="D69" s="28" t="s">
        <v>997</v>
      </c>
      <c r="E69" s="28" t="s">
        <v>541</v>
      </c>
      <c r="F69" s="87">
        <v>151469</v>
      </c>
      <c r="G69" s="29">
        <v>100.32</v>
      </c>
      <c r="H69" s="29" t="s">
        <v>306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44805</v>
      </c>
      <c r="B70" s="29">
        <v>536672</v>
      </c>
      <c r="C70" s="28" t="s">
        <v>998</v>
      </c>
      <c r="D70" s="28" t="s">
        <v>866</v>
      </c>
      <c r="E70" s="28" t="s">
        <v>540</v>
      </c>
      <c r="F70" s="87">
        <v>171000</v>
      </c>
      <c r="G70" s="29">
        <v>19.3</v>
      </c>
      <c r="H70" s="29" t="s">
        <v>306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44805</v>
      </c>
      <c r="B71" s="29">
        <v>524661</v>
      </c>
      <c r="C71" s="28" t="s">
        <v>919</v>
      </c>
      <c r="D71" s="28" t="s">
        <v>999</v>
      </c>
      <c r="E71" s="28" t="s">
        <v>541</v>
      </c>
      <c r="F71" s="87">
        <v>600000</v>
      </c>
      <c r="G71" s="29">
        <v>7.41</v>
      </c>
      <c r="H71" s="29" t="s">
        <v>306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44805</v>
      </c>
      <c r="B72" s="29">
        <v>524661</v>
      </c>
      <c r="C72" s="28" t="s">
        <v>919</v>
      </c>
      <c r="D72" s="28" t="s">
        <v>920</v>
      </c>
      <c r="E72" s="28" t="s">
        <v>541</v>
      </c>
      <c r="F72" s="87">
        <v>149999</v>
      </c>
      <c r="G72" s="29">
        <v>7.78</v>
      </c>
      <c r="H72" s="29" t="s">
        <v>306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44805</v>
      </c>
      <c r="B73" s="29">
        <v>524661</v>
      </c>
      <c r="C73" s="28" t="s">
        <v>919</v>
      </c>
      <c r="D73" s="28" t="s">
        <v>920</v>
      </c>
      <c r="E73" s="28" t="s">
        <v>540</v>
      </c>
      <c r="F73" s="87">
        <v>334997</v>
      </c>
      <c r="G73" s="29">
        <v>7.41</v>
      </c>
      <c r="H73" s="29" t="s">
        <v>306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44805</v>
      </c>
      <c r="B74" s="29">
        <v>524661</v>
      </c>
      <c r="C74" s="28" t="s">
        <v>919</v>
      </c>
      <c r="D74" s="28" t="s">
        <v>1000</v>
      </c>
      <c r="E74" s="28" t="s">
        <v>540</v>
      </c>
      <c r="F74" s="87">
        <v>70000</v>
      </c>
      <c r="G74" s="29">
        <v>7.79</v>
      </c>
      <c r="H74" s="29" t="s">
        <v>306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44805</v>
      </c>
      <c r="B75" s="29">
        <v>524661</v>
      </c>
      <c r="C75" s="28" t="s">
        <v>919</v>
      </c>
      <c r="D75" s="28" t="s">
        <v>1000</v>
      </c>
      <c r="E75" s="28" t="s">
        <v>541</v>
      </c>
      <c r="F75" s="87">
        <v>70000</v>
      </c>
      <c r="G75" s="29">
        <v>7.79</v>
      </c>
      <c r="H75" s="29" t="s">
        <v>306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44805</v>
      </c>
      <c r="B76" s="29">
        <v>524661</v>
      </c>
      <c r="C76" s="28" t="s">
        <v>919</v>
      </c>
      <c r="D76" s="28" t="s">
        <v>1001</v>
      </c>
      <c r="E76" s="28" t="s">
        <v>540</v>
      </c>
      <c r="F76" s="87">
        <v>80000</v>
      </c>
      <c r="G76" s="29">
        <v>7.81</v>
      </c>
      <c r="H76" s="29" t="s">
        <v>306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44805</v>
      </c>
      <c r="B77" s="29">
        <v>524661</v>
      </c>
      <c r="C77" s="28" t="s">
        <v>919</v>
      </c>
      <c r="D77" s="28" t="s">
        <v>1001</v>
      </c>
      <c r="E77" s="28" t="s">
        <v>541</v>
      </c>
      <c r="F77" s="87">
        <v>25221</v>
      </c>
      <c r="G77" s="29">
        <v>7.76</v>
      </c>
      <c r="H77" s="29" t="s">
        <v>306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44805</v>
      </c>
      <c r="B78" s="29">
        <v>524661</v>
      </c>
      <c r="C78" s="28" t="s">
        <v>919</v>
      </c>
      <c r="D78" s="28" t="s">
        <v>1002</v>
      </c>
      <c r="E78" s="28" t="s">
        <v>540</v>
      </c>
      <c r="F78" s="87">
        <v>70000</v>
      </c>
      <c r="G78" s="29">
        <v>7.79</v>
      </c>
      <c r="H78" s="29" t="s">
        <v>306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44805</v>
      </c>
      <c r="B79" s="29">
        <v>524661</v>
      </c>
      <c r="C79" s="28" t="s">
        <v>919</v>
      </c>
      <c r="D79" s="28" t="s">
        <v>1002</v>
      </c>
      <c r="E79" s="28" t="s">
        <v>541</v>
      </c>
      <c r="F79" s="87">
        <v>70000</v>
      </c>
      <c r="G79" s="29">
        <v>7.79</v>
      </c>
      <c r="H79" s="29" t="s">
        <v>306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44805</v>
      </c>
      <c r="B80" s="29">
        <v>524661</v>
      </c>
      <c r="C80" s="28" t="s">
        <v>919</v>
      </c>
      <c r="D80" s="28" t="s">
        <v>1003</v>
      </c>
      <c r="E80" s="28" t="s">
        <v>540</v>
      </c>
      <c r="F80" s="87">
        <v>85000</v>
      </c>
      <c r="G80" s="29">
        <v>7.63</v>
      </c>
      <c r="H80" s="29" t="s">
        <v>306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44805</v>
      </c>
      <c r="B81" s="29">
        <v>524661</v>
      </c>
      <c r="C81" s="28" t="s">
        <v>919</v>
      </c>
      <c r="D81" s="28" t="s">
        <v>1004</v>
      </c>
      <c r="E81" s="28" t="s">
        <v>540</v>
      </c>
      <c r="F81" s="87">
        <v>100000</v>
      </c>
      <c r="G81" s="29">
        <v>7.78</v>
      </c>
      <c r="H81" s="29" t="s">
        <v>306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44805</v>
      </c>
      <c r="B82" s="29">
        <v>524661</v>
      </c>
      <c r="C82" s="28" t="s">
        <v>919</v>
      </c>
      <c r="D82" s="28" t="s">
        <v>1005</v>
      </c>
      <c r="E82" s="28" t="s">
        <v>541</v>
      </c>
      <c r="F82" s="87">
        <v>70000</v>
      </c>
      <c r="G82" s="29">
        <v>7.79</v>
      </c>
      <c r="H82" s="29" t="s">
        <v>306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44805</v>
      </c>
      <c r="B83" s="29">
        <v>524661</v>
      </c>
      <c r="C83" s="28" t="s">
        <v>919</v>
      </c>
      <c r="D83" s="28" t="s">
        <v>1005</v>
      </c>
      <c r="E83" s="28" t="s">
        <v>540</v>
      </c>
      <c r="F83" s="87">
        <v>70000</v>
      </c>
      <c r="G83" s="29">
        <v>7.79</v>
      </c>
      <c r="H83" s="29" t="s">
        <v>306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44805</v>
      </c>
      <c r="B84" s="29">
        <v>524661</v>
      </c>
      <c r="C84" s="28" t="s">
        <v>919</v>
      </c>
      <c r="D84" s="28" t="s">
        <v>1006</v>
      </c>
      <c r="E84" s="28" t="s">
        <v>541</v>
      </c>
      <c r="F84" s="87">
        <v>70000</v>
      </c>
      <c r="G84" s="29">
        <v>7.79</v>
      </c>
      <c r="H84" s="29" t="s">
        <v>306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44805</v>
      </c>
      <c r="B85" s="29">
        <v>524661</v>
      </c>
      <c r="C85" s="28" t="s">
        <v>919</v>
      </c>
      <c r="D85" s="28" t="s">
        <v>1006</v>
      </c>
      <c r="E85" s="28" t="s">
        <v>540</v>
      </c>
      <c r="F85" s="87">
        <v>70000</v>
      </c>
      <c r="G85" s="29">
        <v>7.79</v>
      </c>
      <c r="H85" s="29" t="s">
        <v>306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44805</v>
      </c>
      <c r="B86" s="29">
        <v>524661</v>
      </c>
      <c r="C86" s="28" t="s">
        <v>919</v>
      </c>
      <c r="D86" s="28" t="s">
        <v>921</v>
      </c>
      <c r="E86" s="28" t="s">
        <v>541</v>
      </c>
      <c r="F86" s="87">
        <v>76705</v>
      </c>
      <c r="G86" s="29">
        <v>7.81</v>
      </c>
      <c r="H86" s="29" t="s">
        <v>306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44805</v>
      </c>
      <c r="B87" s="29">
        <v>524661</v>
      </c>
      <c r="C87" s="28" t="s">
        <v>919</v>
      </c>
      <c r="D87" s="28" t="s">
        <v>1007</v>
      </c>
      <c r="E87" s="28" t="s">
        <v>540</v>
      </c>
      <c r="F87" s="87">
        <v>84125</v>
      </c>
      <c r="G87" s="29">
        <v>7.51</v>
      </c>
      <c r="H87" s="29" t="s">
        <v>306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44805</v>
      </c>
      <c r="B88" s="29">
        <v>524661</v>
      </c>
      <c r="C88" s="28" t="s">
        <v>919</v>
      </c>
      <c r="D88" s="28" t="s">
        <v>921</v>
      </c>
      <c r="E88" s="28" t="s">
        <v>540</v>
      </c>
      <c r="F88" s="87">
        <v>122205</v>
      </c>
      <c r="G88" s="29">
        <v>7.43</v>
      </c>
      <c r="H88" s="29" t="s">
        <v>306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44805</v>
      </c>
      <c r="B89" s="29">
        <v>540550</v>
      </c>
      <c r="C89" s="28" t="s">
        <v>1008</v>
      </c>
      <c r="D89" s="28" t="s">
        <v>1009</v>
      </c>
      <c r="E89" s="28" t="s">
        <v>540</v>
      </c>
      <c r="F89" s="87">
        <v>28000</v>
      </c>
      <c r="G89" s="29">
        <v>76.38</v>
      </c>
      <c r="H89" s="29" t="s">
        <v>306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44805</v>
      </c>
      <c r="B90" s="29" t="s">
        <v>901</v>
      </c>
      <c r="C90" s="28" t="s">
        <v>902</v>
      </c>
      <c r="D90" s="28" t="s">
        <v>1010</v>
      </c>
      <c r="E90" s="28" t="s">
        <v>540</v>
      </c>
      <c r="F90" s="87">
        <v>100000</v>
      </c>
      <c r="G90" s="29">
        <v>34.36</v>
      </c>
      <c r="H90" s="29" t="s">
        <v>816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44805</v>
      </c>
      <c r="B91" s="29" t="s">
        <v>922</v>
      </c>
      <c r="C91" s="28" t="s">
        <v>923</v>
      </c>
      <c r="D91" s="28" t="s">
        <v>1011</v>
      </c>
      <c r="E91" s="28" t="s">
        <v>540</v>
      </c>
      <c r="F91" s="87">
        <v>70000</v>
      </c>
      <c r="G91" s="29">
        <v>48.82</v>
      </c>
      <c r="H91" s="29" t="s">
        <v>816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44805</v>
      </c>
      <c r="B92" s="29" t="s">
        <v>1012</v>
      </c>
      <c r="C92" s="28" t="s">
        <v>1013</v>
      </c>
      <c r="D92" s="28" t="s">
        <v>1014</v>
      </c>
      <c r="E92" s="28" t="s">
        <v>540</v>
      </c>
      <c r="F92" s="87">
        <v>400000</v>
      </c>
      <c r="G92" s="29">
        <v>29.83</v>
      </c>
      <c r="H92" s="29" t="s">
        <v>816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44805</v>
      </c>
      <c r="B93" s="29" t="s">
        <v>1012</v>
      </c>
      <c r="C93" s="28" t="s">
        <v>1013</v>
      </c>
      <c r="D93" s="28" t="s">
        <v>1015</v>
      </c>
      <c r="E93" s="28" t="s">
        <v>540</v>
      </c>
      <c r="F93" s="87">
        <v>80000</v>
      </c>
      <c r="G93" s="29">
        <v>29.9</v>
      </c>
      <c r="H93" s="29" t="s">
        <v>816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44805</v>
      </c>
      <c r="B94" s="29" t="s">
        <v>1016</v>
      </c>
      <c r="C94" s="28" t="s">
        <v>1017</v>
      </c>
      <c r="D94" s="28" t="s">
        <v>869</v>
      </c>
      <c r="E94" s="28" t="s">
        <v>540</v>
      </c>
      <c r="F94" s="87">
        <v>68490</v>
      </c>
      <c r="G94" s="29">
        <v>193.58</v>
      </c>
      <c r="H94" s="29" t="s">
        <v>816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44805</v>
      </c>
      <c r="B95" s="29" t="s">
        <v>954</v>
      </c>
      <c r="C95" s="28" t="s">
        <v>1018</v>
      </c>
      <c r="D95" s="28" t="s">
        <v>1019</v>
      </c>
      <c r="E95" s="28" t="s">
        <v>540</v>
      </c>
      <c r="F95" s="87">
        <v>510300</v>
      </c>
      <c r="G95" s="29">
        <v>509</v>
      </c>
      <c r="H95" s="29" t="s">
        <v>816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44805</v>
      </c>
      <c r="B96" s="29" t="s">
        <v>954</v>
      </c>
      <c r="C96" s="28" t="s">
        <v>1018</v>
      </c>
      <c r="D96" s="28" t="s">
        <v>1020</v>
      </c>
      <c r="E96" s="28" t="s">
        <v>540</v>
      </c>
      <c r="F96" s="87">
        <v>322000</v>
      </c>
      <c r="G96" s="29">
        <v>509</v>
      </c>
      <c r="H96" s="29" t="s">
        <v>816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44805</v>
      </c>
      <c r="B97" s="29" t="s">
        <v>966</v>
      </c>
      <c r="C97" s="28" t="s">
        <v>1021</v>
      </c>
      <c r="D97" s="28" t="s">
        <v>967</v>
      </c>
      <c r="E97" s="28" t="s">
        <v>540</v>
      </c>
      <c r="F97" s="87">
        <v>2000</v>
      </c>
      <c r="G97" s="29">
        <v>63.5</v>
      </c>
      <c r="H97" s="29" t="s">
        <v>816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44805</v>
      </c>
      <c r="B98" s="29" t="s">
        <v>783</v>
      </c>
      <c r="C98" s="28" t="s">
        <v>1022</v>
      </c>
      <c r="D98" s="28" t="s">
        <v>1023</v>
      </c>
      <c r="E98" s="28" t="s">
        <v>540</v>
      </c>
      <c r="F98" s="87">
        <v>1570000</v>
      </c>
      <c r="G98" s="29">
        <v>1230</v>
      </c>
      <c r="H98" s="29" t="s">
        <v>816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44805</v>
      </c>
      <c r="B99" s="29" t="s">
        <v>1024</v>
      </c>
      <c r="C99" s="28" t="s">
        <v>1025</v>
      </c>
      <c r="D99" s="28" t="s">
        <v>1026</v>
      </c>
      <c r="E99" s="28" t="s">
        <v>540</v>
      </c>
      <c r="F99" s="87">
        <v>60000</v>
      </c>
      <c r="G99" s="29">
        <v>103</v>
      </c>
      <c r="H99" s="29" t="s">
        <v>816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44805</v>
      </c>
      <c r="B100" s="29" t="s">
        <v>1027</v>
      </c>
      <c r="C100" s="28" t="s">
        <v>1028</v>
      </c>
      <c r="D100" s="28" t="s">
        <v>1029</v>
      </c>
      <c r="E100" s="28" t="s">
        <v>540</v>
      </c>
      <c r="F100" s="87">
        <v>1560001</v>
      </c>
      <c r="G100" s="29">
        <v>127.56</v>
      </c>
      <c r="H100" s="29" t="s">
        <v>816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44805</v>
      </c>
      <c r="B101" s="29" t="s">
        <v>1030</v>
      </c>
      <c r="C101" s="28" t="s">
        <v>1031</v>
      </c>
      <c r="D101" s="28" t="s">
        <v>1032</v>
      </c>
      <c r="E101" s="28" t="s">
        <v>540</v>
      </c>
      <c r="F101" s="87">
        <v>75000</v>
      </c>
      <c r="G101" s="29">
        <v>34.79</v>
      </c>
      <c r="H101" s="29" t="s">
        <v>816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44805</v>
      </c>
      <c r="B102" s="29" t="s">
        <v>1033</v>
      </c>
      <c r="C102" s="28" t="s">
        <v>1034</v>
      </c>
      <c r="D102" s="28" t="s">
        <v>869</v>
      </c>
      <c r="E102" s="28" t="s">
        <v>540</v>
      </c>
      <c r="F102" s="87">
        <v>1578607</v>
      </c>
      <c r="G102" s="29">
        <v>179.27</v>
      </c>
      <c r="H102" s="29" t="s">
        <v>816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44805</v>
      </c>
      <c r="B103" s="29" t="s">
        <v>1035</v>
      </c>
      <c r="C103" s="28" t="s">
        <v>1036</v>
      </c>
      <c r="D103" s="28" t="s">
        <v>869</v>
      </c>
      <c r="E103" s="28" t="s">
        <v>540</v>
      </c>
      <c r="F103" s="87">
        <v>115342</v>
      </c>
      <c r="G103" s="29">
        <v>1037.45</v>
      </c>
      <c r="H103" s="29" t="s">
        <v>816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44805</v>
      </c>
      <c r="B104" s="29" t="s">
        <v>1035</v>
      </c>
      <c r="C104" s="28" t="s">
        <v>1036</v>
      </c>
      <c r="D104" s="28" t="s">
        <v>1037</v>
      </c>
      <c r="E104" s="28" t="s">
        <v>540</v>
      </c>
      <c r="F104" s="87">
        <v>96268</v>
      </c>
      <c r="G104" s="29">
        <v>1040.96</v>
      </c>
      <c r="H104" s="29" t="s">
        <v>816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44805</v>
      </c>
      <c r="B105" s="29" t="s">
        <v>1038</v>
      </c>
      <c r="C105" s="28" t="s">
        <v>1039</v>
      </c>
      <c r="D105" s="28" t="s">
        <v>1040</v>
      </c>
      <c r="E105" s="28" t="s">
        <v>540</v>
      </c>
      <c r="F105" s="87">
        <v>74197</v>
      </c>
      <c r="G105" s="29">
        <v>54.71</v>
      </c>
      <c r="H105" s="29" t="s">
        <v>816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44805</v>
      </c>
      <c r="B106" s="29" t="s">
        <v>861</v>
      </c>
      <c r="C106" s="28" t="s">
        <v>1041</v>
      </c>
      <c r="D106" s="28" t="s">
        <v>1042</v>
      </c>
      <c r="E106" s="28" t="s">
        <v>540</v>
      </c>
      <c r="F106" s="87">
        <v>1700000</v>
      </c>
      <c r="G106" s="29">
        <v>350</v>
      </c>
      <c r="H106" s="29" t="s">
        <v>816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44805</v>
      </c>
      <c r="B107" s="29" t="s">
        <v>1012</v>
      </c>
      <c r="C107" s="28" t="s">
        <v>1013</v>
      </c>
      <c r="D107" s="28" t="s">
        <v>1043</v>
      </c>
      <c r="E107" s="28" t="s">
        <v>541</v>
      </c>
      <c r="F107" s="87">
        <v>84000</v>
      </c>
      <c r="G107" s="29">
        <v>29.9</v>
      </c>
      <c r="H107" s="29" t="s">
        <v>816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44805</v>
      </c>
      <c r="B108" s="29" t="s">
        <v>1012</v>
      </c>
      <c r="C108" s="28" t="s">
        <v>1013</v>
      </c>
      <c r="D108" s="28" t="s">
        <v>1044</v>
      </c>
      <c r="E108" s="28" t="s">
        <v>541</v>
      </c>
      <c r="F108" s="87">
        <v>200000</v>
      </c>
      <c r="G108" s="29">
        <v>29.85</v>
      </c>
      <c r="H108" s="29" t="s">
        <v>816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44805</v>
      </c>
      <c r="B109" s="29" t="s">
        <v>1012</v>
      </c>
      <c r="C109" s="28" t="s">
        <v>1013</v>
      </c>
      <c r="D109" s="28" t="s">
        <v>1045</v>
      </c>
      <c r="E109" s="28" t="s">
        <v>541</v>
      </c>
      <c r="F109" s="87">
        <v>200000</v>
      </c>
      <c r="G109" s="29">
        <v>29.8</v>
      </c>
      <c r="H109" s="29" t="s">
        <v>816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44805</v>
      </c>
      <c r="B110" s="29" t="s">
        <v>1016</v>
      </c>
      <c r="C110" s="28" t="s">
        <v>1017</v>
      </c>
      <c r="D110" s="28" t="s">
        <v>869</v>
      </c>
      <c r="E110" s="28" t="s">
        <v>541</v>
      </c>
      <c r="F110" s="87">
        <v>68490</v>
      </c>
      <c r="G110" s="29">
        <v>193.12</v>
      </c>
      <c r="H110" s="29" t="s">
        <v>816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44805</v>
      </c>
      <c r="B111" s="29" t="s">
        <v>954</v>
      </c>
      <c r="C111" s="28" t="s">
        <v>1018</v>
      </c>
      <c r="D111" s="28" t="s">
        <v>957</v>
      </c>
      <c r="E111" s="28" t="s">
        <v>541</v>
      </c>
      <c r="F111" s="87">
        <v>1040000</v>
      </c>
      <c r="G111" s="29">
        <v>509</v>
      </c>
      <c r="H111" s="29" t="s">
        <v>816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44805</v>
      </c>
      <c r="B112" s="29" t="s">
        <v>966</v>
      </c>
      <c r="C112" s="28" t="s">
        <v>1021</v>
      </c>
      <c r="D112" s="28" t="s">
        <v>967</v>
      </c>
      <c r="E112" s="28" t="s">
        <v>541</v>
      </c>
      <c r="F112" s="87">
        <v>747576</v>
      </c>
      <c r="G112" s="29">
        <v>63.45</v>
      </c>
      <c r="H112" s="29" t="s">
        <v>816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44805</v>
      </c>
      <c r="B113" s="29" t="s">
        <v>1046</v>
      </c>
      <c r="C113" s="28" t="s">
        <v>1047</v>
      </c>
      <c r="D113" s="28" t="s">
        <v>1048</v>
      </c>
      <c r="E113" s="28" t="s">
        <v>541</v>
      </c>
      <c r="F113" s="87">
        <v>243459</v>
      </c>
      <c r="G113" s="29">
        <v>21.28</v>
      </c>
      <c r="H113" s="29" t="s">
        <v>816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44805</v>
      </c>
      <c r="B114" s="29" t="s">
        <v>783</v>
      </c>
      <c r="C114" s="28" t="s">
        <v>1022</v>
      </c>
      <c r="D114" s="28" t="s">
        <v>1049</v>
      </c>
      <c r="E114" s="28" t="s">
        <v>541</v>
      </c>
      <c r="F114" s="87">
        <v>1660000</v>
      </c>
      <c r="G114" s="29">
        <v>1230</v>
      </c>
      <c r="H114" s="29" t="s">
        <v>816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44805</v>
      </c>
      <c r="B115" s="29" t="s">
        <v>1024</v>
      </c>
      <c r="C115" s="28" t="s">
        <v>1025</v>
      </c>
      <c r="D115" s="28" t="s">
        <v>1026</v>
      </c>
      <c r="E115" s="28" t="s">
        <v>541</v>
      </c>
      <c r="F115" s="87">
        <v>36000</v>
      </c>
      <c r="G115" s="29">
        <v>102.94</v>
      </c>
      <c r="H115" s="29" t="s">
        <v>816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44805</v>
      </c>
      <c r="B116" s="29" t="s">
        <v>427</v>
      </c>
      <c r="C116" s="28" t="s">
        <v>1050</v>
      </c>
      <c r="D116" s="28" t="s">
        <v>1051</v>
      </c>
      <c r="E116" s="28" t="s">
        <v>541</v>
      </c>
      <c r="F116" s="87">
        <v>368238</v>
      </c>
      <c r="G116" s="29">
        <v>480.31</v>
      </c>
      <c r="H116" s="29" t="s">
        <v>816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44805</v>
      </c>
      <c r="B117" s="29" t="s">
        <v>1027</v>
      </c>
      <c r="C117" s="28" t="s">
        <v>1028</v>
      </c>
      <c r="D117" s="28" t="s">
        <v>1052</v>
      </c>
      <c r="E117" s="28" t="s">
        <v>541</v>
      </c>
      <c r="F117" s="87">
        <v>595423</v>
      </c>
      <c r="G117" s="29">
        <v>128.28</v>
      </c>
      <c r="H117" s="29" t="s">
        <v>816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44805</v>
      </c>
      <c r="B118" s="29" t="s">
        <v>1027</v>
      </c>
      <c r="C118" s="28" t="s">
        <v>1028</v>
      </c>
      <c r="D118" s="28" t="s">
        <v>1029</v>
      </c>
      <c r="E118" s="28" t="s">
        <v>541</v>
      </c>
      <c r="F118" s="87">
        <v>2501</v>
      </c>
      <c r="G118" s="29">
        <v>128.76</v>
      </c>
      <c r="H118" s="29" t="s">
        <v>816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44805</v>
      </c>
      <c r="B119" s="29" t="s">
        <v>1033</v>
      </c>
      <c r="C119" s="28" t="s">
        <v>1034</v>
      </c>
      <c r="D119" s="28" t="s">
        <v>869</v>
      </c>
      <c r="E119" s="28" t="s">
        <v>541</v>
      </c>
      <c r="F119" s="87">
        <v>1578607</v>
      </c>
      <c r="G119" s="29">
        <v>179.41</v>
      </c>
      <c r="H119" s="29" t="s">
        <v>816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44805</v>
      </c>
      <c r="B120" s="29" t="s">
        <v>1035</v>
      </c>
      <c r="C120" s="28" t="s">
        <v>1036</v>
      </c>
      <c r="D120" s="28" t="s">
        <v>869</v>
      </c>
      <c r="E120" s="28" t="s">
        <v>541</v>
      </c>
      <c r="F120" s="87">
        <v>115342</v>
      </c>
      <c r="G120" s="29">
        <v>1037.76</v>
      </c>
      <c r="H120" s="29" t="s">
        <v>816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44805</v>
      </c>
      <c r="B121" s="29" t="s">
        <v>1035</v>
      </c>
      <c r="C121" s="28" t="s">
        <v>1036</v>
      </c>
      <c r="D121" s="28" t="s">
        <v>1037</v>
      </c>
      <c r="E121" s="28" t="s">
        <v>541</v>
      </c>
      <c r="F121" s="87">
        <v>88940</v>
      </c>
      <c r="G121" s="29">
        <v>1042.42</v>
      </c>
      <c r="H121" s="29" t="s">
        <v>816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44805</v>
      </c>
      <c r="B122" s="29" t="s">
        <v>467</v>
      </c>
      <c r="C122" s="28" t="s">
        <v>1053</v>
      </c>
      <c r="D122" s="28" t="s">
        <v>1054</v>
      </c>
      <c r="E122" s="28" t="s">
        <v>541</v>
      </c>
      <c r="F122" s="87">
        <v>675000</v>
      </c>
      <c r="G122" s="29">
        <v>1432.7</v>
      </c>
      <c r="H122" s="29" t="s">
        <v>816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44805</v>
      </c>
      <c r="B123" s="29" t="s">
        <v>1038</v>
      </c>
      <c r="C123" s="28" t="s">
        <v>1039</v>
      </c>
      <c r="D123" s="28" t="s">
        <v>1040</v>
      </c>
      <c r="E123" s="28" t="s">
        <v>541</v>
      </c>
      <c r="F123" s="87">
        <v>22300</v>
      </c>
      <c r="G123" s="29">
        <v>57.65</v>
      </c>
      <c r="H123" s="29" t="s">
        <v>816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44805</v>
      </c>
      <c r="B124" s="29" t="s">
        <v>861</v>
      </c>
      <c r="C124" s="28" t="s">
        <v>1041</v>
      </c>
      <c r="D124" s="28" t="s">
        <v>1055</v>
      </c>
      <c r="E124" s="28" t="s">
        <v>541</v>
      </c>
      <c r="F124" s="87">
        <v>1952200</v>
      </c>
      <c r="G124" s="29">
        <v>350.19</v>
      </c>
      <c r="H124" s="29" t="s">
        <v>816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430"/>
  <sheetViews>
    <sheetView zoomScale="85" zoomScaleNormal="85" workbookViewId="0">
      <selection activeCell="K9" sqref="K9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283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2" t="s">
        <v>938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44806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4" t="s">
        <v>542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5" t="s">
        <v>16</v>
      </c>
      <c r="B9" s="96" t="s">
        <v>532</v>
      </c>
      <c r="C9" s="96"/>
      <c r="D9" s="97" t="s">
        <v>543</v>
      </c>
      <c r="E9" s="96" t="s">
        <v>544</v>
      </c>
      <c r="F9" s="96" t="s">
        <v>545</v>
      </c>
      <c r="G9" s="96" t="s">
        <v>546</v>
      </c>
      <c r="H9" s="96" t="s">
        <v>547</v>
      </c>
      <c r="I9" s="96" t="s">
        <v>548</v>
      </c>
      <c r="J9" s="95" t="s">
        <v>549</v>
      </c>
      <c r="K9" s="96" t="s">
        <v>550</v>
      </c>
      <c r="L9" s="98" t="s">
        <v>551</v>
      </c>
      <c r="M9" s="98" t="s">
        <v>552</v>
      </c>
      <c r="N9" s="96" t="s">
        <v>553</v>
      </c>
      <c r="O9" s="97" t="s">
        <v>554</v>
      </c>
      <c r="P9" s="96" t="s">
        <v>784</v>
      </c>
      <c r="Q9" s="1"/>
      <c r="R9" s="6"/>
      <c r="S9" s="1"/>
      <c r="T9" s="1"/>
      <c r="U9" s="1"/>
      <c r="V9" s="1"/>
      <c r="W9" s="1"/>
      <c r="X9" s="1"/>
    </row>
    <row r="10" spans="1:56" s="258" customFormat="1" ht="13.9" customHeight="1">
      <c r="A10" s="345">
        <v>1</v>
      </c>
      <c r="B10" s="346">
        <v>44785</v>
      </c>
      <c r="C10" s="347"/>
      <c r="D10" s="348" t="s">
        <v>69</v>
      </c>
      <c r="E10" s="349" t="s">
        <v>557</v>
      </c>
      <c r="F10" s="345">
        <v>1905</v>
      </c>
      <c r="G10" s="345">
        <v>1750</v>
      </c>
      <c r="H10" s="345">
        <v>1982.5</v>
      </c>
      <c r="I10" s="350" t="s">
        <v>867</v>
      </c>
      <c r="J10" s="351" t="s">
        <v>868</v>
      </c>
      <c r="K10" s="351">
        <f t="shared" ref="K10" si="0">H10-F10</f>
        <v>77.5</v>
      </c>
      <c r="L10" s="352">
        <f t="shared" ref="L10" si="1">(F10*-0.7)/100</f>
        <v>-13.335000000000001</v>
      </c>
      <c r="M10" s="353">
        <f t="shared" ref="M10" si="2">(K10+L10)/F10</f>
        <v>3.3682414698162723E-2</v>
      </c>
      <c r="N10" s="354" t="s">
        <v>555</v>
      </c>
      <c r="O10" s="355">
        <v>44789</v>
      </c>
      <c r="P10" s="354"/>
      <c r="Q10" s="219"/>
      <c r="R10" s="219" t="s">
        <v>556</v>
      </c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</row>
    <row r="11" spans="1:56" s="258" customFormat="1" ht="13.9" customHeight="1">
      <c r="A11" s="223">
        <v>2</v>
      </c>
      <c r="B11" s="221">
        <v>44792</v>
      </c>
      <c r="C11" s="341"/>
      <c r="D11" s="342" t="s">
        <v>259</v>
      </c>
      <c r="E11" s="343" t="s">
        <v>557</v>
      </c>
      <c r="F11" s="223" t="s">
        <v>870</v>
      </c>
      <c r="G11" s="223">
        <v>229</v>
      </c>
      <c r="H11" s="223"/>
      <c r="I11" s="344" t="s">
        <v>871</v>
      </c>
      <c r="J11" s="254" t="s">
        <v>558</v>
      </c>
      <c r="K11" s="254"/>
      <c r="L11" s="255"/>
      <c r="M11" s="256"/>
      <c r="N11" s="254"/>
      <c r="O11" s="277"/>
      <c r="P11" s="254"/>
      <c r="Q11" s="219"/>
      <c r="R11" s="219" t="s">
        <v>556</v>
      </c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</row>
    <row r="12" spans="1:56" s="258" customFormat="1" ht="13.9" customHeight="1">
      <c r="A12" s="370">
        <v>3</v>
      </c>
      <c r="B12" s="371">
        <v>44795</v>
      </c>
      <c r="C12" s="372"/>
      <c r="D12" s="373" t="s">
        <v>519</v>
      </c>
      <c r="E12" s="374" t="s">
        <v>557</v>
      </c>
      <c r="F12" s="370">
        <v>327.5</v>
      </c>
      <c r="G12" s="370">
        <v>298</v>
      </c>
      <c r="H12" s="370">
        <v>344.5</v>
      </c>
      <c r="I12" s="375" t="s">
        <v>872</v>
      </c>
      <c r="J12" s="366" t="s">
        <v>886</v>
      </c>
      <c r="K12" s="366">
        <f t="shared" ref="K12" si="3">H12-F12</f>
        <v>17</v>
      </c>
      <c r="L12" s="367">
        <f t="shared" ref="L12" si="4">(F12*-0.7)/100</f>
        <v>-2.2924999999999995</v>
      </c>
      <c r="M12" s="368">
        <f t="shared" ref="M12" si="5">(K12+L12)/F12</f>
        <v>4.4908396946564885E-2</v>
      </c>
      <c r="N12" s="366" t="s">
        <v>555</v>
      </c>
      <c r="O12" s="369">
        <v>44798</v>
      </c>
      <c r="P12" s="366"/>
      <c r="Q12" s="219"/>
      <c r="R12" s="219" t="s">
        <v>556</v>
      </c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</row>
    <row r="13" spans="1:56" s="258" customFormat="1" ht="13.9" customHeight="1">
      <c r="A13" s="337">
        <v>4</v>
      </c>
      <c r="B13" s="338">
        <v>44795</v>
      </c>
      <c r="C13" s="318"/>
      <c r="D13" s="319" t="s">
        <v>873</v>
      </c>
      <c r="E13" s="320" t="s">
        <v>557</v>
      </c>
      <c r="F13" s="337" t="s">
        <v>874</v>
      </c>
      <c r="G13" s="337">
        <v>2480</v>
      </c>
      <c r="H13" s="337"/>
      <c r="I13" s="321" t="s">
        <v>875</v>
      </c>
      <c r="J13" s="364" t="s">
        <v>558</v>
      </c>
      <c r="K13" s="364"/>
      <c r="L13" s="312"/>
      <c r="M13" s="313"/>
      <c r="N13" s="364"/>
      <c r="O13" s="314"/>
      <c r="P13" s="364"/>
      <c r="Q13" s="219"/>
      <c r="R13" s="219" t="s">
        <v>556</v>
      </c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</row>
    <row r="14" spans="1:56" s="258" customFormat="1" ht="13.9" customHeight="1">
      <c r="A14" s="345">
        <v>5</v>
      </c>
      <c r="B14" s="346">
        <v>44796</v>
      </c>
      <c r="C14" s="347"/>
      <c r="D14" s="348" t="s">
        <v>129</v>
      </c>
      <c r="E14" s="349" t="s">
        <v>557</v>
      </c>
      <c r="F14" s="345">
        <v>405</v>
      </c>
      <c r="G14" s="345">
        <v>375</v>
      </c>
      <c r="H14" s="345">
        <v>424</v>
      </c>
      <c r="I14" s="350" t="s">
        <v>878</v>
      </c>
      <c r="J14" s="366" t="s">
        <v>882</v>
      </c>
      <c r="K14" s="366">
        <f t="shared" ref="K14" si="6">H14-F14</f>
        <v>19</v>
      </c>
      <c r="L14" s="367">
        <f t="shared" ref="L14" si="7">(F14*-0.7)/100</f>
        <v>-2.835</v>
      </c>
      <c r="M14" s="368">
        <f t="shared" ref="M14" si="8">(K14+L14)/F14</f>
        <v>3.9913580246913577E-2</v>
      </c>
      <c r="N14" s="366" t="s">
        <v>555</v>
      </c>
      <c r="O14" s="369">
        <v>44797</v>
      </c>
      <c r="P14" s="366"/>
      <c r="Q14" s="219"/>
      <c r="R14" s="219" t="s">
        <v>556</v>
      </c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</row>
    <row r="15" spans="1:56" s="258" customFormat="1" ht="13.9" customHeight="1">
      <c r="A15" s="337">
        <v>6</v>
      </c>
      <c r="B15" s="338">
        <v>44802</v>
      </c>
      <c r="C15" s="318"/>
      <c r="D15" s="319" t="s">
        <v>356</v>
      </c>
      <c r="E15" s="320" t="s">
        <v>557</v>
      </c>
      <c r="F15" s="337" t="s">
        <v>889</v>
      </c>
      <c r="G15" s="337">
        <v>1540</v>
      </c>
      <c r="H15" s="337"/>
      <c r="I15" s="321" t="s">
        <v>890</v>
      </c>
      <c r="J15" s="364" t="s">
        <v>558</v>
      </c>
      <c r="K15" s="364"/>
      <c r="L15" s="312"/>
      <c r="M15" s="313"/>
      <c r="N15" s="364"/>
      <c r="O15" s="314"/>
      <c r="P15" s="364"/>
      <c r="Q15" s="219"/>
      <c r="R15" s="219" t="s">
        <v>827</v>
      </c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</row>
    <row r="16" spans="1:56" s="258" customFormat="1" ht="13.9" customHeight="1">
      <c r="A16" s="337">
        <v>7</v>
      </c>
      <c r="B16" s="338">
        <v>44802</v>
      </c>
      <c r="C16" s="318"/>
      <c r="D16" s="319" t="s">
        <v>394</v>
      </c>
      <c r="E16" s="320" t="s">
        <v>557</v>
      </c>
      <c r="F16" s="337" t="s">
        <v>891</v>
      </c>
      <c r="G16" s="337">
        <v>149.5</v>
      </c>
      <c r="H16" s="337"/>
      <c r="I16" s="321" t="s">
        <v>892</v>
      </c>
      <c r="J16" s="364" t="s">
        <v>558</v>
      </c>
      <c r="K16" s="364"/>
      <c r="L16" s="312"/>
      <c r="M16" s="313"/>
      <c r="N16" s="364"/>
      <c r="O16" s="314"/>
      <c r="P16" s="364"/>
      <c r="Q16" s="219"/>
      <c r="R16" s="219" t="s">
        <v>556</v>
      </c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</row>
    <row r="17" spans="1:56" ht="13.9" customHeight="1">
      <c r="A17" s="310"/>
      <c r="B17" s="307"/>
      <c r="C17" s="318"/>
      <c r="D17" s="319"/>
      <c r="E17" s="320"/>
      <c r="F17" s="310"/>
      <c r="G17" s="310"/>
      <c r="H17" s="310"/>
      <c r="I17" s="321"/>
      <c r="J17" s="311"/>
      <c r="K17" s="311"/>
      <c r="L17" s="312"/>
      <c r="M17" s="313"/>
      <c r="N17" s="311"/>
      <c r="O17" s="314"/>
      <c r="P17" s="312"/>
      <c r="Q17" s="219"/>
      <c r="R17" s="219"/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</row>
    <row r="18" spans="1:56" ht="14.25" customHeight="1">
      <c r="A18" s="99"/>
      <c r="B18" s="100"/>
      <c r="C18" s="101"/>
      <c r="D18" s="102"/>
      <c r="E18" s="103"/>
      <c r="F18" s="103"/>
      <c r="H18" s="103"/>
      <c r="I18" s="104"/>
      <c r="J18" s="105"/>
      <c r="K18" s="105"/>
      <c r="L18" s="106"/>
      <c r="M18" s="107"/>
      <c r="N18" s="108"/>
      <c r="O18" s="109"/>
      <c r="P18" s="110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</row>
    <row r="19" spans="1:56" ht="14.25" customHeight="1">
      <c r="A19" s="99"/>
      <c r="B19" s="100"/>
      <c r="C19" s="101"/>
      <c r="D19" s="102"/>
      <c r="E19" s="103"/>
      <c r="F19" s="103"/>
      <c r="G19" s="99"/>
      <c r="H19" s="103"/>
      <c r="I19" s="104"/>
      <c r="J19" s="105"/>
      <c r="K19" s="105"/>
      <c r="L19" s="106"/>
      <c r="M19" s="107"/>
      <c r="N19" s="108"/>
      <c r="O19" s="109"/>
      <c r="P19" s="110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56" ht="12" customHeight="1">
      <c r="A20" s="111" t="s">
        <v>559</v>
      </c>
      <c r="B20" s="112"/>
      <c r="C20" s="113"/>
      <c r="D20" s="114"/>
      <c r="E20" s="115"/>
      <c r="F20" s="115"/>
      <c r="G20" s="115"/>
      <c r="H20" s="115"/>
      <c r="I20" s="115"/>
      <c r="J20" s="116"/>
      <c r="K20" s="115"/>
      <c r="L20" s="117"/>
      <c r="M20" s="56"/>
      <c r="N20" s="116"/>
      <c r="O20" s="113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56" ht="12" customHeight="1">
      <c r="A21" s="118" t="s">
        <v>560</v>
      </c>
      <c r="B21" s="111"/>
      <c r="C21" s="111"/>
      <c r="D21" s="111"/>
      <c r="E21" s="41"/>
      <c r="F21" s="119" t="s">
        <v>561</v>
      </c>
      <c r="G21" s="6"/>
      <c r="H21" s="6"/>
      <c r="I21" s="6"/>
      <c r="J21" s="120"/>
      <c r="K21" s="121"/>
      <c r="L21" s="121"/>
      <c r="M21" s="122"/>
      <c r="N21" s="1"/>
      <c r="O21" s="123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56" ht="12" customHeight="1">
      <c r="A22" s="111" t="s">
        <v>562</v>
      </c>
      <c r="B22" s="111"/>
      <c r="C22" s="111"/>
      <c r="D22" s="111" t="s">
        <v>815</v>
      </c>
      <c r="E22" s="6"/>
      <c r="F22" s="119" t="s">
        <v>563</v>
      </c>
      <c r="G22" s="6"/>
      <c r="H22" s="6"/>
      <c r="I22" s="6"/>
      <c r="J22" s="120"/>
      <c r="K22" s="121"/>
      <c r="L22" s="121"/>
      <c r="M22" s="122"/>
      <c r="N22" s="1"/>
      <c r="O22" s="123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56" ht="12" customHeight="1">
      <c r="A23" s="111"/>
      <c r="B23" s="111"/>
      <c r="C23" s="111"/>
      <c r="D23" s="111"/>
      <c r="E23" s="6"/>
      <c r="F23" s="6"/>
      <c r="G23" s="6"/>
      <c r="H23" s="6"/>
      <c r="I23" s="6"/>
      <c r="J23" s="124"/>
      <c r="K23" s="121"/>
      <c r="L23" s="121"/>
      <c r="M23" s="6"/>
      <c r="N23" s="125"/>
      <c r="O23" s="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56" ht="12.75" customHeight="1">
      <c r="A24" s="1"/>
      <c r="B24" s="126" t="s">
        <v>564</v>
      </c>
      <c r="C24" s="126"/>
      <c r="D24" s="126"/>
      <c r="E24" s="126"/>
      <c r="F24" s="127"/>
      <c r="G24" s="6"/>
      <c r="H24" s="6"/>
      <c r="I24" s="128"/>
      <c r="J24" s="129"/>
      <c r="K24" s="130"/>
      <c r="L24" s="129"/>
      <c r="M24" s="6"/>
      <c r="N24" s="1"/>
      <c r="O24" s="1"/>
      <c r="P24" s="1"/>
      <c r="R24" s="56"/>
      <c r="S24" s="1"/>
      <c r="T24" s="1"/>
      <c r="U24" s="1"/>
      <c r="V24" s="1"/>
      <c r="W24" s="1"/>
      <c r="X24" s="1"/>
      <c r="Y24" s="1"/>
      <c r="Z24" s="1"/>
    </row>
    <row r="25" spans="1:56" ht="38.25" customHeight="1">
      <c r="A25" s="95" t="s">
        <v>16</v>
      </c>
      <c r="B25" s="96" t="s">
        <v>532</v>
      </c>
      <c r="C25" s="98"/>
      <c r="D25" s="97" t="s">
        <v>543</v>
      </c>
      <c r="E25" s="96" t="s">
        <v>544</v>
      </c>
      <c r="F25" s="96" t="s">
        <v>545</v>
      </c>
      <c r="G25" s="96" t="s">
        <v>565</v>
      </c>
      <c r="H25" s="96" t="s">
        <v>547</v>
      </c>
      <c r="I25" s="96" t="s">
        <v>548</v>
      </c>
      <c r="J25" s="96" t="s">
        <v>549</v>
      </c>
      <c r="K25" s="96" t="s">
        <v>566</v>
      </c>
      <c r="L25" s="132" t="s">
        <v>551</v>
      </c>
      <c r="M25" s="98" t="s">
        <v>552</v>
      </c>
      <c r="N25" s="95" t="s">
        <v>553</v>
      </c>
      <c r="O25" s="260" t="s">
        <v>554</v>
      </c>
      <c r="P25" s="242"/>
      <c r="Q25" s="1"/>
      <c r="R25" s="257"/>
      <c r="S25" s="257"/>
      <c r="T25" s="257"/>
      <c r="U25" s="251"/>
      <c r="V25" s="251"/>
      <c r="W25" s="251"/>
      <c r="X25" s="251"/>
      <c r="Y25" s="25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s="325" customFormat="1" ht="15" customHeight="1">
      <c r="A26" s="386">
        <v>1</v>
      </c>
      <c r="B26" s="221">
        <v>44796</v>
      </c>
      <c r="C26" s="387"/>
      <c r="D26" s="388" t="s">
        <v>131</v>
      </c>
      <c r="E26" s="223" t="s">
        <v>557</v>
      </c>
      <c r="F26" s="223" t="s">
        <v>876</v>
      </c>
      <c r="G26" s="223">
        <v>1940</v>
      </c>
      <c r="H26" s="223"/>
      <c r="I26" s="223" t="s">
        <v>877</v>
      </c>
      <c r="J26" s="254" t="s">
        <v>558</v>
      </c>
      <c r="K26" s="254"/>
      <c r="L26" s="255"/>
      <c r="M26" s="256"/>
      <c r="N26" s="254"/>
      <c r="O26" s="221"/>
      <c r="P26" s="242"/>
      <c r="Q26" s="258"/>
      <c r="R26" s="259" t="s">
        <v>556</v>
      </c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315"/>
      <c r="AJ26" s="316"/>
      <c r="AK26" s="324"/>
      <c r="AL26" s="324"/>
    </row>
    <row r="27" spans="1:56" s="325" customFormat="1" ht="13.5" customHeight="1">
      <c r="A27" s="386">
        <v>2</v>
      </c>
      <c r="B27" s="334">
        <v>44799</v>
      </c>
      <c r="C27" s="387"/>
      <c r="D27" s="388" t="s">
        <v>154</v>
      </c>
      <c r="E27" s="223" t="s">
        <v>557</v>
      </c>
      <c r="F27" s="223" t="s">
        <v>887</v>
      </c>
      <c r="G27" s="223">
        <v>787</v>
      </c>
      <c r="H27" s="223"/>
      <c r="I27" s="223" t="s">
        <v>888</v>
      </c>
      <c r="J27" s="254" t="s">
        <v>558</v>
      </c>
      <c r="K27" s="254"/>
      <c r="L27" s="255"/>
      <c r="M27" s="256"/>
      <c r="N27" s="254"/>
      <c r="O27" s="221"/>
      <c r="P27" s="242"/>
      <c r="Q27" s="258"/>
      <c r="R27" s="259" t="s">
        <v>556</v>
      </c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315"/>
      <c r="AJ27" s="316"/>
      <c r="AK27" s="324"/>
      <c r="AL27" s="324"/>
    </row>
    <row r="28" spans="1:56" s="325" customFormat="1" ht="13.5" customHeight="1">
      <c r="A28" s="386">
        <v>3</v>
      </c>
      <c r="B28" s="334">
        <v>44803</v>
      </c>
      <c r="C28" s="387"/>
      <c r="D28" s="388" t="s">
        <v>87</v>
      </c>
      <c r="E28" s="223" t="s">
        <v>557</v>
      </c>
      <c r="F28" s="223" t="s">
        <v>904</v>
      </c>
      <c r="G28" s="223">
        <v>3430</v>
      </c>
      <c r="H28" s="223"/>
      <c r="I28" s="223" t="s">
        <v>905</v>
      </c>
      <c r="J28" s="254" t="s">
        <v>558</v>
      </c>
      <c r="K28" s="254"/>
      <c r="L28" s="255"/>
      <c r="M28" s="256"/>
      <c r="N28" s="254"/>
      <c r="O28" s="221"/>
      <c r="P28" s="242"/>
      <c r="Q28" s="258"/>
      <c r="R28" s="259" t="s">
        <v>556</v>
      </c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315"/>
      <c r="AJ28" s="316"/>
      <c r="AK28" s="324"/>
      <c r="AL28" s="324"/>
    </row>
    <row r="29" spans="1:56" s="325" customFormat="1" ht="13.5" customHeight="1">
      <c r="A29" s="306">
        <v>4</v>
      </c>
      <c r="B29" s="221">
        <v>44805</v>
      </c>
      <c r="C29" s="308"/>
      <c r="D29" s="309" t="s">
        <v>825</v>
      </c>
      <c r="E29" s="337" t="s">
        <v>557</v>
      </c>
      <c r="F29" s="337" t="s">
        <v>931</v>
      </c>
      <c r="G29" s="337">
        <v>367</v>
      </c>
      <c r="H29" s="337"/>
      <c r="I29" s="337" t="s">
        <v>932</v>
      </c>
      <c r="J29" s="254" t="s">
        <v>558</v>
      </c>
      <c r="K29" s="254"/>
      <c r="L29" s="255"/>
      <c r="M29" s="256"/>
      <c r="N29" s="254"/>
      <c r="O29" s="221"/>
      <c r="P29" s="242"/>
      <c r="Q29" s="258"/>
      <c r="R29" s="259" t="s">
        <v>827</v>
      </c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315"/>
      <c r="AJ29" s="316"/>
      <c r="AK29" s="324"/>
      <c r="AL29" s="324"/>
    </row>
    <row r="30" spans="1:56" s="325" customFormat="1" ht="13.5" customHeight="1">
      <c r="A30" s="306"/>
      <c r="B30" s="323"/>
      <c r="C30" s="308"/>
      <c r="D30" s="309"/>
      <c r="E30" s="337"/>
      <c r="F30" s="337"/>
      <c r="G30" s="337"/>
      <c r="H30" s="337"/>
      <c r="I30" s="337"/>
      <c r="J30" s="254"/>
      <c r="K30" s="254"/>
      <c r="L30" s="255"/>
      <c r="M30" s="256"/>
      <c r="N30" s="254"/>
      <c r="O30" s="221"/>
      <c r="P30" s="242"/>
      <c r="Q30" s="258"/>
      <c r="R30" s="259"/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315"/>
      <c r="AJ30" s="316"/>
      <c r="AK30" s="324"/>
      <c r="AL30" s="324"/>
    </row>
    <row r="31" spans="1:56" s="317" customFormat="1" ht="15" customHeight="1">
      <c r="A31" s="306"/>
      <c r="B31" s="307"/>
      <c r="C31" s="308"/>
      <c r="D31" s="309"/>
      <c r="E31" s="310"/>
      <c r="F31" s="310"/>
      <c r="G31" s="310"/>
      <c r="H31" s="310"/>
      <c r="I31" s="310"/>
      <c r="J31" s="254"/>
      <c r="K31" s="254"/>
      <c r="L31" s="255"/>
      <c r="M31" s="256"/>
      <c r="N31" s="254"/>
      <c r="O31" s="277"/>
      <c r="P31" s="242"/>
      <c r="Q31" s="258"/>
      <c r="R31" s="25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315"/>
      <c r="AJ31" s="316"/>
      <c r="AK31" s="316"/>
      <c r="AL31" s="316"/>
    </row>
    <row r="32" spans="1:56" ht="15" customHeight="1">
      <c r="A32" s="261"/>
      <c r="B32" s="262"/>
      <c r="C32" s="263"/>
      <c r="D32" s="264"/>
      <c r="E32" s="265"/>
      <c r="F32" s="265"/>
      <c r="G32" s="265"/>
      <c r="H32" s="265"/>
      <c r="I32" s="265"/>
      <c r="J32" s="266"/>
      <c r="K32" s="266"/>
      <c r="L32" s="267"/>
      <c r="M32" s="268"/>
      <c r="N32" s="266"/>
      <c r="O32" s="269"/>
      <c r="P32" s="242"/>
      <c r="Q32" s="258"/>
      <c r="R32" s="259"/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1"/>
      <c r="AI32" s="1"/>
      <c r="AJ32" s="1"/>
      <c r="AK32" s="1"/>
      <c r="AL32" s="1"/>
    </row>
    <row r="33" spans="1:38" ht="44.25" customHeight="1">
      <c r="A33" s="111" t="s">
        <v>559</v>
      </c>
      <c r="B33" s="133"/>
      <c r="C33" s="133"/>
      <c r="D33" s="1"/>
      <c r="E33" s="6"/>
      <c r="F33" s="6"/>
      <c r="G33" s="6"/>
      <c r="H33" s="6" t="s">
        <v>571</v>
      </c>
      <c r="I33" s="6"/>
      <c r="J33" s="6"/>
      <c r="K33" s="107"/>
      <c r="L33" s="135"/>
      <c r="M33" s="107"/>
      <c r="N33" s="108"/>
      <c r="O33" s="107"/>
      <c r="P33" s="1"/>
      <c r="Q33" s="1"/>
      <c r="R33" s="6"/>
      <c r="S33" s="1"/>
      <c r="T33" s="1"/>
      <c r="U33" s="1"/>
      <c r="V33" s="1"/>
      <c r="W33" s="1"/>
      <c r="X33" s="1"/>
      <c r="Y33" s="1"/>
      <c r="Z33" s="1"/>
      <c r="AA33" s="1"/>
      <c r="AB33" s="1"/>
      <c r="AC33" s="253"/>
      <c r="AD33" s="253"/>
      <c r="AE33" s="253"/>
      <c r="AF33" s="253"/>
      <c r="AG33" s="253"/>
      <c r="AH33" s="253"/>
    </row>
    <row r="34" spans="1:38" ht="12.75" customHeight="1">
      <c r="A34" s="118" t="s">
        <v>560</v>
      </c>
      <c r="B34" s="111"/>
      <c r="C34" s="111"/>
      <c r="D34" s="111"/>
      <c r="E34" s="41"/>
      <c r="F34" s="119" t="s">
        <v>561</v>
      </c>
      <c r="G34" s="56"/>
      <c r="H34" s="41"/>
      <c r="I34" s="56"/>
      <c r="J34" s="6"/>
      <c r="K34" s="136"/>
      <c r="L34" s="137"/>
      <c r="M34" s="6"/>
      <c r="N34" s="101"/>
      <c r="O34" s="138"/>
      <c r="P34" s="41"/>
      <c r="Q34" s="41"/>
      <c r="R34" s="6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4.25" customHeight="1">
      <c r="A35" s="118"/>
      <c r="B35" s="111"/>
      <c r="C35" s="111"/>
      <c r="D35" s="111"/>
      <c r="E35" s="6"/>
      <c r="F35" s="119" t="s">
        <v>563</v>
      </c>
      <c r="G35" s="56"/>
      <c r="H35" s="41"/>
      <c r="I35" s="56"/>
      <c r="J35" s="6"/>
      <c r="K35" s="136"/>
      <c r="L35" s="137"/>
      <c r="M35" s="6"/>
      <c r="N35" s="101"/>
      <c r="O35" s="138"/>
      <c r="P35" s="41"/>
      <c r="Q35" s="41"/>
      <c r="R35" s="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4.25" customHeight="1">
      <c r="A36" s="111"/>
      <c r="B36" s="111"/>
      <c r="C36" s="111"/>
      <c r="D36" s="111"/>
      <c r="E36" s="6"/>
      <c r="F36" s="6"/>
      <c r="G36" s="6"/>
      <c r="H36" s="6"/>
      <c r="I36" s="6"/>
      <c r="J36" s="124"/>
      <c r="K36" s="121"/>
      <c r="L36" s="122"/>
      <c r="M36" s="6"/>
      <c r="N36" s="125"/>
      <c r="O36" s="1"/>
      <c r="P36" s="41"/>
      <c r="Q36" s="41"/>
      <c r="R36" s="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2.75" customHeight="1">
      <c r="A37" s="139" t="s">
        <v>572</v>
      </c>
      <c r="B37" s="139"/>
      <c r="C37" s="139"/>
      <c r="D37" s="139"/>
      <c r="E37" s="6"/>
      <c r="F37" s="6"/>
      <c r="G37" s="6"/>
      <c r="H37" s="6"/>
      <c r="I37" s="6"/>
      <c r="J37" s="6"/>
      <c r="K37" s="6"/>
      <c r="L37" s="6"/>
      <c r="M37" s="6"/>
      <c r="N37" s="6"/>
      <c r="O37" s="21"/>
      <c r="Q37" s="41"/>
      <c r="R37" s="6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38.25" customHeight="1">
      <c r="A38" s="96" t="s">
        <v>16</v>
      </c>
      <c r="B38" s="96" t="s">
        <v>532</v>
      </c>
      <c r="C38" s="96"/>
      <c r="D38" s="97" t="s">
        <v>543</v>
      </c>
      <c r="E38" s="96" t="s">
        <v>544</v>
      </c>
      <c r="F38" s="96" t="s">
        <v>545</v>
      </c>
      <c r="G38" s="96" t="s">
        <v>565</v>
      </c>
      <c r="H38" s="96" t="s">
        <v>547</v>
      </c>
      <c r="I38" s="96" t="s">
        <v>548</v>
      </c>
      <c r="J38" s="95" t="s">
        <v>549</v>
      </c>
      <c r="K38" s="140" t="s">
        <v>573</v>
      </c>
      <c r="L38" s="98" t="s">
        <v>551</v>
      </c>
      <c r="M38" s="140" t="s">
        <v>574</v>
      </c>
      <c r="N38" s="96" t="s">
        <v>575</v>
      </c>
      <c r="O38" s="95" t="s">
        <v>553</v>
      </c>
      <c r="P38" s="97" t="s">
        <v>554</v>
      </c>
      <c r="Q38" s="41"/>
      <c r="R38" s="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s="220" customFormat="1" ht="12.75" customHeight="1">
      <c r="A39" s="300">
        <v>1</v>
      </c>
      <c r="B39" s="299">
        <v>44802</v>
      </c>
      <c r="C39" s="301"/>
      <c r="D39" s="301" t="s">
        <v>893</v>
      </c>
      <c r="E39" s="300" t="s">
        <v>557</v>
      </c>
      <c r="F39" s="300">
        <v>724</v>
      </c>
      <c r="G39" s="300">
        <v>710</v>
      </c>
      <c r="H39" s="302">
        <v>735.5</v>
      </c>
      <c r="I39" s="302" t="s">
        <v>883</v>
      </c>
      <c r="J39" s="303" t="s">
        <v>884</v>
      </c>
      <c r="K39" s="302">
        <f t="shared" ref="K39" si="9">H39-F39</f>
        <v>11.5</v>
      </c>
      <c r="L39" s="304">
        <f t="shared" ref="L39" si="10">(H39*N39)*0.07%</f>
        <v>489.10750000000007</v>
      </c>
      <c r="M39" s="305">
        <f t="shared" ref="M39" si="11">(K39*N39)-L39</f>
        <v>10435.8925</v>
      </c>
      <c r="N39" s="302">
        <v>950</v>
      </c>
      <c r="O39" s="303" t="s">
        <v>555</v>
      </c>
      <c r="P39" s="299">
        <v>44805</v>
      </c>
      <c r="Q39" s="222"/>
      <c r="R39" s="225" t="s">
        <v>556</v>
      </c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65"/>
      <c r="AG39" s="262"/>
      <c r="AH39" s="222"/>
      <c r="AI39" s="222"/>
      <c r="AJ39" s="265"/>
      <c r="AK39" s="265"/>
      <c r="AL39" s="265"/>
    </row>
    <row r="40" spans="1:38" s="220" customFormat="1" ht="12.75" customHeight="1">
      <c r="A40" s="322">
        <v>2</v>
      </c>
      <c r="B40" s="299">
        <v>44805</v>
      </c>
      <c r="C40" s="301"/>
      <c r="D40" s="301" t="s">
        <v>903</v>
      </c>
      <c r="E40" s="300" t="s">
        <v>557</v>
      </c>
      <c r="F40" s="300">
        <v>873.5</v>
      </c>
      <c r="G40" s="322">
        <v>864</v>
      </c>
      <c r="H40" s="302">
        <v>884</v>
      </c>
      <c r="I40" s="302" t="s">
        <v>924</v>
      </c>
      <c r="J40" s="303" t="s">
        <v>933</v>
      </c>
      <c r="K40" s="302">
        <f t="shared" ref="K40" si="12">H40-F40</f>
        <v>10.5</v>
      </c>
      <c r="L40" s="304">
        <f t="shared" ref="L40" si="13">(H40*N40)*0.07%</f>
        <v>850.85000000000014</v>
      </c>
      <c r="M40" s="305">
        <f t="shared" ref="M40" si="14">(K40*N40)-L40</f>
        <v>13586.65</v>
      </c>
      <c r="N40" s="302">
        <v>1375</v>
      </c>
      <c r="O40" s="303" t="s">
        <v>555</v>
      </c>
      <c r="P40" s="299">
        <v>44805</v>
      </c>
      <c r="Q40" s="222"/>
      <c r="R40" s="225" t="s">
        <v>556</v>
      </c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65"/>
      <c r="AG40" s="262"/>
      <c r="AH40" s="222"/>
      <c r="AI40" s="222"/>
      <c r="AJ40" s="265"/>
      <c r="AK40" s="265"/>
      <c r="AL40" s="265"/>
    </row>
    <row r="41" spans="1:38" s="220" customFormat="1" ht="12.75" customHeight="1">
      <c r="A41" s="337">
        <v>3</v>
      </c>
      <c r="B41" s="221">
        <v>44805</v>
      </c>
      <c r="C41" s="278"/>
      <c r="D41" s="278" t="s">
        <v>925</v>
      </c>
      <c r="E41" s="223" t="s">
        <v>557</v>
      </c>
      <c r="F41" s="223" t="s">
        <v>926</v>
      </c>
      <c r="G41" s="337">
        <v>685</v>
      </c>
      <c r="H41" s="224"/>
      <c r="I41" s="224" t="s">
        <v>927</v>
      </c>
      <c r="J41" s="254" t="s">
        <v>558</v>
      </c>
      <c r="K41" s="278"/>
      <c r="L41" s="223"/>
      <c r="M41" s="223"/>
      <c r="N41" s="223"/>
      <c r="O41" s="224"/>
      <c r="P41" s="224"/>
      <c r="Q41" s="222"/>
      <c r="R41" s="225" t="s">
        <v>827</v>
      </c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65"/>
      <c r="AG41" s="262"/>
      <c r="AH41" s="222"/>
      <c r="AI41" s="222"/>
      <c r="AJ41" s="265"/>
      <c r="AK41" s="265"/>
      <c r="AL41" s="265"/>
    </row>
    <row r="42" spans="1:38" s="220" customFormat="1" ht="12.75" customHeight="1">
      <c r="A42" s="322">
        <v>4</v>
      </c>
      <c r="B42" s="299">
        <v>44805</v>
      </c>
      <c r="C42" s="301"/>
      <c r="D42" s="301" t="s">
        <v>879</v>
      </c>
      <c r="E42" s="300" t="s">
        <v>557</v>
      </c>
      <c r="F42" s="300">
        <v>240</v>
      </c>
      <c r="G42" s="322">
        <v>234.5</v>
      </c>
      <c r="H42" s="302">
        <v>246</v>
      </c>
      <c r="I42" s="302" t="s">
        <v>880</v>
      </c>
      <c r="J42" s="303" t="s">
        <v>937</v>
      </c>
      <c r="K42" s="302">
        <f t="shared" ref="K42" si="15">H42-F42</f>
        <v>6</v>
      </c>
      <c r="L42" s="304">
        <f t="shared" ref="L42" si="16">(H42*N42)*0.07%</f>
        <v>430.50000000000006</v>
      </c>
      <c r="M42" s="305">
        <f t="shared" ref="M42" si="17">(K42*N42)-L42</f>
        <v>14569.5</v>
      </c>
      <c r="N42" s="302">
        <v>2500</v>
      </c>
      <c r="O42" s="303" t="s">
        <v>555</v>
      </c>
      <c r="P42" s="299">
        <v>44805</v>
      </c>
      <c r="Q42" s="222"/>
      <c r="R42" s="225" t="s">
        <v>827</v>
      </c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65"/>
      <c r="AG42" s="262"/>
      <c r="AH42" s="222"/>
      <c r="AI42" s="222"/>
      <c r="AJ42" s="265"/>
      <c r="AK42" s="265"/>
      <c r="AL42" s="265"/>
    </row>
    <row r="43" spans="1:38" s="220" customFormat="1" ht="12.75" customHeight="1">
      <c r="A43" s="337">
        <v>5</v>
      </c>
      <c r="B43" s="221">
        <v>44805</v>
      </c>
      <c r="C43" s="278"/>
      <c r="D43" s="278" t="s">
        <v>928</v>
      </c>
      <c r="E43" s="223" t="s">
        <v>557</v>
      </c>
      <c r="F43" s="223" t="s">
        <v>929</v>
      </c>
      <c r="G43" s="337">
        <v>2000</v>
      </c>
      <c r="H43" s="224"/>
      <c r="I43" s="224" t="s">
        <v>930</v>
      </c>
      <c r="J43" s="254" t="s">
        <v>558</v>
      </c>
      <c r="K43" s="278"/>
      <c r="L43" s="223"/>
      <c r="M43" s="223"/>
      <c r="N43" s="223"/>
      <c r="O43" s="224"/>
      <c r="P43" s="224"/>
      <c r="Q43" s="222"/>
      <c r="R43" s="225" t="s">
        <v>827</v>
      </c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65"/>
      <c r="AG43" s="262"/>
      <c r="AH43" s="222"/>
      <c r="AI43" s="222"/>
      <c r="AJ43" s="265"/>
      <c r="AK43" s="265"/>
      <c r="AL43" s="265"/>
    </row>
    <row r="44" spans="1:38" s="220" customFormat="1" ht="12.75" customHeight="1">
      <c r="A44" s="337"/>
      <c r="B44" s="221"/>
      <c r="C44" s="278"/>
      <c r="D44" s="278"/>
      <c r="E44" s="223"/>
      <c r="F44" s="223"/>
      <c r="G44" s="337"/>
      <c r="H44" s="224"/>
      <c r="I44" s="224"/>
      <c r="J44" s="364"/>
      <c r="K44" s="278"/>
      <c r="L44" s="223"/>
      <c r="M44" s="223"/>
      <c r="N44" s="223"/>
      <c r="O44" s="224"/>
      <c r="P44" s="224"/>
      <c r="Q44" s="222"/>
      <c r="R44" s="225"/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65"/>
      <c r="AG44" s="262"/>
      <c r="AH44" s="222"/>
      <c r="AI44" s="222"/>
      <c r="AJ44" s="265"/>
      <c r="AK44" s="265"/>
      <c r="AL44" s="265"/>
    </row>
    <row r="45" spans="1:38" s="220" customFormat="1" ht="12.75" customHeight="1">
      <c r="A45" s="223"/>
      <c r="B45" s="221"/>
      <c r="C45" s="278"/>
      <c r="D45" s="278"/>
      <c r="E45" s="223"/>
      <c r="F45" s="223"/>
      <c r="G45" s="223"/>
      <c r="H45" s="224"/>
      <c r="I45" s="224"/>
      <c r="J45" s="254"/>
      <c r="K45" s="278"/>
      <c r="L45" s="223"/>
      <c r="M45" s="223"/>
      <c r="N45" s="223"/>
      <c r="O45" s="224"/>
      <c r="P45" s="224"/>
      <c r="Q45" s="222"/>
      <c r="R45" s="225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65"/>
      <c r="AG45" s="262"/>
      <c r="AH45" s="222"/>
      <c r="AI45" s="222"/>
      <c r="AJ45" s="265"/>
      <c r="AK45" s="265"/>
      <c r="AL45" s="265"/>
    </row>
    <row r="46" spans="1:38" ht="13.5" customHeight="1">
      <c r="A46" s="265"/>
      <c r="B46" s="262"/>
      <c r="C46" s="222"/>
      <c r="D46" s="222"/>
      <c r="E46" s="265"/>
      <c r="F46" s="265"/>
      <c r="G46" s="265"/>
      <c r="H46" s="266"/>
      <c r="I46" s="266"/>
      <c r="J46" s="293"/>
      <c r="K46" s="266"/>
      <c r="L46" s="267"/>
      <c r="M46" s="294"/>
      <c r="N46" s="266"/>
      <c r="O46" s="295"/>
      <c r="P46" s="269"/>
      <c r="Q46" s="1"/>
      <c r="R46" s="6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2.75" customHeight="1">
      <c r="A47" s="99"/>
      <c r="B47" s="100"/>
      <c r="C47" s="133"/>
      <c r="D47" s="141"/>
      <c r="E47" s="142"/>
      <c r="F47" s="99"/>
      <c r="G47" s="99"/>
      <c r="H47" s="99"/>
      <c r="I47" s="134"/>
      <c r="J47" s="134"/>
      <c r="K47" s="134"/>
      <c r="L47" s="134"/>
      <c r="M47" s="134"/>
      <c r="N47" s="134"/>
      <c r="O47" s="134"/>
      <c r="P47" s="134"/>
      <c r="Q47" s="41"/>
      <c r="R47" s="6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41"/>
      <c r="AG47" s="41"/>
      <c r="AH47" s="41"/>
      <c r="AI47" s="41"/>
      <c r="AJ47" s="41"/>
      <c r="AK47" s="41"/>
      <c r="AL47" s="41"/>
    </row>
    <row r="48" spans="1:38" ht="12.75" customHeight="1">
      <c r="A48" s="143"/>
      <c r="B48" s="100"/>
      <c r="C48" s="101"/>
      <c r="D48" s="144"/>
      <c r="E48" s="104"/>
      <c r="F48" s="104"/>
      <c r="G48" s="104"/>
      <c r="H48" s="104"/>
      <c r="I48" s="104"/>
      <c r="J48" s="6"/>
      <c r="K48" s="104"/>
      <c r="L48" s="104"/>
      <c r="M48" s="6"/>
      <c r="N48" s="1"/>
      <c r="O48" s="101"/>
      <c r="P48" s="41"/>
      <c r="Q48" s="41"/>
      <c r="R48" s="6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41"/>
      <c r="AG48" s="41"/>
      <c r="AH48" s="41"/>
      <c r="AI48" s="41"/>
      <c r="AJ48" s="41"/>
      <c r="AK48" s="41"/>
      <c r="AL48" s="41"/>
    </row>
    <row r="49" spans="1:38" ht="38.25" customHeight="1">
      <c r="A49" s="145" t="s">
        <v>577</v>
      </c>
      <c r="B49" s="145"/>
      <c r="C49" s="145"/>
      <c r="D49" s="145"/>
      <c r="E49" s="146"/>
      <c r="F49" s="104"/>
      <c r="G49" s="104"/>
      <c r="H49" s="104"/>
      <c r="I49" s="104"/>
      <c r="J49" s="1"/>
      <c r="K49" s="6"/>
      <c r="L49" s="6"/>
      <c r="M49" s="6"/>
      <c r="N49" s="1"/>
      <c r="O49" s="1"/>
      <c r="P49" s="41"/>
      <c r="Q49" s="41"/>
      <c r="R49" s="6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41"/>
      <c r="AG49" s="41"/>
      <c r="AH49" s="41"/>
      <c r="AI49" s="41"/>
      <c r="AJ49" s="41"/>
      <c r="AK49" s="41"/>
      <c r="AL49" s="41"/>
    </row>
    <row r="50" spans="1:38" ht="14.25" customHeight="1">
      <c r="A50" s="96" t="s">
        <v>16</v>
      </c>
      <c r="B50" s="96" t="s">
        <v>532</v>
      </c>
      <c r="C50" s="96"/>
      <c r="D50" s="97" t="s">
        <v>543</v>
      </c>
      <c r="E50" s="96" t="s">
        <v>544</v>
      </c>
      <c r="F50" s="96" t="s">
        <v>545</v>
      </c>
      <c r="G50" s="96" t="s">
        <v>565</v>
      </c>
      <c r="H50" s="96" t="s">
        <v>547</v>
      </c>
      <c r="I50" s="96" t="s">
        <v>548</v>
      </c>
      <c r="J50" s="95" t="s">
        <v>549</v>
      </c>
      <c r="K50" s="95" t="s">
        <v>578</v>
      </c>
      <c r="L50" s="98" t="s">
        <v>551</v>
      </c>
      <c r="M50" s="140" t="s">
        <v>574</v>
      </c>
      <c r="N50" s="96" t="s">
        <v>575</v>
      </c>
      <c r="O50" s="96" t="s">
        <v>553</v>
      </c>
      <c r="P50" s="97" t="s">
        <v>554</v>
      </c>
      <c r="Q50" s="41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41"/>
      <c r="AG50" s="41"/>
      <c r="AH50" s="41"/>
      <c r="AI50" s="41"/>
      <c r="AJ50" s="41"/>
      <c r="AK50" s="41"/>
      <c r="AL50" s="41"/>
    </row>
    <row r="51" spans="1:38" s="340" customFormat="1" ht="12" customHeight="1">
      <c r="A51" s="360">
        <v>1</v>
      </c>
      <c r="B51" s="384">
        <v>44803</v>
      </c>
      <c r="C51" s="361"/>
      <c r="D51" s="362" t="s">
        <v>906</v>
      </c>
      <c r="E51" s="360" t="s">
        <v>557</v>
      </c>
      <c r="F51" s="360">
        <v>390</v>
      </c>
      <c r="G51" s="360">
        <v>280</v>
      </c>
      <c r="H51" s="363">
        <v>280</v>
      </c>
      <c r="I51" s="385" t="s">
        <v>907</v>
      </c>
      <c r="J51" s="328" t="s">
        <v>934</v>
      </c>
      <c r="K51" s="329">
        <f t="shared" ref="K51:K52" si="18">H51-F51</f>
        <v>-110</v>
      </c>
      <c r="L51" s="330">
        <v>100</v>
      </c>
      <c r="M51" s="331">
        <f t="shared" ref="M51:M52" si="19">(K51*N51)-L51</f>
        <v>-2850</v>
      </c>
      <c r="N51" s="329">
        <v>25</v>
      </c>
      <c r="O51" s="328" t="s">
        <v>567</v>
      </c>
      <c r="P51" s="332">
        <v>44805</v>
      </c>
      <c r="Q51" s="1"/>
      <c r="R51" s="6" t="s">
        <v>556</v>
      </c>
      <c r="S51" s="1"/>
      <c r="T51" s="1"/>
      <c r="U51" s="1"/>
      <c r="V51" s="1"/>
      <c r="W51" s="1"/>
      <c r="X51" s="6"/>
      <c r="Y51" s="1"/>
      <c r="Z51" s="1"/>
      <c r="AA51" s="1"/>
      <c r="AB51" s="1"/>
      <c r="AC51" s="1"/>
      <c r="AD51" s="6"/>
      <c r="AE51" s="1"/>
      <c r="AF51" s="1"/>
      <c r="AG51" s="1"/>
      <c r="AH51" s="1"/>
      <c r="AI51" s="1"/>
      <c r="AJ51" s="6"/>
      <c r="AK51" s="1"/>
      <c r="AL51" s="339"/>
    </row>
    <row r="52" spans="1:38" s="340" customFormat="1" ht="12" customHeight="1">
      <c r="A52" s="356">
        <v>2</v>
      </c>
      <c r="B52" s="299">
        <v>44805</v>
      </c>
      <c r="C52" s="357"/>
      <c r="D52" s="358" t="s">
        <v>935</v>
      </c>
      <c r="E52" s="356" t="s">
        <v>557</v>
      </c>
      <c r="F52" s="356">
        <v>120</v>
      </c>
      <c r="G52" s="356">
        <v>30</v>
      </c>
      <c r="H52" s="359">
        <v>175</v>
      </c>
      <c r="I52" s="365" t="s">
        <v>936</v>
      </c>
      <c r="J52" s="303" t="s">
        <v>693</v>
      </c>
      <c r="K52" s="302">
        <f t="shared" si="18"/>
        <v>55</v>
      </c>
      <c r="L52" s="304">
        <v>100</v>
      </c>
      <c r="M52" s="305">
        <f t="shared" si="19"/>
        <v>1275</v>
      </c>
      <c r="N52" s="302">
        <v>25</v>
      </c>
      <c r="O52" s="303" t="s">
        <v>555</v>
      </c>
      <c r="P52" s="299">
        <v>44805</v>
      </c>
      <c r="Q52" s="1"/>
      <c r="R52" s="6" t="s">
        <v>827</v>
      </c>
      <c r="S52" s="1"/>
      <c r="T52" s="1"/>
      <c r="U52" s="1"/>
      <c r="V52" s="1"/>
      <c r="W52" s="1"/>
      <c r="X52" s="6"/>
      <c r="Y52" s="1"/>
      <c r="Z52" s="1"/>
      <c r="AA52" s="1"/>
      <c r="AB52" s="1"/>
      <c r="AC52" s="1"/>
      <c r="AD52" s="6"/>
      <c r="AE52" s="1"/>
      <c r="AF52" s="1"/>
      <c r="AG52" s="1"/>
      <c r="AH52" s="1"/>
      <c r="AI52" s="1"/>
      <c r="AJ52" s="6"/>
      <c r="AK52" s="1"/>
      <c r="AL52" s="339"/>
    </row>
    <row r="53" spans="1:38" s="340" customFormat="1" ht="12" customHeight="1">
      <c r="A53" s="360">
        <v>3</v>
      </c>
      <c r="B53" s="332">
        <v>44805</v>
      </c>
      <c r="C53" s="361"/>
      <c r="D53" s="362" t="s">
        <v>935</v>
      </c>
      <c r="E53" s="360" t="s">
        <v>557</v>
      </c>
      <c r="F53" s="360">
        <v>95</v>
      </c>
      <c r="G53" s="360">
        <v>0</v>
      </c>
      <c r="H53" s="363">
        <v>0</v>
      </c>
      <c r="I53" s="385" t="s">
        <v>885</v>
      </c>
      <c r="J53" s="328" t="s">
        <v>681</v>
      </c>
      <c r="K53" s="329">
        <f t="shared" ref="K53" si="20">H53-F53</f>
        <v>-95</v>
      </c>
      <c r="L53" s="330">
        <v>100</v>
      </c>
      <c r="M53" s="331">
        <f t="shared" ref="M53" si="21">(K53*N53)-L53</f>
        <v>-2475</v>
      </c>
      <c r="N53" s="329">
        <v>25</v>
      </c>
      <c r="O53" s="328" t="s">
        <v>567</v>
      </c>
      <c r="P53" s="332">
        <v>44805</v>
      </c>
      <c r="Q53" s="1"/>
      <c r="R53" s="6" t="s">
        <v>827</v>
      </c>
      <c r="S53" s="1"/>
      <c r="T53" s="1"/>
      <c r="U53" s="1"/>
      <c r="V53" s="1"/>
      <c r="W53" s="1"/>
      <c r="X53" s="6"/>
      <c r="Y53" s="1"/>
      <c r="Z53" s="1"/>
      <c r="AA53" s="1"/>
      <c r="AB53" s="1"/>
      <c r="AC53" s="1"/>
      <c r="AD53" s="6"/>
      <c r="AE53" s="1"/>
      <c r="AF53" s="1"/>
      <c r="AG53" s="1"/>
      <c r="AH53" s="1"/>
      <c r="AI53" s="1"/>
      <c r="AJ53" s="6"/>
      <c r="AK53" s="1"/>
      <c r="AL53" s="339"/>
    </row>
    <row r="54" spans="1:38" s="340" customFormat="1" ht="12" customHeight="1">
      <c r="A54" s="376"/>
      <c r="B54" s="377"/>
      <c r="C54" s="378"/>
      <c r="D54" s="379"/>
      <c r="E54" s="376"/>
      <c r="F54" s="376"/>
      <c r="G54" s="376"/>
      <c r="H54" s="380"/>
      <c r="I54" s="381"/>
      <c r="J54" s="380"/>
      <c r="K54" s="380"/>
      <c r="L54" s="382"/>
      <c r="M54" s="383"/>
      <c r="N54" s="380"/>
      <c r="O54" s="380"/>
      <c r="P54" s="377"/>
      <c r="Q54" s="1"/>
      <c r="R54" s="6"/>
      <c r="S54" s="1"/>
      <c r="T54" s="1"/>
      <c r="U54" s="1"/>
      <c r="V54" s="1"/>
      <c r="W54" s="1"/>
      <c r="X54" s="6"/>
      <c r="Y54" s="1"/>
      <c r="Z54" s="1"/>
      <c r="AA54" s="1"/>
      <c r="AB54" s="1"/>
      <c r="AC54" s="1"/>
      <c r="AD54" s="6"/>
      <c r="AE54" s="1"/>
      <c r="AF54" s="1"/>
      <c r="AG54" s="1"/>
      <c r="AH54" s="1"/>
      <c r="AI54" s="1"/>
      <c r="AJ54" s="6"/>
      <c r="AK54" s="1"/>
      <c r="AL54" s="339"/>
    </row>
    <row r="55" spans="1:38" ht="15" customHeight="1">
      <c r="A55" s="288"/>
      <c r="B55" s="333"/>
      <c r="C55" s="289"/>
      <c r="D55" s="290"/>
      <c r="E55" s="288"/>
      <c r="F55" s="288"/>
      <c r="G55" s="288"/>
      <c r="H55" s="291"/>
      <c r="I55" s="292"/>
      <c r="J55" s="254"/>
      <c r="K55" s="224"/>
      <c r="L55" s="243"/>
      <c r="M55" s="244"/>
      <c r="N55" s="224"/>
      <c r="O55" s="254"/>
      <c r="P55" s="221"/>
      <c r="Q55" s="1"/>
      <c r="R55" s="6"/>
      <c r="S55" s="1"/>
      <c r="T55" s="1"/>
      <c r="U55" s="1"/>
      <c r="V55" s="1"/>
      <c r="W55" s="1"/>
      <c r="X55" s="6"/>
      <c r="Y55" s="1"/>
      <c r="Z55" s="1"/>
      <c r="AA55" s="1"/>
      <c r="AB55" s="1"/>
      <c r="AC55" s="1"/>
      <c r="AD55" s="6"/>
      <c r="AE55" s="1"/>
      <c r="AF55" s="1"/>
      <c r="AG55" s="1"/>
      <c r="AH55" s="1"/>
      <c r="AI55" s="1"/>
      <c r="AJ55" s="6"/>
      <c r="AK55" s="1"/>
      <c r="AL55" s="1"/>
    </row>
    <row r="56" spans="1:38" ht="12.75" customHeight="1">
      <c r="A56" s="142"/>
      <c r="B56" s="147"/>
      <c r="C56" s="147"/>
      <c r="D56" s="148"/>
      <c r="E56" s="142"/>
      <c r="F56" s="149"/>
      <c r="G56" s="142"/>
      <c r="H56" s="142"/>
      <c r="I56" s="142"/>
      <c r="J56" s="147"/>
      <c r="K56" s="150"/>
      <c r="L56" s="142"/>
      <c r="M56" s="142"/>
      <c r="N56" s="142"/>
      <c r="O56" s="151"/>
      <c r="P56" s="1"/>
      <c r="Q56" s="1"/>
      <c r="R56" s="6"/>
      <c r="S56" s="1"/>
      <c r="T56" s="1"/>
      <c r="U56" s="1"/>
      <c r="V56" s="1"/>
      <c r="W56" s="1"/>
      <c r="X56" s="6"/>
      <c r="Y56" s="1"/>
      <c r="Z56" s="1"/>
      <c r="AA56" s="1"/>
      <c r="AB56" s="1"/>
      <c r="AC56" s="1"/>
      <c r="AD56" s="6"/>
      <c r="AE56" s="1"/>
      <c r="AF56" s="1"/>
      <c r="AG56" s="1"/>
      <c r="AH56" s="1"/>
      <c r="AI56" s="1"/>
      <c r="AJ56" s="6"/>
      <c r="AK56" s="1"/>
    </row>
    <row r="57" spans="1:38" ht="38.25" customHeight="1">
      <c r="A57" s="94" t="s">
        <v>579</v>
      </c>
      <c r="B57" s="152"/>
      <c r="C57" s="152"/>
      <c r="D57" s="153"/>
      <c r="E57" s="127"/>
      <c r="F57" s="6"/>
      <c r="G57" s="6"/>
      <c r="H57" s="128"/>
      <c r="I57" s="154"/>
      <c r="J57" s="1"/>
      <c r="K57" s="6"/>
      <c r="L57" s="6"/>
      <c r="M57" s="6"/>
      <c r="N57" s="1"/>
      <c r="O57" s="1"/>
      <c r="Q57" s="1"/>
      <c r="R57" s="6"/>
      <c r="S57" s="1"/>
      <c r="T57" s="1"/>
      <c r="U57" s="1"/>
      <c r="V57" s="1"/>
      <c r="W57" s="1"/>
      <c r="X57" s="6"/>
      <c r="Y57" s="1"/>
      <c r="Z57" s="1"/>
      <c r="AA57" s="1"/>
      <c r="AB57" s="1"/>
      <c r="AC57" s="1"/>
      <c r="AD57" s="6"/>
      <c r="AE57" s="1"/>
      <c r="AF57" s="1"/>
      <c r="AG57" s="1"/>
      <c r="AH57" s="1"/>
      <c r="AI57" s="1"/>
      <c r="AJ57" s="6"/>
      <c r="AK57" s="1"/>
    </row>
    <row r="58" spans="1:38" s="220" customFormat="1" ht="14.25" customHeight="1">
      <c r="A58" s="95" t="s">
        <v>16</v>
      </c>
      <c r="B58" s="96" t="s">
        <v>532</v>
      </c>
      <c r="C58" s="96"/>
      <c r="D58" s="97" t="s">
        <v>543</v>
      </c>
      <c r="E58" s="96" t="s">
        <v>544</v>
      </c>
      <c r="F58" s="96" t="s">
        <v>545</v>
      </c>
      <c r="G58" s="96" t="s">
        <v>546</v>
      </c>
      <c r="H58" s="96" t="s">
        <v>547</v>
      </c>
      <c r="I58" s="96" t="s">
        <v>548</v>
      </c>
      <c r="J58" s="95" t="s">
        <v>549</v>
      </c>
      <c r="K58" s="131" t="s">
        <v>566</v>
      </c>
      <c r="L58" s="132" t="s">
        <v>551</v>
      </c>
      <c r="M58" s="98" t="s">
        <v>552</v>
      </c>
      <c r="N58" s="96" t="s">
        <v>553</v>
      </c>
      <c r="O58" s="97" t="s">
        <v>554</v>
      </c>
      <c r="P58" s="96" t="s">
        <v>784</v>
      </c>
      <c r="Q58" s="219"/>
      <c r="R58" s="6"/>
      <c r="S58" s="219"/>
      <c r="T58" s="219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</row>
    <row r="59" spans="1:38" s="220" customFormat="1" ht="12.75" customHeight="1">
      <c r="A59" s="333"/>
      <c r="B59" s="333"/>
      <c r="C59" s="333"/>
      <c r="D59" s="333"/>
      <c r="E59" s="336"/>
      <c r="F59" s="336"/>
      <c r="G59" s="336"/>
      <c r="H59" s="336"/>
      <c r="I59" s="336"/>
      <c r="J59" s="254"/>
      <c r="K59" s="224"/>
      <c r="L59" s="243"/>
      <c r="M59" s="244"/>
      <c r="N59" s="224"/>
      <c r="O59" s="254"/>
      <c r="P59" s="221"/>
      <c r="Q59" s="219"/>
      <c r="R59" s="1"/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</row>
    <row r="60" spans="1:38" ht="14.25" customHeight="1">
      <c r="A60" s="336"/>
      <c r="B60" s="334"/>
      <c r="C60" s="335"/>
      <c r="D60" s="335"/>
      <c r="E60" s="336"/>
      <c r="F60" s="336"/>
      <c r="G60" s="336"/>
      <c r="H60" s="336"/>
      <c r="I60" s="336"/>
      <c r="J60" s="254"/>
      <c r="K60" s="224"/>
      <c r="L60" s="243"/>
      <c r="M60" s="244"/>
      <c r="N60" s="224"/>
      <c r="O60" s="254"/>
      <c r="P60" s="221"/>
      <c r="R60" s="219"/>
      <c r="S60" s="41"/>
      <c r="T60" s="1"/>
      <c r="U60" s="1"/>
      <c r="V60" s="1"/>
      <c r="W60" s="1"/>
      <c r="X60" s="1"/>
      <c r="Y60" s="1"/>
      <c r="Z60" s="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ht="12.75" customHeight="1">
      <c r="A61" s="336"/>
      <c r="B61" s="334"/>
      <c r="C61" s="335"/>
      <c r="D61" s="335"/>
      <c r="E61" s="336"/>
      <c r="F61" s="336"/>
      <c r="G61" s="336"/>
      <c r="H61" s="336"/>
      <c r="I61" s="336"/>
      <c r="J61" s="254"/>
      <c r="K61" s="224"/>
      <c r="L61" s="243"/>
      <c r="M61" s="244"/>
      <c r="N61" s="224"/>
      <c r="O61" s="254"/>
      <c r="P61" s="221"/>
      <c r="R61" s="6"/>
      <c r="S61" s="1"/>
      <c r="T61" s="1"/>
      <c r="U61" s="1"/>
      <c r="V61" s="1"/>
      <c r="W61" s="1"/>
      <c r="X61" s="1"/>
      <c r="Y61" s="1"/>
    </row>
    <row r="62" spans="1:38" ht="12.75" customHeight="1">
      <c r="A62" s="111" t="s">
        <v>559</v>
      </c>
      <c r="B62" s="111"/>
      <c r="C62" s="111"/>
      <c r="D62" s="111"/>
      <c r="E62" s="41"/>
      <c r="F62" s="119" t="s">
        <v>561</v>
      </c>
      <c r="G62" s="56"/>
      <c r="H62" s="56"/>
      <c r="I62" s="56"/>
      <c r="J62" s="6"/>
      <c r="K62" s="136"/>
      <c r="L62" s="137"/>
      <c r="M62" s="6"/>
      <c r="N62" s="101"/>
      <c r="O62" s="155"/>
      <c r="P62" s="1"/>
      <c r="Q62" s="1"/>
      <c r="R62" s="6"/>
      <c r="S62" s="1"/>
      <c r="T62" s="1"/>
      <c r="U62" s="1"/>
      <c r="V62" s="1"/>
      <c r="W62" s="1"/>
      <c r="X62" s="1"/>
      <c r="Y62" s="1"/>
      <c r="Z62" s="1"/>
    </row>
    <row r="63" spans="1:38" ht="12.75" customHeight="1">
      <c r="A63" s="118" t="s">
        <v>560</v>
      </c>
      <c r="B63" s="111"/>
      <c r="C63" s="111"/>
      <c r="D63" s="111"/>
      <c r="E63" s="6"/>
      <c r="F63" s="119" t="s">
        <v>563</v>
      </c>
      <c r="G63" s="6"/>
      <c r="H63" s="6" t="s">
        <v>780</v>
      </c>
      <c r="I63" s="6"/>
      <c r="J63" s="1"/>
      <c r="K63" s="6"/>
      <c r="L63" s="6"/>
      <c r="M63" s="6"/>
      <c r="N63" s="1"/>
      <c r="O63" s="1"/>
      <c r="Q63" s="1"/>
      <c r="R63" s="6"/>
      <c r="S63" s="1"/>
      <c r="T63" s="1"/>
      <c r="U63" s="1"/>
      <c r="V63" s="1"/>
      <c r="W63" s="1"/>
      <c r="X63" s="1"/>
      <c r="Y63" s="1"/>
      <c r="Z63" s="1"/>
    </row>
    <row r="64" spans="1:38" ht="12.75" customHeight="1">
      <c r="A64" s="118"/>
      <c r="B64" s="111"/>
      <c r="C64" s="111"/>
      <c r="D64" s="111"/>
      <c r="E64" s="6"/>
      <c r="F64" s="119"/>
      <c r="G64" s="6"/>
      <c r="H64" s="6"/>
      <c r="I64" s="6"/>
      <c r="J64" s="1"/>
      <c r="K64" s="6"/>
      <c r="L64" s="6"/>
      <c r="M64" s="6"/>
      <c r="N64" s="1"/>
      <c r="O64" s="1"/>
      <c r="Q64" s="1"/>
      <c r="R64" s="56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18"/>
      <c r="B65" s="111"/>
      <c r="C65" s="111"/>
      <c r="D65" s="111"/>
      <c r="E65" s="6"/>
      <c r="F65" s="119"/>
      <c r="G65" s="56"/>
      <c r="H65" s="41"/>
      <c r="I65" s="56"/>
      <c r="J65" s="6"/>
      <c r="K65" s="136"/>
      <c r="L65" s="137"/>
      <c r="M65" s="6"/>
      <c r="N65" s="101"/>
      <c r="O65" s="138"/>
      <c r="P65" s="1"/>
      <c r="Q65" s="1"/>
      <c r="R65" s="6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56"/>
      <c r="B66" s="100"/>
      <c r="C66" s="100"/>
      <c r="D66" s="41"/>
      <c r="E66" s="56"/>
      <c r="F66" s="56"/>
      <c r="G66" s="56"/>
      <c r="H66" s="41"/>
      <c r="I66" s="56"/>
      <c r="J66" s="6"/>
      <c r="K66" s="136"/>
      <c r="L66" s="137"/>
      <c r="M66" s="6"/>
      <c r="N66" s="101"/>
      <c r="O66" s="138"/>
      <c r="P66" s="1"/>
      <c r="Q66" s="1"/>
      <c r="R66" s="6"/>
      <c r="S66" s="1"/>
      <c r="T66" s="1"/>
      <c r="U66" s="1"/>
      <c r="V66" s="1"/>
      <c r="W66" s="1"/>
      <c r="X66" s="1"/>
      <c r="Y66" s="1"/>
      <c r="Z66" s="1"/>
    </row>
    <row r="67" spans="1:26" ht="38.25" customHeight="1">
      <c r="A67" s="41"/>
      <c r="B67" s="156" t="s">
        <v>580</v>
      </c>
      <c r="C67" s="156"/>
      <c r="D67" s="156"/>
      <c r="E67" s="156"/>
      <c r="F67" s="6"/>
      <c r="G67" s="6"/>
      <c r="H67" s="129"/>
      <c r="I67" s="6"/>
      <c r="J67" s="129"/>
      <c r="K67" s="130"/>
      <c r="L67" s="6"/>
      <c r="M67" s="6"/>
      <c r="N67" s="1"/>
      <c r="O67" s="1"/>
      <c r="P67" s="1"/>
      <c r="Q67" s="1"/>
      <c r="R67" s="6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95" t="s">
        <v>16</v>
      </c>
      <c r="B68" s="96" t="s">
        <v>532</v>
      </c>
      <c r="C68" s="96"/>
      <c r="D68" s="97" t="s">
        <v>543</v>
      </c>
      <c r="E68" s="96" t="s">
        <v>544</v>
      </c>
      <c r="F68" s="96" t="s">
        <v>545</v>
      </c>
      <c r="G68" s="96" t="s">
        <v>581</v>
      </c>
      <c r="H68" s="96" t="s">
        <v>582</v>
      </c>
      <c r="I68" s="96" t="s">
        <v>548</v>
      </c>
      <c r="J68" s="157" t="s">
        <v>549</v>
      </c>
      <c r="K68" s="96" t="s">
        <v>550</v>
      </c>
      <c r="L68" s="96" t="s">
        <v>583</v>
      </c>
      <c r="M68" s="96" t="s">
        <v>553</v>
      </c>
      <c r="N68" s="97" t="s">
        <v>554</v>
      </c>
      <c r="O68" s="1"/>
      <c r="P68" s="1"/>
      <c r="Q68" s="1"/>
      <c r="R68" s="6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58">
        <v>1</v>
      </c>
      <c r="B69" s="159">
        <v>41579</v>
      </c>
      <c r="C69" s="159"/>
      <c r="D69" s="160" t="s">
        <v>584</v>
      </c>
      <c r="E69" s="161" t="s">
        <v>585</v>
      </c>
      <c r="F69" s="162">
        <v>82</v>
      </c>
      <c r="G69" s="161" t="s">
        <v>586</v>
      </c>
      <c r="H69" s="161">
        <v>100</v>
      </c>
      <c r="I69" s="163">
        <v>100</v>
      </c>
      <c r="J69" s="164" t="s">
        <v>587</v>
      </c>
      <c r="K69" s="165">
        <f t="shared" ref="K69:K121" si="22">H69-F69</f>
        <v>18</v>
      </c>
      <c r="L69" s="166">
        <f t="shared" ref="L69:L121" si="23">K69/F69</f>
        <v>0.21951219512195122</v>
      </c>
      <c r="M69" s="161" t="s">
        <v>555</v>
      </c>
      <c r="N69" s="167">
        <v>42657</v>
      </c>
      <c r="O69" s="1"/>
      <c r="P69" s="1"/>
      <c r="Q69" s="1"/>
      <c r="R69" s="6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58">
        <v>2</v>
      </c>
      <c r="B70" s="159">
        <v>41794</v>
      </c>
      <c r="C70" s="159"/>
      <c r="D70" s="160" t="s">
        <v>588</v>
      </c>
      <c r="E70" s="161" t="s">
        <v>557</v>
      </c>
      <c r="F70" s="162">
        <v>257</v>
      </c>
      <c r="G70" s="161" t="s">
        <v>586</v>
      </c>
      <c r="H70" s="161">
        <v>300</v>
      </c>
      <c r="I70" s="163">
        <v>300</v>
      </c>
      <c r="J70" s="164" t="s">
        <v>587</v>
      </c>
      <c r="K70" s="165">
        <f t="shared" si="22"/>
        <v>43</v>
      </c>
      <c r="L70" s="166">
        <f t="shared" si="23"/>
        <v>0.16731517509727625</v>
      </c>
      <c r="M70" s="161" t="s">
        <v>555</v>
      </c>
      <c r="N70" s="167">
        <v>41822</v>
      </c>
      <c r="O70" s="1"/>
      <c r="P70" s="1"/>
      <c r="Q70" s="1"/>
      <c r="R70" s="6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58">
        <v>3</v>
      </c>
      <c r="B71" s="159">
        <v>41828</v>
      </c>
      <c r="C71" s="159"/>
      <c r="D71" s="160" t="s">
        <v>589</v>
      </c>
      <c r="E71" s="161" t="s">
        <v>557</v>
      </c>
      <c r="F71" s="162">
        <v>393</v>
      </c>
      <c r="G71" s="161" t="s">
        <v>586</v>
      </c>
      <c r="H71" s="161">
        <v>468</v>
      </c>
      <c r="I71" s="163">
        <v>468</v>
      </c>
      <c r="J71" s="164" t="s">
        <v>587</v>
      </c>
      <c r="K71" s="165">
        <f t="shared" si="22"/>
        <v>75</v>
      </c>
      <c r="L71" s="166">
        <f t="shared" si="23"/>
        <v>0.19083969465648856</v>
      </c>
      <c r="M71" s="161" t="s">
        <v>555</v>
      </c>
      <c r="N71" s="167">
        <v>41863</v>
      </c>
      <c r="O71" s="1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58">
        <v>4</v>
      </c>
      <c r="B72" s="159">
        <v>41857</v>
      </c>
      <c r="C72" s="159"/>
      <c r="D72" s="160" t="s">
        <v>590</v>
      </c>
      <c r="E72" s="161" t="s">
        <v>557</v>
      </c>
      <c r="F72" s="162">
        <v>205</v>
      </c>
      <c r="G72" s="161" t="s">
        <v>586</v>
      </c>
      <c r="H72" s="161">
        <v>275</v>
      </c>
      <c r="I72" s="163">
        <v>250</v>
      </c>
      <c r="J72" s="164" t="s">
        <v>587</v>
      </c>
      <c r="K72" s="165">
        <f t="shared" si="22"/>
        <v>70</v>
      </c>
      <c r="L72" s="166">
        <f t="shared" si="23"/>
        <v>0.34146341463414637</v>
      </c>
      <c r="M72" s="161" t="s">
        <v>555</v>
      </c>
      <c r="N72" s="167">
        <v>41962</v>
      </c>
      <c r="O72" s="1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58">
        <v>5</v>
      </c>
      <c r="B73" s="159">
        <v>41886</v>
      </c>
      <c r="C73" s="159"/>
      <c r="D73" s="160" t="s">
        <v>591</v>
      </c>
      <c r="E73" s="161" t="s">
        <v>557</v>
      </c>
      <c r="F73" s="162">
        <v>162</v>
      </c>
      <c r="G73" s="161" t="s">
        <v>586</v>
      </c>
      <c r="H73" s="161">
        <v>190</v>
      </c>
      <c r="I73" s="163">
        <v>190</v>
      </c>
      <c r="J73" s="164" t="s">
        <v>587</v>
      </c>
      <c r="K73" s="165">
        <f t="shared" si="22"/>
        <v>28</v>
      </c>
      <c r="L73" s="166">
        <f t="shared" si="23"/>
        <v>0.1728395061728395</v>
      </c>
      <c r="M73" s="161" t="s">
        <v>555</v>
      </c>
      <c r="N73" s="167">
        <v>42006</v>
      </c>
      <c r="O73" s="1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58">
        <v>6</v>
      </c>
      <c r="B74" s="159">
        <v>41886</v>
      </c>
      <c r="C74" s="159"/>
      <c r="D74" s="160" t="s">
        <v>592</v>
      </c>
      <c r="E74" s="161" t="s">
        <v>557</v>
      </c>
      <c r="F74" s="162">
        <v>75</v>
      </c>
      <c r="G74" s="161" t="s">
        <v>586</v>
      </c>
      <c r="H74" s="161">
        <v>91.5</v>
      </c>
      <c r="I74" s="163" t="s">
        <v>593</v>
      </c>
      <c r="J74" s="164" t="s">
        <v>594</v>
      </c>
      <c r="K74" s="165">
        <f t="shared" si="22"/>
        <v>16.5</v>
      </c>
      <c r="L74" s="166">
        <f t="shared" si="23"/>
        <v>0.22</v>
      </c>
      <c r="M74" s="161" t="s">
        <v>555</v>
      </c>
      <c r="N74" s="167">
        <v>41954</v>
      </c>
      <c r="O74" s="1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58">
        <v>7</v>
      </c>
      <c r="B75" s="159">
        <v>41913</v>
      </c>
      <c r="C75" s="159"/>
      <c r="D75" s="160" t="s">
        <v>595</v>
      </c>
      <c r="E75" s="161" t="s">
        <v>557</v>
      </c>
      <c r="F75" s="162">
        <v>850</v>
      </c>
      <c r="G75" s="161" t="s">
        <v>586</v>
      </c>
      <c r="H75" s="161">
        <v>982.5</v>
      </c>
      <c r="I75" s="163">
        <v>1050</v>
      </c>
      <c r="J75" s="164" t="s">
        <v>596</v>
      </c>
      <c r="K75" s="165">
        <f t="shared" si="22"/>
        <v>132.5</v>
      </c>
      <c r="L75" s="166">
        <f t="shared" si="23"/>
        <v>0.15588235294117647</v>
      </c>
      <c r="M75" s="161" t="s">
        <v>555</v>
      </c>
      <c r="N75" s="167">
        <v>42039</v>
      </c>
      <c r="O75" s="1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58">
        <v>8</v>
      </c>
      <c r="B76" s="159">
        <v>41913</v>
      </c>
      <c r="C76" s="159"/>
      <c r="D76" s="160" t="s">
        <v>597</v>
      </c>
      <c r="E76" s="161" t="s">
        <v>557</v>
      </c>
      <c r="F76" s="162">
        <v>475</v>
      </c>
      <c r="G76" s="161" t="s">
        <v>586</v>
      </c>
      <c r="H76" s="161">
        <v>515</v>
      </c>
      <c r="I76" s="163">
        <v>600</v>
      </c>
      <c r="J76" s="164" t="s">
        <v>598</v>
      </c>
      <c r="K76" s="165">
        <f t="shared" si="22"/>
        <v>40</v>
      </c>
      <c r="L76" s="166">
        <f t="shared" si="23"/>
        <v>8.4210526315789472E-2</v>
      </c>
      <c r="M76" s="161" t="s">
        <v>555</v>
      </c>
      <c r="N76" s="167">
        <v>41939</v>
      </c>
      <c r="O76" s="1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58">
        <v>9</v>
      </c>
      <c r="B77" s="159">
        <v>41913</v>
      </c>
      <c r="C77" s="159"/>
      <c r="D77" s="160" t="s">
        <v>599</v>
      </c>
      <c r="E77" s="161" t="s">
        <v>557</v>
      </c>
      <c r="F77" s="162">
        <v>86</v>
      </c>
      <c r="G77" s="161" t="s">
        <v>586</v>
      </c>
      <c r="H77" s="161">
        <v>99</v>
      </c>
      <c r="I77" s="163">
        <v>140</v>
      </c>
      <c r="J77" s="164" t="s">
        <v>600</v>
      </c>
      <c r="K77" s="165">
        <f t="shared" si="22"/>
        <v>13</v>
      </c>
      <c r="L77" s="166">
        <f t="shared" si="23"/>
        <v>0.15116279069767441</v>
      </c>
      <c r="M77" s="161" t="s">
        <v>555</v>
      </c>
      <c r="N77" s="167">
        <v>41939</v>
      </c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58">
        <v>10</v>
      </c>
      <c r="B78" s="159">
        <v>41926</v>
      </c>
      <c r="C78" s="159"/>
      <c r="D78" s="160" t="s">
        <v>601</v>
      </c>
      <c r="E78" s="161" t="s">
        <v>557</v>
      </c>
      <c r="F78" s="162">
        <v>496.6</v>
      </c>
      <c r="G78" s="161" t="s">
        <v>586</v>
      </c>
      <c r="H78" s="161">
        <v>621</v>
      </c>
      <c r="I78" s="163">
        <v>580</v>
      </c>
      <c r="J78" s="164" t="s">
        <v>587</v>
      </c>
      <c r="K78" s="165">
        <f t="shared" si="22"/>
        <v>124.39999999999998</v>
      </c>
      <c r="L78" s="166">
        <f t="shared" si="23"/>
        <v>0.25050342327829234</v>
      </c>
      <c r="M78" s="161" t="s">
        <v>555</v>
      </c>
      <c r="N78" s="167">
        <v>42605</v>
      </c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58">
        <v>11</v>
      </c>
      <c r="B79" s="159">
        <v>41926</v>
      </c>
      <c r="C79" s="159"/>
      <c r="D79" s="160" t="s">
        <v>602</v>
      </c>
      <c r="E79" s="161" t="s">
        <v>557</v>
      </c>
      <c r="F79" s="162">
        <v>2481.9</v>
      </c>
      <c r="G79" s="161" t="s">
        <v>586</v>
      </c>
      <c r="H79" s="161">
        <v>2840</v>
      </c>
      <c r="I79" s="163">
        <v>2870</v>
      </c>
      <c r="J79" s="164" t="s">
        <v>603</v>
      </c>
      <c r="K79" s="165">
        <f t="shared" si="22"/>
        <v>358.09999999999991</v>
      </c>
      <c r="L79" s="166">
        <f t="shared" si="23"/>
        <v>0.14428462065353154</v>
      </c>
      <c r="M79" s="161" t="s">
        <v>555</v>
      </c>
      <c r="N79" s="167">
        <v>42017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58">
        <v>12</v>
      </c>
      <c r="B80" s="159">
        <v>41928</v>
      </c>
      <c r="C80" s="159"/>
      <c r="D80" s="160" t="s">
        <v>604</v>
      </c>
      <c r="E80" s="161" t="s">
        <v>557</v>
      </c>
      <c r="F80" s="162">
        <v>84.5</v>
      </c>
      <c r="G80" s="161" t="s">
        <v>586</v>
      </c>
      <c r="H80" s="161">
        <v>93</v>
      </c>
      <c r="I80" s="163">
        <v>110</v>
      </c>
      <c r="J80" s="164" t="s">
        <v>605</v>
      </c>
      <c r="K80" s="165">
        <f t="shared" si="22"/>
        <v>8.5</v>
      </c>
      <c r="L80" s="166">
        <f t="shared" si="23"/>
        <v>0.10059171597633136</v>
      </c>
      <c r="M80" s="161" t="s">
        <v>555</v>
      </c>
      <c r="N80" s="167">
        <v>41939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58">
        <v>13</v>
      </c>
      <c r="B81" s="159">
        <v>41928</v>
      </c>
      <c r="C81" s="159"/>
      <c r="D81" s="160" t="s">
        <v>606</v>
      </c>
      <c r="E81" s="161" t="s">
        <v>557</v>
      </c>
      <c r="F81" s="162">
        <v>401</v>
      </c>
      <c r="G81" s="161" t="s">
        <v>586</v>
      </c>
      <c r="H81" s="161">
        <v>428</v>
      </c>
      <c r="I81" s="163">
        <v>450</v>
      </c>
      <c r="J81" s="164" t="s">
        <v>607</v>
      </c>
      <c r="K81" s="165">
        <f t="shared" si="22"/>
        <v>27</v>
      </c>
      <c r="L81" s="166">
        <f t="shared" si="23"/>
        <v>6.7331670822942641E-2</v>
      </c>
      <c r="M81" s="161" t="s">
        <v>555</v>
      </c>
      <c r="N81" s="167">
        <v>42020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58">
        <v>14</v>
      </c>
      <c r="B82" s="159">
        <v>41928</v>
      </c>
      <c r="C82" s="159"/>
      <c r="D82" s="160" t="s">
        <v>608</v>
      </c>
      <c r="E82" s="161" t="s">
        <v>557</v>
      </c>
      <c r="F82" s="162">
        <v>101</v>
      </c>
      <c r="G82" s="161" t="s">
        <v>586</v>
      </c>
      <c r="H82" s="161">
        <v>112</v>
      </c>
      <c r="I82" s="163">
        <v>120</v>
      </c>
      <c r="J82" s="164" t="s">
        <v>609</v>
      </c>
      <c r="K82" s="165">
        <f t="shared" si="22"/>
        <v>11</v>
      </c>
      <c r="L82" s="166">
        <f t="shared" si="23"/>
        <v>0.10891089108910891</v>
      </c>
      <c r="M82" s="161" t="s">
        <v>555</v>
      </c>
      <c r="N82" s="167">
        <v>41939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58">
        <v>15</v>
      </c>
      <c r="B83" s="159">
        <v>41954</v>
      </c>
      <c r="C83" s="159"/>
      <c r="D83" s="160" t="s">
        <v>610</v>
      </c>
      <c r="E83" s="161" t="s">
        <v>557</v>
      </c>
      <c r="F83" s="162">
        <v>59</v>
      </c>
      <c r="G83" s="161" t="s">
        <v>586</v>
      </c>
      <c r="H83" s="161">
        <v>76</v>
      </c>
      <c r="I83" s="163">
        <v>76</v>
      </c>
      <c r="J83" s="164" t="s">
        <v>587</v>
      </c>
      <c r="K83" s="165">
        <f t="shared" si="22"/>
        <v>17</v>
      </c>
      <c r="L83" s="166">
        <f t="shared" si="23"/>
        <v>0.28813559322033899</v>
      </c>
      <c r="M83" s="161" t="s">
        <v>555</v>
      </c>
      <c r="N83" s="167">
        <v>43032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58">
        <v>16</v>
      </c>
      <c r="B84" s="159">
        <v>41954</v>
      </c>
      <c r="C84" s="159"/>
      <c r="D84" s="160" t="s">
        <v>599</v>
      </c>
      <c r="E84" s="161" t="s">
        <v>557</v>
      </c>
      <c r="F84" s="162">
        <v>99</v>
      </c>
      <c r="G84" s="161" t="s">
        <v>586</v>
      </c>
      <c r="H84" s="161">
        <v>120</v>
      </c>
      <c r="I84" s="163">
        <v>120</v>
      </c>
      <c r="J84" s="164" t="s">
        <v>568</v>
      </c>
      <c r="K84" s="165">
        <f t="shared" si="22"/>
        <v>21</v>
      </c>
      <c r="L84" s="166">
        <f t="shared" si="23"/>
        <v>0.21212121212121213</v>
      </c>
      <c r="M84" s="161" t="s">
        <v>555</v>
      </c>
      <c r="N84" s="167">
        <v>41960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58">
        <v>17</v>
      </c>
      <c r="B85" s="159">
        <v>41956</v>
      </c>
      <c r="C85" s="159"/>
      <c r="D85" s="160" t="s">
        <v>611</v>
      </c>
      <c r="E85" s="161" t="s">
        <v>557</v>
      </c>
      <c r="F85" s="162">
        <v>22</v>
      </c>
      <c r="G85" s="161" t="s">
        <v>586</v>
      </c>
      <c r="H85" s="161">
        <v>33.549999999999997</v>
      </c>
      <c r="I85" s="163">
        <v>32</v>
      </c>
      <c r="J85" s="164" t="s">
        <v>612</v>
      </c>
      <c r="K85" s="165">
        <f t="shared" si="22"/>
        <v>11.549999999999997</v>
      </c>
      <c r="L85" s="166">
        <f t="shared" si="23"/>
        <v>0.52499999999999991</v>
      </c>
      <c r="M85" s="161" t="s">
        <v>555</v>
      </c>
      <c r="N85" s="167">
        <v>42188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58">
        <v>18</v>
      </c>
      <c r="B86" s="159">
        <v>41976</v>
      </c>
      <c r="C86" s="159"/>
      <c r="D86" s="160" t="s">
        <v>613</v>
      </c>
      <c r="E86" s="161" t="s">
        <v>557</v>
      </c>
      <c r="F86" s="162">
        <v>440</v>
      </c>
      <c r="G86" s="161" t="s">
        <v>586</v>
      </c>
      <c r="H86" s="161">
        <v>520</v>
      </c>
      <c r="I86" s="163">
        <v>520</v>
      </c>
      <c r="J86" s="164" t="s">
        <v>614</v>
      </c>
      <c r="K86" s="165">
        <f t="shared" si="22"/>
        <v>80</v>
      </c>
      <c r="L86" s="166">
        <f t="shared" si="23"/>
        <v>0.18181818181818182</v>
      </c>
      <c r="M86" s="161" t="s">
        <v>555</v>
      </c>
      <c r="N86" s="167">
        <v>42208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58">
        <v>19</v>
      </c>
      <c r="B87" s="159">
        <v>41976</v>
      </c>
      <c r="C87" s="159"/>
      <c r="D87" s="160" t="s">
        <v>615</v>
      </c>
      <c r="E87" s="161" t="s">
        <v>557</v>
      </c>
      <c r="F87" s="162">
        <v>360</v>
      </c>
      <c r="G87" s="161" t="s">
        <v>586</v>
      </c>
      <c r="H87" s="161">
        <v>427</v>
      </c>
      <c r="I87" s="163">
        <v>425</v>
      </c>
      <c r="J87" s="164" t="s">
        <v>616</v>
      </c>
      <c r="K87" s="165">
        <f t="shared" si="22"/>
        <v>67</v>
      </c>
      <c r="L87" s="166">
        <f t="shared" si="23"/>
        <v>0.18611111111111112</v>
      </c>
      <c r="M87" s="161" t="s">
        <v>555</v>
      </c>
      <c r="N87" s="167">
        <v>42058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58">
        <v>20</v>
      </c>
      <c r="B88" s="159">
        <v>42012</v>
      </c>
      <c r="C88" s="159"/>
      <c r="D88" s="160" t="s">
        <v>617</v>
      </c>
      <c r="E88" s="161" t="s">
        <v>557</v>
      </c>
      <c r="F88" s="162">
        <v>360</v>
      </c>
      <c r="G88" s="161" t="s">
        <v>586</v>
      </c>
      <c r="H88" s="161">
        <v>455</v>
      </c>
      <c r="I88" s="163">
        <v>420</v>
      </c>
      <c r="J88" s="164" t="s">
        <v>618</v>
      </c>
      <c r="K88" s="165">
        <f t="shared" si="22"/>
        <v>95</v>
      </c>
      <c r="L88" s="166">
        <f t="shared" si="23"/>
        <v>0.2638888888888889</v>
      </c>
      <c r="M88" s="161" t="s">
        <v>555</v>
      </c>
      <c r="N88" s="167">
        <v>42024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58">
        <v>21</v>
      </c>
      <c r="B89" s="159">
        <v>42012</v>
      </c>
      <c r="C89" s="159"/>
      <c r="D89" s="160" t="s">
        <v>619</v>
      </c>
      <c r="E89" s="161" t="s">
        <v>557</v>
      </c>
      <c r="F89" s="162">
        <v>130</v>
      </c>
      <c r="G89" s="161"/>
      <c r="H89" s="161">
        <v>175.5</v>
      </c>
      <c r="I89" s="163">
        <v>165</v>
      </c>
      <c r="J89" s="164" t="s">
        <v>620</v>
      </c>
      <c r="K89" s="165">
        <f t="shared" si="22"/>
        <v>45.5</v>
      </c>
      <c r="L89" s="166">
        <f t="shared" si="23"/>
        <v>0.35</v>
      </c>
      <c r="M89" s="161" t="s">
        <v>555</v>
      </c>
      <c r="N89" s="167">
        <v>43088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58">
        <v>22</v>
      </c>
      <c r="B90" s="159">
        <v>42040</v>
      </c>
      <c r="C90" s="159"/>
      <c r="D90" s="160" t="s">
        <v>371</v>
      </c>
      <c r="E90" s="161" t="s">
        <v>585</v>
      </c>
      <c r="F90" s="162">
        <v>98</v>
      </c>
      <c r="G90" s="161"/>
      <c r="H90" s="161">
        <v>120</v>
      </c>
      <c r="I90" s="163">
        <v>120</v>
      </c>
      <c r="J90" s="164" t="s">
        <v>587</v>
      </c>
      <c r="K90" s="165">
        <f t="shared" si="22"/>
        <v>22</v>
      </c>
      <c r="L90" s="166">
        <f t="shared" si="23"/>
        <v>0.22448979591836735</v>
      </c>
      <c r="M90" s="161" t="s">
        <v>555</v>
      </c>
      <c r="N90" s="167">
        <v>42753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58">
        <v>23</v>
      </c>
      <c r="B91" s="159">
        <v>42040</v>
      </c>
      <c r="C91" s="159"/>
      <c r="D91" s="160" t="s">
        <v>621</v>
      </c>
      <c r="E91" s="161" t="s">
        <v>585</v>
      </c>
      <c r="F91" s="162">
        <v>196</v>
      </c>
      <c r="G91" s="161"/>
      <c r="H91" s="161">
        <v>262</v>
      </c>
      <c r="I91" s="163">
        <v>255</v>
      </c>
      <c r="J91" s="164" t="s">
        <v>587</v>
      </c>
      <c r="K91" s="165">
        <f t="shared" si="22"/>
        <v>66</v>
      </c>
      <c r="L91" s="166">
        <f t="shared" si="23"/>
        <v>0.33673469387755101</v>
      </c>
      <c r="M91" s="161" t="s">
        <v>555</v>
      </c>
      <c r="N91" s="167">
        <v>42599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68">
        <v>24</v>
      </c>
      <c r="B92" s="169">
        <v>42067</v>
      </c>
      <c r="C92" s="169"/>
      <c r="D92" s="170" t="s">
        <v>370</v>
      </c>
      <c r="E92" s="171" t="s">
        <v>585</v>
      </c>
      <c r="F92" s="172">
        <v>235</v>
      </c>
      <c r="G92" s="172"/>
      <c r="H92" s="173">
        <v>77</v>
      </c>
      <c r="I92" s="173" t="s">
        <v>622</v>
      </c>
      <c r="J92" s="174" t="s">
        <v>623</v>
      </c>
      <c r="K92" s="175">
        <f t="shared" si="22"/>
        <v>-158</v>
      </c>
      <c r="L92" s="176">
        <f t="shared" si="23"/>
        <v>-0.67234042553191486</v>
      </c>
      <c r="M92" s="172" t="s">
        <v>567</v>
      </c>
      <c r="N92" s="169">
        <v>43522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58">
        <v>25</v>
      </c>
      <c r="B93" s="159">
        <v>42067</v>
      </c>
      <c r="C93" s="159"/>
      <c r="D93" s="160" t="s">
        <v>624</v>
      </c>
      <c r="E93" s="161" t="s">
        <v>585</v>
      </c>
      <c r="F93" s="162">
        <v>185</v>
      </c>
      <c r="G93" s="161"/>
      <c r="H93" s="161">
        <v>224</v>
      </c>
      <c r="I93" s="163" t="s">
        <v>625</v>
      </c>
      <c r="J93" s="164" t="s">
        <v>587</v>
      </c>
      <c r="K93" s="165">
        <f t="shared" si="22"/>
        <v>39</v>
      </c>
      <c r="L93" s="166">
        <f t="shared" si="23"/>
        <v>0.21081081081081082</v>
      </c>
      <c r="M93" s="161" t="s">
        <v>555</v>
      </c>
      <c r="N93" s="167">
        <v>42647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68">
        <v>26</v>
      </c>
      <c r="B94" s="169">
        <v>42090</v>
      </c>
      <c r="C94" s="169"/>
      <c r="D94" s="177" t="s">
        <v>626</v>
      </c>
      <c r="E94" s="172" t="s">
        <v>585</v>
      </c>
      <c r="F94" s="172">
        <v>49.5</v>
      </c>
      <c r="G94" s="173"/>
      <c r="H94" s="173">
        <v>15.85</v>
      </c>
      <c r="I94" s="173">
        <v>67</v>
      </c>
      <c r="J94" s="174" t="s">
        <v>627</v>
      </c>
      <c r="K94" s="173">
        <f t="shared" si="22"/>
        <v>-33.65</v>
      </c>
      <c r="L94" s="178">
        <f t="shared" si="23"/>
        <v>-0.67979797979797973</v>
      </c>
      <c r="M94" s="172" t="s">
        <v>567</v>
      </c>
      <c r="N94" s="179">
        <v>43627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58">
        <v>27</v>
      </c>
      <c r="B95" s="159">
        <v>42093</v>
      </c>
      <c r="C95" s="159"/>
      <c r="D95" s="160" t="s">
        <v>628</v>
      </c>
      <c r="E95" s="161" t="s">
        <v>585</v>
      </c>
      <c r="F95" s="162">
        <v>183.5</v>
      </c>
      <c r="G95" s="161"/>
      <c r="H95" s="161">
        <v>219</v>
      </c>
      <c r="I95" s="163">
        <v>218</v>
      </c>
      <c r="J95" s="164" t="s">
        <v>629</v>
      </c>
      <c r="K95" s="165">
        <f t="shared" si="22"/>
        <v>35.5</v>
      </c>
      <c r="L95" s="166">
        <f t="shared" si="23"/>
        <v>0.19346049046321526</v>
      </c>
      <c r="M95" s="161" t="s">
        <v>555</v>
      </c>
      <c r="N95" s="167">
        <v>42103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58">
        <v>28</v>
      </c>
      <c r="B96" s="159">
        <v>42114</v>
      </c>
      <c r="C96" s="159"/>
      <c r="D96" s="160" t="s">
        <v>630</v>
      </c>
      <c r="E96" s="161" t="s">
        <v>585</v>
      </c>
      <c r="F96" s="162">
        <f>(227+237)/2</f>
        <v>232</v>
      </c>
      <c r="G96" s="161"/>
      <c r="H96" s="161">
        <v>298</v>
      </c>
      <c r="I96" s="163">
        <v>298</v>
      </c>
      <c r="J96" s="164" t="s">
        <v>587</v>
      </c>
      <c r="K96" s="165">
        <f t="shared" si="22"/>
        <v>66</v>
      </c>
      <c r="L96" s="166">
        <f t="shared" si="23"/>
        <v>0.28448275862068967</v>
      </c>
      <c r="M96" s="161" t="s">
        <v>555</v>
      </c>
      <c r="N96" s="167">
        <v>42823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58">
        <v>29</v>
      </c>
      <c r="B97" s="159">
        <v>42128</v>
      </c>
      <c r="C97" s="159"/>
      <c r="D97" s="160" t="s">
        <v>631</v>
      </c>
      <c r="E97" s="161" t="s">
        <v>557</v>
      </c>
      <c r="F97" s="162">
        <v>385</v>
      </c>
      <c r="G97" s="161"/>
      <c r="H97" s="161">
        <f>212.5+331</f>
        <v>543.5</v>
      </c>
      <c r="I97" s="163">
        <v>510</v>
      </c>
      <c r="J97" s="164" t="s">
        <v>632</v>
      </c>
      <c r="K97" s="165">
        <f t="shared" si="22"/>
        <v>158.5</v>
      </c>
      <c r="L97" s="166">
        <f t="shared" si="23"/>
        <v>0.41168831168831171</v>
      </c>
      <c r="M97" s="161" t="s">
        <v>555</v>
      </c>
      <c r="N97" s="167">
        <v>42235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58">
        <v>30</v>
      </c>
      <c r="B98" s="159">
        <v>42128</v>
      </c>
      <c r="C98" s="159"/>
      <c r="D98" s="160" t="s">
        <v>633</v>
      </c>
      <c r="E98" s="161" t="s">
        <v>557</v>
      </c>
      <c r="F98" s="162">
        <v>115.5</v>
      </c>
      <c r="G98" s="161"/>
      <c r="H98" s="161">
        <v>146</v>
      </c>
      <c r="I98" s="163">
        <v>142</v>
      </c>
      <c r="J98" s="164" t="s">
        <v>634</v>
      </c>
      <c r="K98" s="165">
        <f t="shared" si="22"/>
        <v>30.5</v>
      </c>
      <c r="L98" s="166">
        <f t="shared" si="23"/>
        <v>0.26406926406926406</v>
      </c>
      <c r="M98" s="161" t="s">
        <v>555</v>
      </c>
      <c r="N98" s="167">
        <v>42202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58">
        <v>31</v>
      </c>
      <c r="B99" s="159">
        <v>42151</v>
      </c>
      <c r="C99" s="159"/>
      <c r="D99" s="160" t="s">
        <v>635</v>
      </c>
      <c r="E99" s="161" t="s">
        <v>557</v>
      </c>
      <c r="F99" s="162">
        <v>237.5</v>
      </c>
      <c r="G99" s="161"/>
      <c r="H99" s="161">
        <v>279.5</v>
      </c>
      <c r="I99" s="163">
        <v>278</v>
      </c>
      <c r="J99" s="164" t="s">
        <v>587</v>
      </c>
      <c r="K99" s="165">
        <f t="shared" si="22"/>
        <v>42</v>
      </c>
      <c r="L99" s="166">
        <f t="shared" si="23"/>
        <v>0.17684210526315788</v>
      </c>
      <c r="M99" s="161" t="s">
        <v>555</v>
      </c>
      <c r="N99" s="167">
        <v>42222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58">
        <v>32</v>
      </c>
      <c r="B100" s="159">
        <v>42174</v>
      </c>
      <c r="C100" s="159"/>
      <c r="D100" s="160" t="s">
        <v>606</v>
      </c>
      <c r="E100" s="161" t="s">
        <v>585</v>
      </c>
      <c r="F100" s="162">
        <v>340</v>
      </c>
      <c r="G100" s="161"/>
      <c r="H100" s="161">
        <v>448</v>
      </c>
      <c r="I100" s="163">
        <v>448</v>
      </c>
      <c r="J100" s="164" t="s">
        <v>587</v>
      </c>
      <c r="K100" s="165">
        <f t="shared" si="22"/>
        <v>108</v>
      </c>
      <c r="L100" s="166">
        <f t="shared" si="23"/>
        <v>0.31764705882352939</v>
      </c>
      <c r="M100" s="161" t="s">
        <v>555</v>
      </c>
      <c r="N100" s="167">
        <v>43018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58">
        <v>33</v>
      </c>
      <c r="B101" s="159">
        <v>42191</v>
      </c>
      <c r="C101" s="159"/>
      <c r="D101" s="160" t="s">
        <v>636</v>
      </c>
      <c r="E101" s="161" t="s">
        <v>585</v>
      </c>
      <c r="F101" s="162">
        <v>390</v>
      </c>
      <c r="G101" s="161"/>
      <c r="H101" s="161">
        <v>460</v>
      </c>
      <c r="I101" s="163">
        <v>460</v>
      </c>
      <c r="J101" s="164" t="s">
        <v>587</v>
      </c>
      <c r="K101" s="165">
        <f t="shared" si="22"/>
        <v>70</v>
      </c>
      <c r="L101" s="166">
        <f t="shared" si="23"/>
        <v>0.17948717948717949</v>
      </c>
      <c r="M101" s="161" t="s">
        <v>555</v>
      </c>
      <c r="N101" s="167">
        <v>42478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68">
        <v>34</v>
      </c>
      <c r="B102" s="169">
        <v>42195</v>
      </c>
      <c r="C102" s="169"/>
      <c r="D102" s="170" t="s">
        <v>637</v>
      </c>
      <c r="E102" s="171" t="s">
        <v>585</v>
      </c>
      <c r="F102" s="172">
        <v>122.5</v>
      </c>
      <c r="G102" s="172"/>
      <c r="H102" s="173">
        <v>61</v>
      </c>
      <c r="I102" s="173">
        <v>172</v>
      </c>
      <c r="J102" s="174" t="s">
        <v>638</v>
      </c>
      <c r="K102" s="175">
        <f t="shared" si="22"/>
        <v>-61.5</v>
      </c>
      <c r="L102" s="176">
        <f t="shared" si="23"/>
        <v>-0.50204081632653064</v>
      </c>
      <c r="M102" s="172" t="s">
        <v>567</v>
      </c>
      <c r="N102" s="169">
        <v>43333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58">
        <v>35</v>
      </c>
      <c r="B103" s="159">
        <v>42219</v>
      </c>
      <c r="C103" s="159"/>
      <c r="D103" s="160" t="s">
        <v>639</v>
      </c>
      <c r="E103" s="161" t="s">
        <v>585</v>
      </c>
      <c r="F103" s="162">
        <v>297.5</v>
      </c>
      <c r="G103" s="161"/>
      <c r="H103" s="161">
        <v>350</v>
      </c>
      <c r="I103" s="163">
        <v>360</v>
      </c>
      <c r="J103" s="164" t="s">
        <v>640</v>
      </c>
      <c r="K103" s="165">
        <f t="shared" si="22"/>
        <v>52.5</v>
      </c>
      <c r="L103" s="166">
        <f t="shared" si="23"/>
        <v>0.17647058823529413</v>
      </c>
      <c r="M103" s="161" t="s">
        <v>555</v>
      </c>
      <c r="N103" s="167">
        <v>42232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58">
        <v>36</v>
      </c>
      <c r="B104" s="159">
        <v>42219</v>
      </c>
      <c r="C104" s="159"/>
      <c r="D104" s="160" t="s">
        <v>641</v>
      </c>
      <c r="E104" s="161" t="s">
        <v>585</v>
      </c>
      <c r="F104" s="162">
        <v>115.5</v>
      </c>
      <c r="G104" s="161"/>
      <c r="H104" s="161">
        <v>149</v>
      </c>
      <c r="I104" s="163">
        <v>140</v>
      </c>
      <c r="J104" s="164" t="s">
        <v>642</v>
      </c>
      <c r="K104" s="165">
        <f t="shared" si="22"/>
        <v>33.5</v>
      </c>
      <c r="L104" s="166">
        <f t="shared" si="23"/>
        <v>0.29004329004329005</v>
      </c>
      <c r="M104" s="161" t="s">
        <v>555</v>
      </c>
      <c r="N104" s="167">
        <v>42740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58">
        <v>37</v>
      </c>
      <c r="B105" s="159">
        <v>42251</v>
      </c>
      <c r="C105" s="159"/>
      <c r="D105" s="160" t="s">
        <v>635</v>
      </c>
      <c r="E105" s="161" t="s">
        <v>585</v>
      </c>
      <c r="F105" s="162">
        <v>226</v>
      </c>
      <c r="G105" s="161"/>
      <c r="H105" s="161">
        <v>292</v>
      </c>
      <c r="I105" s="163">
        <v>292</v>
      </c>
      <c r="J105" s="164" t="s">
        <v>643</v>
      </c>
      <c r="K105" s="165">
        <f t="shared" si="22"/>
        <v>66</v>
      </c>
      <c r="L105" s="166">
        <f t="shared" si="23"/>
        <v>0.29203539823008851</v>
      </c>
      <c r="M105" s="161" t="s">
        <v>555</v>
      </c>
      <c r="N105" s="167">
        <v>42286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58">
        <v>38</v>
      </c>
      <c r="B106" s="159">
        <v>42254</v>
      </c>
      <c r="C106" s="159"/>
      <c r="D106" s="160" t="s">
        <v>630</v>
      </c>
      <c r="E106" s="161" t="s">
        <v>585</v>
      </c>
      <c r="F106" s="162">
        <v>232.5</v>
      </c>
      <c r="G106" s="161"/>
      <c r="H106" s="161">
        <v>312.5</v>
      </c>
      <c r="I106" s="163">
        <v>310</v>
      </c>
      <c r="J106" s="164" t="s">
        <v>587</v>
      </c>
      <c r="K106" s="165">
        <f t="shared" si="22"/>
        <v>80</v>
      </c>
      <c r="L106" s="166">
        <f t="shared" si="23"/>
        <v>0.34408602150537637</v>
      </c>
      <c r="M106" s="161" t="s">
        <v>555</v>
      </c>
      <c r="N106" s="167">
        <v>42823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58">
        <v>39</v>
      </c>
      <c r="B107" s="159">
        <v>42268</v>
      </c>
      <c r="C107" s="159"/>
      <c r="D107" s="160" t="s">
        <v>644</v>
      </c>
      <c r="E107" s="161" t="s">
        <v>585</v>
      </c>
      <c r="F107" s="162">
        <v>196.5</v>
      </c>
      <c r="G107" s="161"/>
      <c r="H107" s="161">
        <v>238</v>
      </c>
      <c r="I107" s="163">
        <v>238</v>
      </c>
      <c r="J107" s="164" t="s">
        <v>643</v>
      </c>
      <c r="K107" s="165">
        <f t="shared" si="22"/>
        <v>41.5</v>
      </c>
      <c r="L107" s="166">
        <f t="shared" si="23"/>
        <v>0.21119592875318066</v>
      </c>
      <c r="M107" s="161" t="s">
        <v>555</v>
      </c>
      <c r="N107" s="167">
        <v>42291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58">
        <v>40</v>
      </c>
      <c r="B108" s="159">
        <v>42271</v>
      </c>
      <c r="C108" s="159"/>
      <c r="D108" s="160" t="s">
        <v>584</v>
      </c>
      <c r="E108" s="161" t="s">
        <v>585</v>
      </c>
      <c r="F108" s="162">
        <v>65</v>
      </c>
      <c r="G108" s="161"/>
      <c r="H108" s="161">
        <v>82</v>
      </c>
      <c r="I108" s="163">
        <v>82</v>
      </c>
      <c r="J108" s="164" t="s">
        <v>643</v>
      </c>
      <c r="K108" s="165">
        <f t="shared" si="22"/>
        <v>17</v>
      </c>
      <c r="L108" s="166">
        <f t="shared" si="23"/>
        <v>0.26153846153846155</v>
      </c>
      <c r="M108" s="161" t="s">
        <v>555</v>
      </c>
      <c r="N108" s="167">
        <v>42578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58">
        <v>41</v>
      </c>
      <c r="B109" s="159">
        <v>42291</v>
      </c>
      <c r="C109" s="159"/>
      <c r="D109" s="160" t="s">
        <v>645</v>
      </c>
      <c r="E109" s="161" t="s">
        <v>585</v>
      </c>
      <c r="F109" s="162">
        <v>144</v>
      </c>
      <c r="G109" s="161"/>
      <c r="H109" s="161">
        <v>182.5</v>
      </c>
      <c r="I109" s="163">
        <v>181</v>
      </c>
      <c r="J109" s="164" t="s">
        <v>643</v>
      </c>
      <c r="K109" s="165">
        <f t="shared" si="22"/>
        <v>38.5</v>
      </c>
      <c r="L109" s="166">
        <f t="shared" si="23"/>
        <v>0.2673611111111111</v>
      </c>
      <c r="M109" s="161" t="s">
        <v>555</v>
      </c>
      <c r="N109" s="167">
        <v>42817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58">
        <v>42</v>
      </c>
      <c r="B110" s="159">
        <v>42291</v>
      </c>
      <c r="C110" s="159"/>
      <c r="D110" s="160" t="s">
        <v>646</v>
      </c>
      <c r="E110" s="161" t="s">
        <v>585</v>
      </c>
      <c r="F110" s="162">
        <v>264</v>
      </c>
      <c r="G110" s="161"/>
      <c r="H110" s="161">
        <v>311</v>
      </c>
      <c r="I110" s="163">
        <v>311</v>
      </c>
      <c r="J110" s="164" t="s">
        <v>643</v>
      </c>
      <c r="K110" s="165">
        <f t="shared" si="22"/>
        <v>47</v>
      </c>
      <c r="L110" s="166">
        <f t="shared" si="23"/>
        <v>0.17803030303030304</v>
      </c>
      <c r="M110" s="161" t="s">
        <v>555</v>
      </c>
      <c r="N110" s="167">
        <v>42604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8">
        <v>43</v>
      </c>
      <c r="B111" s="159">
        <v>42318</v>
      </c>
      <c r="C111" s="159"/>
      <c r="D111" s="160" t="s">
        <v>647</v>
      </c>
      <c r="E111" s="161" t="s">
        <v>557</v>
      </c>
      <c r="F111" s="162">
        <v>549.5</v>
      </c>
      <c r="G111" s="161"/>
      <c r="H111" s="161">
        <v>630</v>
      </c>
      <c r="I111" s="163">
        <v>630</v>
      </c>
      <c r="J111" s="164" t="s">
        <v>643</v>
      </c>
      <c r="K111" s="165">
        <f t="shared" si="22"/>
        <v>80.5</v>
      </c>
      <c r="L111" s="166">
        <f t="shared" si="23"/>
        <v>0.1464968152866242</v>
      </c>
      <c r="M111" s="161" t="s">
        <v>555</v>
      </c>
      <c r="N111" s="167">
        <v>42419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58">
        <v>44</v>
      </c>
      <c r="B112" s="159">
        <v>42342</v>
      </c>
      <c r="C112" s="159"/>
      <c r="D112" s="160" t="s">
        <v>648</v>
      </c>
      <c r="E112" s="161" t="s">
        <v>585</v>
      </c>
      <c r="F112" s="162">
        <v>1027.5</v>
      </c>
      <c r="G112" s="161"/>
      <c r="H112" s="161">
        <v>1315</v>
      </c>
      <c r="I112" s="163">
        <v>1250</v>
      </c>
      <c r="J112" s="164" t="s">
        <v>643</v>
      </c>
      <c r="K112" s="165">
        <f t="shared" si="22"/>
        <v>287.5</v>
      </c>
      <c r="L112" s="166">
        <f t="shared" si="23"/>
        <v>0.27980535279805352</v>
      </c>
      <c r="M112" s="161" t="s">
        <v>555</v>
      </c>
      <c r="N112" s="167">
        <v>43244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8">
        <v>45</v>
      </c>
      <c r="B113" s="159">
        <v>42367</v>
      </c>
      <c r="C113" s="159"/>
      <c r="D113" s="160" t="s">
        <v>649</v>
      </c>
      <c r="E113" s="161" t="s">
        <v>585</v>
      </c>
      <c r="F113" s="162">
        <v>465</v>
      </c>
      <c r="G113" s="161"/>
      <c r="H113" s="161">
        <v>540</v>
      </c>
      <c r="I113" s="163">
        <v>540</v>
      </c>
      <c r="J113" s="164" t="s">
        <v>643</v>
      </c>
      <c r="K113" s="165">
        <f t="shared" si="22"/>
        <v>75</v>
      </c>
      <c r="L113" s="166">
        <f t="shared" si="23"/>
        <v>0.16129032258064516</v>
      </c>
      <c r="M113" s="161" t="s">
        <v>555</v>
      </c>
      <c r="N113" s="167">
        <v>42530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8">
        <v>46</v>
      </c>
      <c r="B114" s="159">
        <v>42380</v>
      </c>
      <c r="C114" s="159"/>
      <c r="D114" s="160" t="s">
        <v>371</v>
      </c>
      <c r="E114" s="161" t="s">
        <v>557</v>
      </c>
      <c r="F114" s="162">
        <v>81</v>
      </c>
      <c r="G114" s="161"/>
      <c r="H114" s="161">
        <v>110</v>
      </c>
      <c r="I114" s="163">
        <v>110</v>
      </c>
      <c r="J114" s="164" t="s">
        <v>643</v>
      </c>
      <c r="K114" s="165">
        <f t="shared" si="22"/>
        <v>29</v>
      </c>
      <c r="L114" s="166">
        <f t="shared" si="23"/>
        <v>0.35802469135802467</v>
      </c>
      <c r="M114" s="161" t="s">
        <v>555</v>
      </c>
      <c r="N114" s="167">
        <v>42745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8">
        <v>47</v>
      </c>
      <c r="B115" s="159">
        <v>42382</v>
      </c>
      <c r="C115" s="159"/>
      <c r="D115" s="160" t="s">
        <v>650</v>
      </c>
      <c r="E115" s="161" t="s">
        <v>557</v>
      </c>
      <c r="F115" s="162">
        <v>417.5</v>
      </c>
      <c r="G115" s="161"/>
      <c r="H115" s="161">
        <v>547</v>
      </c>
      <c r="I115" s="163">
        <v>535</v>
      </c>
      <c r="J115" s="164" t="s">
        <v>643</v>
      </c>
      <c r="K115" s="165">
        <f t="shared" si="22"/>
        <v>129.5</v>
      </c>
      <c r="L115" s="166">
        <f t="shared" si="23"/>
        <v>0.31017964071856285</v>
      </c>
      <c r="M115" s="161" t="s">
        <v>555</v>
      </c>
      <c r="N115" s="167">
        <v>42578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8">
        <v>48</v>
      </c>
      <c r="B116" s="159">
        <v>42408</v>
      </c>
      <c r="C116" s="159"/>
      <c r="D116" s="160" t="s">
        <v>651</v>
      </c>
      <c r="E116" s="161" t="s">
        <v>585</v>
      </c>
      <c r="F116" s="162">
        <v>650</v>
      </c>
      <c r="G116" s="161"/>
      <c r="H116" s="161">
        <v>800</v>
      </c>
      <c r="I116" s="163">
        <v>800</v>
      </c>
      <c r="J116" s="164" t="s">
        <v>643</v>
      </c>
      <c r="K116" s="165">
        <f t="shared" si="22"/>
        <v>150</v>
      </c>
      <c r="L116" s="166">
        <f t="shared" si="23"/>
        <v>0.23076923076923078</v>
      </c>
      <c r="M116" s="161" t="s">
        <v>555</v>
      </c>
      <c r="N116" s="167">
        <v>43154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8">
        <v>49</v>
      </c>
      <c r="B117" s="159">
        <v>42433</v>
      </c>
      <c r="C117" s="159"/>
      <c r="D117" s="160" t="s">
        <v>209</v>
      </c>
      <c r="E117" s="161" t="s">
        <v>585</v>
      </c>
      <c r="F117" s="162">
        <v>437.5</v>
      </c>
      <c r="G117" s="161"/>
      <c r="H117" s="161">
        <v>504.5</v>
      </c>
      <c r="I117" s="163">
        <v>522</v>
      </c>
      <c r="J117" s="164" t="s">
        <v>652</v>
      </c>
      <c r="K117" s="165">
        <f t="shared" si="22"/>
        <v>67</v>
      </c>
      <c r="L117" s="166">
        <f t="shared" si="23"/>
        <v>0.15314285714285714</v>
      </c>
      <c r="M117" s="161" t="s">
        <v>555</v>
      </c>
      <c r="N117" s="167">
        <v>42480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8">
        <v>50</v>
      </c>
      <c r="B118" s="159">
        <v>42438</v>
      </c>
      <c r="C118" s="159"/>
      <c r="D118" s="160" t="s">
        <v>653</v>
      </c>
      <c r="E118" s="161" t="s">
        <v>585</v>
      </c>
      <c r="F118" s="162">
        <v>189.5</v>
      </c>
      <c r="G118" s="161"/>
      <c r="H118" s="161">
        <v>218</v>
      </c>
      <c r="I118" s="163">
        <v>218</v>
      </c>
      <c r="J118" s="164" t="s">
        <v>643</v>
      </c>
      <c r="K118" s="165">
        <f t="shared" si="22"/>
        <v>28.5</v>
      </c>
      <c r="L118" s="166">
        <f t="shared" si="23"/>
        <v>0.15039577836411611</v>
      </c>
      <c r="M118" s="161" t="s">
        <v>555</v>
      </c>
      <c r="N118" s="167">
        <v>43034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68">
        <v>51</v>
      </c>
      <c r="B119" s="169">
        <v>42471</v>
      </c>
      <c r="C119" s="169"/>
      <c r="D119" s="177" t="s">
        <v>654</v>
      </c>
      <c r="E119" s="172" t="s">
        <v>585</v>
      </c>
      <c r="F119" s="172">
        <v>36.5</v>
      </c>
      <c r="G119" s="173"/>
      <c r="H119" s="173">
        <v>15.85</v>
      </c>
      <c r="I119" s="173">
        <v>60</v>
      </c>
      <c r="J119" s="174" t="s">
        <v>655</v>
      </c>
      <c r="K119" s="175">
        <f t="shared" si="22"/>
        <v>-20.65</v>
      </c>
      <c r="L119" s="176">
        <f t="shared" si="23"/>
        <v>-0.5657534246575342</v>
      </c>
      <c r="M119" s="172" t="s">
        <v>567</v>
      </c>
      <c r="N119" s="180">
        <v>43627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8">
        <v>52</v>
      </c>
      <c r="B120" s="159">
        <v>42472</v>
      </c>
      <c r="C120" s="159"/>
      <c r="D120" s="160" t="s">
        <v>656</v>
      </c>
      <c r="E120" s="161" t="s">
        <v>585</v>
      </c>
      <c r="F120" s="162">
        <v>93</v>
      </c>
      <c r="G120" s="161"/>
      <c r="H120" s="161">
        <v>149</v>
      </c>
      <c r="I120" s="163">
        <v>140</v>
      </c>
      <c r="J120" s="164" t="s">
        <v>657</v>
      </c>
      <c r="K120" s="165">
        <f t="shared" si="22"/>
        <v>56</v>
      </c>
      <c r="L120" s="166">
        <f t="shared" si="23"/>
        <v>0.60215053763440862</v>
      </c>
      <c r="M120" s="161" t="s">
        <v>555</v>
      </c>
      <c r="N120" s="167">
        <v>42740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8">
        <v>53</v>
      </c>
      <c r="B121" s="159">
        <v>42472</v>
      </c>
      <c r="C121" s="159"/>
      <c r="D121" s="160" t="s">
        <v>658</v>
      </c>
      <c r="E121" s="161" t="s">
        <v>585</v>
      </c>
      <c r="F121" s="162">
        <v>130</v>
      </c>
      <c r="G121" s="161"/>
      <c r="H121" s="161">
        <v>150</v>
      </c>
      <c r="I121" s="163" t="s">
        <v>659</v>
      </c>
      <c r="J121" s="164" t="s">
        <v>643</v>
      </c>
      <c r="K121" s="165">
        <f t="shared" si="22"/>
        <v>20</v>
      </c>
      <c r="L121" s="166">
        <f t="shared" si="23"/>
        <v>0.15384615384615385</v>
      </c>
      <c r="M121" s="161" t="s">
        <v>555</v>
      </c>
      <c r="N121" s="167">
        <v>42564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8">
        <v>54</v>
      </c>
      <c r="B122" s="159">
        <v>42473</v>
      </c>
      <c r="C122" s="159"/>
      <c r="D122" s="160" t="s">
        <v>660</v>
      </c>
      <c r="E122" s="161" t="s">
        <v>585</v>
      </c>
      <c r="F122" s="162">
        <v>196</v>
      </c>
      <c r="G122" s="161"/>
      <c r="H122" s="161">
        <v>299</v>
      </c>
      <c r="I122" s="163">
        <v>299</v>
      </c>
      <c r="J122" s="164" t="s">
        <v>643</v>
      </c>
      <c r="K122" s="165">
        <v>103</v>
      </c>
      <c r="L122" s="166">
        <v>0.52551020408163296</v>
      </c>
      <c r="M122" s="161" t="s">
        <v>555</v>
      </c>
      <c r="N122" s="167">
        <v>42620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8">
        <v>55</v>
      </c>
      <c r="B123" s="159">
        <v>42473</v>
      </c>
      <c r="C123" s="159"/>
      <c r="D123" s="160" t="s">
        <v>661</v>
      </c>
      <c r="E123" s="161" t="s">
        <v>585</v>
      </c>
      <c r="F123" s="162">
        <v>88</v>
      </c>
      <c r="G123" s="161"/>
      <c r="H123" s="161">
        <v>103</v>
      </c>
      <c r="I123" s="163">
        <v>103</v>
      </c>
      <c r="J123" s="164" t="s">
        <v>643</v>
      </c>
      <c r="K123" s="165">
        <v>15</v>
      </c>
      <c r="L123" s="166">
        <v>0.170454545454545</v>
      </c>
      <c r="M123" s="161" t="s">
        <v>555</v>
      </c>
      <c r="N123" s="167">
        <v>42530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8">
        <v>56</v>
      </c>
      <c r="B124" s="159">
        <v>42492</v>
      </c>
      <c r="C124" s="159"/>
      <c r="D124" s="160" t="s">
        <v>662</v>
      </c>
      <c r="E124" s="161" t="s">
        <v>585</v>
      </c>
      <c r="F124" s="162">
        <v>127.5</v>
      </c>
      <c r="G124" s="161"/>
      <c r="H124" s="161">
        <v>148</v>
      </c>
      <c r="I124" s="163" t="s">
        <v>663</v>
      </c>
      <c r="J124" s="164" t="s">
        <v>643</v>
      </c>
      <c r="K124" s="165">
        <f>H124-F124</f>
        <v>20.5</v>
      </c>
      <c r="L124" s="166">
        <f>K124/F124</f>
        <v>0.16078431372549021</v>
      </c>
      <c r="M124" s="161" t="s">
        <v>555</v>
      </c>
      <c r="N124" s="167">
        <v>42564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8">
        <v>57</v>
      </c>
      <c r="B125" s="159">
        <v>42493</v>
      </c>
      <c r="C125" s="159"/>
      <c r="D125" s="160" t="s">
        <v>664</v>
      </c>
      <c r="E125" s="161" t="s">
        <v>585</v>
      </c>
      <c r="F125" s="162">
        <v>675</v>
      </c>
      <c r="G125" s="161"/>
      <c r="H125" s="161">
        <v>815</v>
      </c>
      <c r="I125" s="163" t="s">
        <v>665</v>
      </c>
      <c r="J125" s="164" t="s">
        <v>643</v>
      </c>
      <c r="K125" s="165">
        <f>H125-F125</f>
        <v>140</v>
      </c>
      <c r="L125" s="166">
        <f>K125/F125</f>
        <v>0.2074074074074074</v>
      </c>
      <c r="M125" s="161" t="s">
        <v>555</v>
      </c>
      <c r="N125" s="167">
        <v>43154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68">
        <v>58</v>
      </c>
      <c r="B126" s="169">
        <v>42522</v>
      </c>
      <c r="C126" s="169"/>
      <c r="D126" s="170" t="s">
        <v>666</v>
      </c>
      <c r="E126" s="171" t="s">
        <v>585</v>
      </c>
      <c r="F126" s="172">
        <v>500</v>
      </c>
      <c r="G126" s="172"/>
      <c r="H126" s="173">
        <v>232.5</v>
      </c>
      <c r="I126" s="173" t="s">
        <v>667</v>
      </c>
      <c r="J126" s="174" t="s">
        <v>668</v>
      </c>
      <c r="K126" s="175">
        <f>H126-F126</f>
        <v>-267.5</v>
      </c>
      <c r="L126" s="176">
        <f>K126/F126</f>
        <v>-0.53500000000000003</v>
      </c>
      <c r="M126" s="172" t="s">
        <v>567</v>
      </c>
      <c r="N126" s="169">
        <v>43735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8">
        <v>59</v>
      </c>
      <c r="B127" s="159">
        <v>42527</v>
      </c>
      <c r="C127" s="159"/>
      <c r="D127" s="160" t="s">
        <v>510</v>
      </c>
      <c r="E127" s="161" t="s">
        <v>585</v>
      </c>
      <c r="F127" s="162">
        <v>110</v>
      </c>
      <c r="G127" s="161"/>
      <c r="H127" s="161">
        <v>126.5</v>
      </c>
      <c r="I127" s="163">
        <v>125</v>
      </c>
      <c r="J127" s="164" t="s">
        <v>594</v>
      </c>
      <c r="K127" s="165">
        <f>H127-F127</f>
        <v>16.5</v>
      </c>
      <c r="L127" s="166">
        <f>K127/F127</f>
        <v>0.15</v>
      </c>
      <c r="M127" s="161" t="s">
        <v>555</v>
      </c>
      <c r="N127" s="167">
        <v>42552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8">
        <v>60</v>
      </c>
      <c r="B128" s="159">
        <v>42538</v>
      </c>
      <c r="C128" s="159"/>
      <c r="D128" s="160" t="s">
        <v>669</v>
      </c>
      <c r="E128" s="161" t="s">
        <v>585</v>
      </c>
      <c r="F128" s="162">
        <v>44</v>
      </c>
      <c r="G128" s="161"/>
      <c r="H128" s="161">
        <v>69.5</v>
      </c>
      <c r="I128" s="163">
        <v>69.5</v>
      </c>
      <c r="J128" s="164" t="s">
        <v>670</v>
      </c>
      <c r="K128" s="165">
        <f>H128-F128</f>
        <v>25.5</v>
      </c>
      <c r="L128" s="166">
        <f>K128/F128</f>
        <v>0.57954545454545459</v>
      </c>
      <c r="M128" s="161" t="s">
        <v>555</v>
      </c>
      <c r="N128" s="167">
        <v>42977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8">
        <v>61</v>
      </c>
      <c r="B129" s="159">
        <v>42549</v>
      </c>
      <c r="C129" s="159"/>
      <c r="D129" s="160" t="s">
        <v>671</v>
      </c>
      <c r="E129" s="161" t="s">
        <v>585</v>
      </c>
      <c r="F129" s="162">
        <v>262.5</v>
      </c>
      <c r="G129" s="161"/>
      <c r="H129" s="161">
        <v>340</v>
      </c>
      <c r="I129" s="163">
        <v>333</v>
      </c>
      <c r="J129" s="164" t="s">
        <v>672</v>
      </c>
      <c r="K129" s="165">
        <v>77.5</v>
      </c>
      <c r="L129" s="166">
        <v>0.29523809523809502</v>
      </c>
      <c r="M129" s="161" t="s">
        <v>555</v>
      </c>
      <c r="N129" s="167">
        <v>43017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8">
        <v>62</v>
      </c>
      <c r="B130" s="159">
        <v>42549</v>
      </c>
      <c r="C130" s="159"/>
      <c r="D130" s="160" t="s">
        <v>673</v>
      </c>
      <c r="E130" s="161" t="s">
        <v>585</v>
      </c>
      <c r="F130" s="162">
        <v>840</v>
      </c>
      <c r="G130" s="161"/>
      <c r="H130" s="161">
        <v>1230</v>
      </c>
      <c r="I130" s="163">
        <v>1230</v>
      </c>
      <c r="J130" s="164" t="s">
        <v>643</v>
      </c>
      <c r="K130" s="165">
        <v>390</v>
      </c>
      <c r="L130" s="166">
        <v>0.46428571428571402</v>
      </c>
      <c r="M130" s="161" t="s">
        <v>555</v>
      </c>
      <c r="N130" s="167">
        <v>42649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1">
        <v>63</v>
      </c>
      <c r="B131" s="182">
        <v>42556</v>
      </c>
      <c r="C131" s="182"/>
      <c r="D131" s="183" t="s">
        <v>674</v>
      </c>
      <c r="E131" s="184" t="s">
        <v>585</v>
      </c>
      <c r="F131" s="184">
        <v>395</v>
      </c>
      <c r="G131" s="185"/>
      <c r="H131" s="185">
        <f>(468.5+342.5)/2</f>
        <v>405.5</v>
      </c>
      <c r="I131" s="185">
        <v>510</v>
      </c>
      <c r="J131" s="186" t="s">
        <v>675</v>
      </c>
      <c r="K131" s="187">
        <f t="shared" ref="K131:K137" si="24">H131-F131</f>
        <v>10.5</v>
      </c>
      <c r="L131" s="188">
        <f t="shared" ref="L131:L137" si="25">K131/F131</f>
        <v>2.6582278481012658E-2</v>
      </c>
      <c r="M131" s="184" t="s">
        <v>676</v>
      </c>
      <c r="N131" s="182">
        <v>43606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68">
        <v>64</v>
      </c>
      <c r="B132" s="169">
        <v>42584</v>
      </c>
      <c r="C132" s="169"/>
      <c r="D132" s="170" t="s">
        <v>677</v>
      </c>
      <c r="E132" s="171" t="s">
        <v>557</v>
      </c>
      <c r="F132" s="172">
        <f>169.5-12.8</f>
        <v>156.69999999999999</v>
      </c>
      <c r="G132" s="172"/>
      <c r="H132" s="173">
        <v>77</v>
      </c>
      <c r="I132" s="173" t="s">
        <v>678</v>
      </c>
      <c r="J132" s="174" t="s">
        <v>679</v>
      </c>
      <c r="K132" s="175">
        <f t="shared" si="24"/>
        <v>-79.699999999999989</v>
      </c>
      <c r="L132" s="176">
        <f t="shared" si="25"/>
        <v>-0.50861518825781749</v>
      </c>
      <c r="M132" s="172" t="s">
        <v>567</v>
      </c>
      <c r="N132" s="169">
        <v>43522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68">
        <v>65</v>
      </c>
      <c r="B133" s="169">
        <v>42586</v>
      </c>
      <c r="C133" s="169"/>
      <c r="D133" s="170" t="s">
        <v>680</v>
      </c>
      <c r="E133" s="171" t="s">
        <v>585</v>
      </c>
      <c r="F133" s="172">
        <v>400</v>
      </c>
      <c r="G133" s="172"/>
      <c r="H133" s="173">
        <v>305</v>
      </c>
      <c r="I133" s="173">
        <v>475</v>
      </c>
      <c r="J133" s="174" t="s">
        <v>681</v>
      </c>
      <c r="K133" s="175">
        <f t="shared" si="24"/>
        <v>-95</v>
      </c>
      <c r="L133" s="176">
        <f t="shared" si="25"/>
        <v>-0.23749999999999999</v>
      </c>
      <c r="M133" s="172" t="s">
        <v>567</v>
      </c>
      <c r="N133" s="169">
        <v>43606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8">
        <v>66</v>
      </c>
      <c r="B134" s="159">
        <v>42593</v>
      </c>
      <c r="C134" s="159"/>
      <c r="D134" s="160" t="s">
        <v>682</v>
      </c>
      <c r="E134" s="161" t="s">
        <v>585</v>
      </c>
      <c r="F134" s="162">
        <v>86.5</v>
      </c>
      <c r="G134" s="161"/>
      <c r="H134" s="161">
        <v>130</v>
      </c>
      <c r="I134" s="163">
        <v>130</v>
      </c>
      <c r="J134" s="164" t="s">
        <v>683</v>
      </c>
      <c r="K134" s="165">
        <f t="shared" si="24"/>
        <v>43.5</v>
      </c>
      <c r="L134" s="166">
        <f t="shared" si="25"/>
        <v>0.50289017341040465</v>
      </c>
      <c r="M134" s="161" t="s">
        <v>555</v>
      </c>
      <c r="N134" s="167">
        <v>43091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68">
        <v>67</v>
      </c>
      <c r="B135" s="169">
        <v>42600</v>
      </c>
      <c r="C135" s="169"/>
      <c r="D135" s="170" t="s">
        <v>109</v>
      </c>
      <c r="E135" s="171" t="s">
        <v>585</v>
      </c>
      <c r="F135" s="172">
        <v>133.5</v>
      </c>
      <c r="G135" s="172"/>
      <c r="H135" s="173">
        <v>126.5</v>
      </c>
      <c r="I135" s="173">
        <v>178</v>
      </c>
      <c r="J135" s="174" t="s">
        <v>684</v>
      </c>
      <c r="K135" s="175">
        <f t="shared" si="24"/>
        <v>-7</v>
      </c>
      <c r="L135" s="176">
        <f t="shared" si="25"/>
        <v>-5.2434456928838954E-2</v>
      </c>
      <c r="M135" s="172" t="s">
        <v>567</v>
      </c>
      <c r="N135" s="169">
        <v>42615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8">
        <v>68</v>
      </c>
      <c r="B136" s="159">
        <v>42613</v>
      </c>
      <c r="C136" s="159"/>
      <c r="D136" s="160" t="s">
        <v>685</v>
      </c>
      <c r="E136" s="161" t="s">
        <v>585</v>
      </c>
      <c r="F136" s="162">
        <v>560</v>
      </c>
      <c r="G136" s="161"/>
      <c r="H136" s="161">
        <v>725</v>
      </c>
      <c r="I136" s="163">
        <v>725</v>
      </c>
      <c r="J136" s="164" t="s">
        <v>587</v>
      </c>
      <c r="K136" s="165">
        <f t="shared" si="24"/>
        <v>165</v>
      </c>
      <c r="L136" s="166">
        <f t="shared" si="25"/>
        <v>0.29464285714285715</v>
      </c>
      <c r="M136" s="161" t="s">
        <v>555</v>
      </c>
      <c r="N136" s="167">
        <v>42456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8">
        <v>69</v>
      </c>
      <c r="B137" s="159">
        <v>42614</v>
      </c>
      <c r="C137" s="159"/>
      <c r="D137" s="160" t="s">
        <v>686</v>
      </c>
      <c r="E137" s="161" t="s">
        <v>585</v>
      </c>
      <c r="F137" s="162">
        <v>160.5</v>
      </c>
      <c r="G137" s="161"/>
      <c r="H137" s="161">
        <v>210</v>
      </c>
      <c r="I137" s="163">
        <v>210</v>
      </c>
      <c r="J137" s="164" t="s">
        <v>587</v>
      </c>
      <c r="K137" s="165">
        <f t="shared" si="24"/>
        <v>49.5</v>
      </c>
      <c r="L137" s="166">
        <f t="shared" si="25"/>
        <v>0.30841121495327101</v>
      </c>
      <c r="M137" s="161" t="s">
        <v>555</v>
      </c>
      <c r="N137" s="167">
        <v>42871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8">
        <v>70</v>
      </c>
      <c r="B138" s="159">
        <v>42646</v>
      </c>
      <c r="C138" s="159"/>
      <c r="D138" s="160" t="s">
        <v>385</v>
      </c>
      <c r="E138" s="161" t="s">
        <v>585</v>
      </c>
      <c r="F138" s="162">
        <v>430</v>
      </c>
      <c r="G138" s="161"/>
      <c r="H138" s="161">
        <v>596</v>
      </c>
      <c r="I138" s="163">
        <v>575</v>
      </c>
      <c r="J138" s="164" t="s">
        <v>687</v>
      </c>
      <c r="K138" s="165">
        <v>166</v>
      </c>
      <c r="L138" s="166">
        <v>0.38604651162790699</v>
      </c>
      <c r="M138" s="161" t="s">
        <v>555</v>
      </c>
      <c r="N138" s="167">
        <v>42769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8">
        <v>71</v>
      </c>
      <c r="B139" s="159">
        <v>42657</v>
      </c>
      <c r="C139" s="159"/>
      <c r="D139" s="160" t="s">
        <v>688</v>
      </c>
      <c r="E139" s="161" t="s">
        <v>585</v>
      </c>
      <c r="F139" s="162">
        <v>280</v>
      </c>
      <c r="G139" s="161"/>
      <c r="H139" s="161">
        <v>345</v>
      </c>
      <c r="I139" s="163">
        <v>345</v>
      </c>
      <c r="J139" s="164" t="s">
        <v>587</v>
      </c>
      <c r="K139" s="165">
        <f t="shared" ref="K139:K144" si="26">H139-F139</f>
        <v>65</v>
      </c>
      <c r="L139" s="166">
        <f>K139/F139</f>
        <v>0.23214285714285715</v>
      </c>
      <c r="M139" s="161" t="s">
        <v>555</v>
      </c>
      <c r="N139" s="167">
        <v>42814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8">
        <v>72</v>
      </c>
      <c r="B140" s="159">
        <v>42657</v>
      </c>
      <c r="C140" s="159"/>
      <c r="D140" s="160" t="s">
        <v>689</v>
      </c>
      <c r="E140" s="161" t="s">
        <v>585</v>
      </c>
      <c r="F140" s="162">
        <v>245</v>
      </c>
      <c r="G140" s="161"/>
      <c r="H140" s="161">
        <v>325.5</v>
      </c>
      <c r="I140" s="163">
        <v>330</v>
      </c>
      <c r="J140" s="164" t="s">
        <v>690</v>
      </c>
      <c r="K140" s="165">
        <f t="shared" si="26"/>
        <v>80.5</v>
      </c>
      <c r="L140" s="166">
        <f>K140/F140</f>
        <v>0.32857142857142857</v>
      </c>
      <c r="M140" s="161" t="s">
        <v>555</v>
      </c>
      <c r="N140" s="167">
        <v>42769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8">
        <v>73</v>
      </c>
      <c r="B141" s="159">
        <v>42660</v>
      </c>
      <c r="C141" s="159"/>
      <c r="D141" s="160" t="s">
        <v>338</v>
      </c>
      <c r="E141" s="161" t="s">
        <v>585</v>
      </c>
      <c r="F141" s="162">
        <v>125</v>
      </c>
      <c r="G141" s="161"/>
      <c r="H141" s="161">
        <v>160</v>
      </c>
      <c r="I141" s="163">
        <v>160</v>
      </c>
      <c r="J141" s="164" t="s">
        <v>643</v>
      </c>
      <c r="K141" s="165">
        <f t="shared" si="26"/>
        <v>35</v>
      </c>
      <c r="L141" s="166">
        <v>0.28000000000000003</v>
      </c>
      <c r="M141" s="161" t="s">
        <v>555</v>
      </c>
      <c r="N141" s="167">
        <v>42803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8">
        <v>74</v>
      </c>
      <c r="B142" s="159">
        <v>42660</v>
      </c>
      <c r="C142" s="159"/>
      <c r="D142" s="160" t="s">
        <v>444</v>
      </c>
      <c r="E142" s="161" t="s">
        <v>585</v>
      </c>
      <c r="F142" s="162">
        <v>114</v>
      </c>
      <c r="G142" s="161"/>
      <c r="H142" s="161">
        <v>145</v>
      </c>
      <c r="I142" s="163">
        <v>145</v>
      </c>
      <c r="J142" s="164" t="s">
        <v>643</v>
      </c>
      <c r="K142" s="165">
        <f t="shared" si="26"/>
        <v>31</v>
      </c>
      <c r="L142" s="166">
        <f>K142/F142</f>
        <v>0.27192982456140352</v>
      </c>
      <c r="M142" s="161" t="s">
        <v>555</v>
      </c>
      <c r="N142" s="167">
        <v>42859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8">
        <v>75</v>
      </c>
      <c r="B143" s="159">
        <v>42660</v>
      </c>
      <c r="C143" s="159"/>
      <c r="D143" s="160" t="s">
        <v>691</v>
      </c>
      <c r="E143" s="161" t="s">
        <v>585</v>
      </c>
      <c r="F143" s="162">
        <v>212</v>
      </c>
      <c r="G143" s="161"/>
      <c r="H143" s="161">
        <v>280</v>
      </c>
      <c r="I143" s="163">
        <v>276</v>
      </c>
      <c r="J143" s="164" t="s">
        <v>692</v>
      </c>
      <c r="K143" s="165">
        <f t="shared" si="26"/>
        <v>68</v>
      </c>
      <c r="L143" s="166">
        <f>K143/F143</f>
        <v>0.32075471698113206</v>
      </c>
      <c r="M143" s="161" t="s">
        <v>555</v>
      </c>
      <c r="N143" s="167">
        <v>42858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8">
        <v>76</v>
      </c>
      <c r="B144" s="159">
        <v>42678</v>
      </c>
      <c r="C144" s="159"/>
      <c r="D144" s="160" t="s">
        <v>434</v>
      </c>
      <c r="E144" s="161" t="s">
        <v>585</v>
      </c>
      <c r="F144" s="162">
        <v>155</v>
      </c>
      <c r="G144" s="161"/>
      <c r="H144" s="161">
        <v>210</v>
      </c>
      <c r="I144" s="163">
        <v>210</v>
      </c>
      <c r="J144" s="164" t="s">
        <v>693</v>
      </c>
      <c r="K144" s="165">
        <f t="shared" si="26"/>
        <v>55</v>
      </c>
      <c r="L144" s="166">
        <f>K144/F144</f>
        <v>0.35483870967741937</v>
      </c>
      <c r="M144" s="161" t="s">
        <v>555</v>
      </c>
      <c r="N144" s="167">
        <v>42944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68">
        <v>77</v>
      </c>
      <c r="B145" s="169">
        <v>42710</v>
      </c>
      <c r="C145" s="169"/>
      <c r="D145" s="170" t="s">
        <v>694</v>
      </c>
      <c r="E145" s="171" t="s">
        <v>585</v>
      </c>
      <c r="F145" s="172">
        <v>150.5</v>
      </c>
      <c r="G145" s="172"/>
      <c r="H145" s="173">
        <v>72.5</v>
      </c>
      <c r="I145" s="173">
        <v>174</v>
      </c>
      <c r="J145" s="174" t="s">
        <v>695</v>
      </c>
      <c r="K145" s="175">
        <v>-78</v>
      </c>
      <c r="L145" s="176">
        <v>-0.51827242524916906</v>
      </c>
      <c r="M145" s="172" t="s">
        <v>567</v>
      </c>
      <c r="N145" s="169">
        <v>43333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8">
        <v>78</v>
      </c>
      <c r="B146" s="159">
        <v>42712</v>
      </c>
      <c r="C146" s="159"/>
      <c r="D146" s="160" t="s">
        <v>696</v>
      </c>
      <c r="E146" s="161" t="s">
        <v>585</v>
      </c>
      <c r="F146" s="162">
        <v>380</v>
      </c>
      <c r="G146" s="161"/>
      <c r="H146" s="161">
        <v>478</v>
      </c>
      <c r="I146" s="163">
        <v>468</v>
      </c>
      <c r="J146" s="164" t="s">
        <v>643</v>
      </c>
      <c r="K146" s="165">
        <f>H146-F146</f>
        <v>98</v>
      </c>
      <c r="L146" s="166">
        <f>K146/F146</f>
        <v>0.25789473684210529</v>
      </c>
      <c r="M146" s="161" t="s">
        <v>555</v>
      </c>
      <c r="N146" s="167">
        <v>43025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8">
        <v>79</v>
      </c>
      <c r="B147" s="159">
        <v>42734</v>
      </c>
      <c r="C147" s="159"/>
      <c r="D147" s="160" t="s">
        <v>108</v>
      </c>
      <c r="E147" s="161" t="s">
        <v>585</v>
      </c>
      <c r="F147" s="162">
        <v>305</v>
      </c>
      <c r="G147" s="161"/>
      <c r="H147" s="161">
        <v>375</v>
      </c>
      <c r="I147" s="163">
        <v>375</v>
      </c>
      <c r="J147" s="164" t="s">
        <v>643</v>
      </c>
      <c r="K147" s="165">
        <f>H147-F147</f>
        <v>70</v>
      </c>
      <c r="L147" s="166">
        <f>K147/F147</f>
        <v>0.22950819672131148</v>
      </c>
      <c r="M147" s="161" t="s">
        <v>555</v>
      </c>
      <c r="N147" s="167">
        <v>42768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8">
        <v>80</v>
      </c>
      <c r="B148" s="159">
        <v>42739</v>
      </c>
      <c r="C148" s="159"/>
      <c r="D148" s="160" t="s">
        <v>94</v>
      </c>
      <c r="E148" s="161" t="s">
        <v>585</v>
      </c>
      <c r="F148" s="162">
        <v>99.5</v>
      </c>
      <c r="G148" s="161"/>
      <c r="H148" s="161">
        <v>158</v>
      </c>
      <c r="I148" s="163">
        <v>158</v>
      </c>
      <c r="J148" s="164" t="s">
        <v>643</v>
      </c>
      <c r="K148" s="165">
        <f>H148-F148</f>
        <v>58.5</v>
      </c>
      <c r="L148" s="166">
        <f>K148/F148</f>
        <v>0.5879396984924623</v>
      </c>
      <c r="M148" s="161" t="s">
        <v>555</v>
      </c>
      <c r="N148" s="167">
        <v>42898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8">
        <v>81</v>
      </c>
      <c r="B149" s="159">
        <v>42739</v>
      </c>
      <c r="C149" s="159"/>
      <c r="D149" s="160" t="s">
        <v>94</v>
      </c>
      <c r="E149" s="161" t="s">
        <v>585</v>
      </c>
      <c r="F149" s="162">
        <v>99.5</v>
      </c>
      <c r="G149" s="161"/>
      <c r="H149" s="161">
        <v>158</v>
      </c>
      <c r="I149" s="163">
        <v>158</v>
      </c>
      <c r="J149" s="164" t="s">
        <v>643</v>
      </c>
      <c r="K149" s="165">
        <v>58.5</v>
      </c>
      <c r="L149" s="166">
        <v>0.58793969849246197</v>
      </c>
      <c r="M149" s="161" t="s">
        <v>555</v>
      </c>
      <c r="N149" s="167">
        <v>42898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8">
        <v>82</v>
      </c>
      <c r="B150" s="159">
        <v>42786</v>
      </c>
      <c r="C150" s="159"/>
      <c r="D150" s="160" t="s">
        <v>184</v>
      </c>
      <c r="E150" s="161" t="s">
        <v>585</v>
      </c>
      <c r="F150" s="162">
        <v>140.5</v>
      </c>
      <c r="G150" s="161"/>
      <c r="H150" s="161">
        <v>220</v>
      </c>
      <c r="I150" s="163">
        <v>220</v>
      </c>
      <c r="J150" s="164" t="s">
        <v>643</v>
      </c>
      <c r="K150" s="165">
        <f>H150-F150</f>
        <v>79.5</v>
      </c>
      <c r="L150" s="166">
        <f>K150/F150</f>
        <v>0.5658362989323843</v>
      </c>
      <c r="M150" s="161" t="s">
        <v>555</v>
      </c>
      <c r="N150" s="167">
        <v>42864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8">
        <v>83</v>
      </c>
      <c r="B151" s="159">
        <v>42786</v>
      </c>
      <c r="C151" s="159"/>
      <c r="D151" s="160" t="s">
        <v>697</v>
      </c>
      <c r="E151" s="161" t="s">
        <v>585</v>
      </c>
      <c r="F151" s="162">
        <v>202.5</v>
      </c>
      <c r="G151" s="161"/>
      <c r="H151" s="161">
        <v>234</v>
      </c>
      <c r="I151" s="163">
        <v>234</v>
      </c>
      <c r="J151" s="164" t="s">
        <v>643</v>
      </c>
      <c r="K151" s="165">
        <v>31.5</v>
      </c>
      <c r="L151" s="166">
        <v>0.155555555555556</v>
      </c>
      <c r="M151" s="161" t="s">
        <v>555</v>
      </c>
      <c r="N151" s="167">
        <v>42836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8">
        <v>84</v>
      </c>
      <c r="B152" s="159">
        <v>42818</v>
      </c>
      <c r="C152" s="159"/>
      <c r="D152" s="160" t="s">
        <v>698</v>
      </c>
      <c r="E152" s="161" t="s">
        <v>585</v>
      </c>
      <c r="F152" s="162">
        <v>300.5</v>
      </c>
      <c r="G152" s="161"/>
      <c r="H152" s="161">
        <v>417.5</v>
      </c>
      <c r="I152" s="163">
        <v>420</v>
      </c>
      <c r="J152" s="164" t="s">
        <v>699</v>
      </c>
      <c r="K152" s="165">
        <f>H152-F152</f>
        <v>117</v>
      </c>
      <c r="L152" s="166">
        <f>K152/F152</f>
        <v>0.38935108153078202</v>
      </c>
      <c r="M152" s="161" t="s">
        <v>555</v>
      </c>
      <c r="N152" s="167">
        <v>43070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8">
        <v>85</v>
      </c>
      <c r="B153" s="159">
        <v>42818</v>
      </c>
      <c r="C153" s="159"/>
      <c r="D153" s="160" t="s">
        <v>673</v>
      </c>
      <c r="E153" s="161" t="s">
        <v>585</v>
      </c>
      <c r="F153" s="162">
        <v>850</v>
      </c>
      <c r="G153" s="161"/>
      <c r="H153" s="161">
        <v>1042.5</v>
      </c>
      <c r="I153" s="163">
        <v>1023</v>
      </c>
      <c r="J153" s="164" t="s">
        <v>700</v>
      </c>
      <c r="K153" s="165">
        <v>192.5</v>
      </c>
      <c r="L153" s="166">
        <v>0.22647058823529401</v>
      </c>
      <c r="M153" s="161" t="s">
        <v>555</v>
      </c>
      <c r="N153" s="167">
        <v>42830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8">
        <v>86</v>
      </c>
      <c r="B154" s="159">
        <v>42830</v>
      </c>
      <c r="C154" s="159"/>
      <c r="D154" s="160" t="s">
        <v>463</v>
      </c>
      <c r="E154" s="161" t="s">
        <v>585</v>
      </c>
      <c r="F154" s="162">
        <v>785</v>
      </c>
      <c r="G154" s="161"/>
      <c r="H154" s="161">
        <v>930</v>
      </c>
      <c r="I154" s="163">
        <v>920</v>
      </c>
      <c r="J154" s="164" t="s">
        <v>701</v>
      </c>
      <c r="K154" s="165">
        <f>H154-F154</f>
        <v>145</v>
      </c>
      <c r="L154" s="166">
        <f>K154/F154</f>
        <v>0.18471337579617833</v>
      </c>
      <c r="M154" s="161" t="s">
        <v>555</v>
      </c>
      <c r="N154" s="167">
        <v>42976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68">
        <v>87</v>
      </c>
      <c r="B155" s="169">
        <v>42831</v>
      </c>
      <c r="C155" s="169"/>
      <c r="D155" s="170" t="s">
        <v>702</v>
      </c>
      <c r="E155" s="171" t="s">
        <v>585</v>
      </c>
      <c r="F155" s="172">
        <v>40</v>
      </c>
      <c r="G155" s="172"/>
      <c r="H155" s="173">
        <v>13.1</v>
      </c>
      <c r="I155" s="173">
        <v>60</v>
      </c>
      <c r="J155" s="174" t="s">
        <v>703</v>
      </c>
      <c r="K155" s="175">
        <v>-26.9</v>
      </c>
      <c r="L155" s="176">
        <v>-0.67249999999999999</v>
      </c>
      <c r="M155" s="172" t="s">
        <v>567</v>
      </c>
      <c r="N155" s="169">
        <v>43138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8">
        <v>88</v>
      </c>
      <c r="B156" s="159">
        <v>42837</v>
      </c>
      <c r="C156" s="159"/>
      <c r="D156" s="160" t="s">
        <v>93</v>
      </c>
      <c r="E156" s="161" t="s">
        <v>585</v>
      </c>
      <c r="F156" s="162">
        <v>289.5</v>
      </c>
      <c r="G156" s="161"/>
      <c r="H156" s="161">
        <v>354</v>
      </c>
      <c r="I156" s="163">
        <v>360</v>
      </c>
      <c r="J156" s="164" t="s">
        <v>704</v>
      </c>
      <c r="K156" s="165">
        <f t="shared" ref="K156:K164" si="27">H156-F156</f>
        <v>64.5</v>
      </c>
      <c r="L156" s="166">
        <f t="shared" ref="L156:L164" si="28">K156/F156</f>
        <v>0.22279792746113988</v>
      </c>
      <c r="M156" s="161" t="s">
        <v>555</v>
      </c>
      <c r="N156" s="167">
        <v>43040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8">
        <v>89</v>
      </c>
      <c r="B157" s="159">
        <v>42845</v>
      </c>
      <c r="C157" s="159"/>
      <c r="D157" s="160" t="s">
        <v>410</v>
      </c>
      <c r="E157" s="161" t="s">
        <v>585</v>
      </c>
      <c r="F157" s="162">
        <v>700</v>
      </c>
      <c r="G157" s="161"/>
      <c r="H157" s="161">
        <v>840</v>
      </c>
      <c r="I157" s="163">
        <v>840</v>
      </c>
      <c r="J157" s="164" t="s">
        <v>705</v>
      </c>
      <c r="K157" s="165">
        <f t="shared" si="27"/>
        <v>140</v>
      </c>
      <c r="L157" s="166">
        <f t="shared" si="28"/>
        <v>0.2</v>
      </c>
      <c r="M157" s="161" t="s">
        <v>555</v>
      </c>
      <c r="N157" s="167">
        <v>42893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8">
        <v>90</v>
      </c>
      <c r="B158" s="159">
        <v>42887</v>
      </c>
      <c r="C158" s="159"/>
      <c r="D158" s="160" t="s">
        <v>706</v>
      </c>
      <c r="E158" s="161" t="s">
        <v>585</v>
      </c>
      <c r="F158" s="162">
        <v>130</v>
      </c>
      <c r="G158" s="161"/>
      <c r="H158" s="161">
        <v>144.25</v>
      </c>
      <c r="I158" s="163">
        <v>170</v>
      </c>
      <c r="J158" s="164" t="s">
        <v>707</v>
      </c>
      <c r="K158" s="165">
        <f t="shared" si="27"/>
        <v>14.25</v>
      </c>
      <c r="L158" s="166">
        <f t="shared" si="28"/>
        <v>0.10961538461538461</v>
      </c>
      <c r="M158" s="161" t="s">
        <v>555</v>
      </c>
      <c r="N158" s="167">
        <v>43675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8">
        <v>91</v>
      </c>
      <c r="B159" s="159">
        <v>42901</v>
      </c>
      <c r="C159" s="159"/>
      <c r="D159" s="160" t="s">
        <v>708</v>
      </c>
      <c r="E159" s="161" t="s">
        <v>585</v>
      </c>
      <c r="F159" s="162">
        <v>214.5</v>
      </c>
      <c r="G159" s="161"/>
      <c r="H159" s="161">
        <v>262</v>
      </c>
      <c r="I159" s="163">
        <v>262</v>
      </c>
      <c r="J159" s="164" t="s">
        <v>709</v>
      </c>
      <c r="K159" s="165">
        <f t="shared" si="27"/>
        <v>47.5</v>
      </c>
      <c r="L159" s="166">
        <f t="shared" si="28"/>
        <v>0.22144522144522144</v>
      </c>
      <c r="M159" s="161" t="s">
        <v>555</v>
      </c>
      <c r="N159" s="167">
        <v>42977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9">
        <v>92</v>
      </c>
      <c r="B160" s="190">
        <v>42933</v>
      </c>
      <c r="C160" s="190"/>
      <c r="D160" s="191" t="s">
        <v>710</v>
      </c>
      <c r="E160" s="192" t="s">
        <v>585</v>
      </c>
      <c r="F160" s="193">
        <v>370</v>
      </c>
      <c r="G160" s="192"/>
      <c r="H160" s="192">
        <v>447.5</v>
      </c>
      <c r="I160" s="194">
        <v>450</v>
      </c>
      <c r="J160" s="195" t="s">
        <v>643</v>
      </c>
      <c r="K160" s="165">
        <f t="shared" si="27"/>
        <v>77.5</v>
      </c>
      <c r="L160" s="196">
        <f t="shared" si="28"/>
        <v>0.20945945945945946</v>
      </c>
      <c r="M160" s="192" t="s">
        <v>555</v>
      </c>
      <c r="N160" s="197">
        <v>43035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9">
        <v>93</v>
      </c>
      <c r="B161" s="190">
        <v>42943</v>
      </c>
      <c r="C161" s="190"/>
      <c r="D161" s="191" t="s">
        <v>182</v>
      </c>
      <c r="E161" s="192" t="s">
        <v>585</v>
      </c>
      <c r="F161" s="193">
        <v>657.5</v>
      </c>
      <c r="G161" s="192"/>
      <c r="H161" s="192">
        <v>825</v>
      </c>
      <c r="I161" s="194">
        <v>820</v>
      </c>
      <c r="J161" s="195" t="s">
        <v>643</v>
      </c>
      <c r="K161" s="165">
        <f t="shared" si="27"/>
        <v>167.5</v>
      </c>
      <c r="L161" s="196">
        <f t="shared" si="28"/>
        <v>0.25475285171102663</v>
      </c>
      <c r="M161" s="192" t="s">
        <v>555</v>
      </c>
      <c r="N161" s="197">
        <v>43090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8">
        <v>94</v>
      </c>
      <c r="B162" s="159">
        <v>42964</v>
      </c>
      <c r="C162" s="159"/>
      <c r="D162" s="160" t="s">
        <v>353</v>
      </c>
      <c r="E162" s="161" t="s">
        <v>585</v>
      </c>
      <c r="F162" s="162">
        <v>605</v>
      </c>
      <c r="G162" s="161"/>
      <c r="H162" s="161">
        <v>750</v>
      </c>
      <c r="I162" s="163">
        <v>750</v>
      </c>
      <c r="J162" s="164" t="s">
        <v>701</v>
      </c>
      <c r="K162" s="165">
        <f t="shared" si="27"/>
        <v>145</v>
      </c>
      <c r="L162" s="166">
        <f t="shared" si="28"/>
        <v>0.23966942148760331</v>
      </c>
      <c r="M162" s="161" t="s">
        <v>555</v>
      </c>
      <c r="N162" s="167">
        <v>43027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68">
        <v>95</v>
      </c>
      <c r="B163" s="169">
        <v>42979</v>
      </c>
      <c r="C163" s="169"/>
      <c r="D163" s="177" t="s">
        <v>711</v>
      </c>
      <c r="E163" s="172" t="s">
        <v>585</v>
      </c>
      <c r="F163" s="172">
        <v>255</v>
      </c>
      <c r="G163" s="173"/>
      <c r="H163" s="173">
        <v>217.25</v>
      </c>
      <c r="I163" s="173">
        <v>320</v>
      </c>
      <c r="J163" s="174" t="s">
        <v>712</v>
      </c>
      <c r="K163" s="175">
        <f t="shared" si="27"/>
        <v>-37.75</v>
      </c>
      <c r="L163" s="178">
        <f t="shared" si="28"/>
        <v>-0.14803921568627451</v>
      </c>
      <c r="M163" s="172" t="s">
        <v>567</v>
      </c>
      <c r="N163" s="169">
        <v>43661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8">
        <v>96</v>
      </c>
      <c r="B164" s="159">
        <v>42997</v>
      </c>
      <c r="C164" s="159"/>
      <c r="D164" s="160" t="s">
        <v>713</v>
      </c>
      <c r="E164" s="161" t="s">
        <v>585</v>
      </c>
      <c r="F164" s="162">
        <v>215</v>
      </c>
      <c r="G164" s="161"/>
      <c r="H164" s="161">
        <v>258</v>
      </c>
      <c r="I164" s="163">
        <v>258</v>
      </c>
      <c r="J164" s="164" t="s">
        <v>643</v>
      </c>
      <c r="K164" s="165">
        <f t="shared" si="27"/>
        <v>43</v>
      </c>
      <c r="L164" s="166">
        <f t="shared" si="28"/>
        <v>0.2</v>
      </c>
      <c r="M164" s="161" t="s">
        <v>555</v>
      </c>
      <c r="N164" s="167">
        <v>43040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8">
        <v>97</v>
      </c>
      <c r="B165" s="159">
        <v>42997</v>
      </c>
      <c r="C165" s="159"/>
      <c r="D165" s="160" t="s">
        <v>713</v>
      </c>
      <c r="E165" s="161" t="s">
        <v>585</v>
      </c>
      <c r="F165" s="162">
        <v>215</v>
      </c>
      <c r="G165" s="161"/>
      <c r="H165" s="161">
        <v>258</v>
      </c>
      <c r="I165" s="163">
        <v>258</v>
      </c>
      <c r="J165" s="195" t="s">
        <v>643</v>
      </c>
      <c r="K165" s="165">
        <v>43</v>
      </c>
      <c r="L165" s="166">
        <v>0.2</v>
      </c>
      <c r="M165" s="161" t="s">
        <v>555</v>
      </c>
      <c r="N165" s="167">
        <v>43040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9">
        <v>98</v>
      </c>
      <c r="B166" s="190">
        <v>42998</v>
      </c>
      <c r="C166" s="190"/>
      <c r="D166" s="191" t="s">
        <v>714</v>
      </c>
      <c r="E166" s="192" t="s">
        <v>585</v>
      </c>
      <c r="F166" s="162">
        <v>75</v>
      </c>
      <c r="G166" s="192"/>
      <c r="H166" s="192">
        <v>90</v>
      </c>
      <c r="I166" s="194">
        <v>90</v>
      </c>
      <c r="J166" s="164" t="s">
        <v>715</v>
      </c>
      <c r="K166" s="165">
        <f t="shared" ref="K166:K171" si="29">H166-F166</f>
        <v>15</v>
      </c>
      <c r="L166" s="166">
        <f t="shared" ref="L166:L171" si="30">K166/F166</f>
        <v>0.2</v>
      </c>
      <c r="M166" s="161" t="s">
        <v>555</v>
      </c>
      <c r="N166" s="167">
        <v>43019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9">
        <v>99</v>
      </c>
      <c r="B167" s="190">
        <v>43011</v>
      </c>
      <c r="C167" s="190"/>
      <c r="D167" s="191" t="s">
        <v>569</v>
      </c>
      <c r="E167" s="192" t="s">
        <v>585</v>
      </c>
      <c r="F167" s="193">
        <v>315</v>
      </c>
      <c r="G167" s="192"/>
      <c r="H167" s="192">
        <v>392</v>
      </c>
      <c r="I167" s="194">
        <v>384</v>
      </c>
      <c r="J167" s="195" t="s">
        <v>716</v>
      </c>
      <c r="K167" s="165">
        <f t="shared" si="29"/>
        <v>77</v>
      </c>
      <c r="L167" s="196">
        <f t="shared" si="30"/>
        <v>0.24444444444444444</v>
      </c>
      <c r="M167" s="192" t="s">
        <v>555</v>
      </c>
      <c r="N167" s="197">
        <v>43017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9">
        <v>100</v>
      </c>
      <c r="B168" s="190">
        <v>43013</v>
      </c>
      <c r="C168" s="190"/>
      <c r="D168" s="191" t="s">
        <v>439</v>
      </c>
      <c r="E168" s="192" t="s">
        <v>585</v>
      </c>
      <c r="F168" s="193">
        <v>145</v>
      </c>
      <c r="G168" s="192"/>
      <c r="H168" s="192">
        <v>179</v>
      </c>
      <c r="I168" s="194">
        <v>180</v>
      </c>
      <c r="J168" s="195" t="s">
        <v>717</v>
      </c>
      <c r="K168" s="165">
        <f t="shared" si="29"/>
        <v>34</v>
      </c>
      <c r="L168" s="196">
        <f t="shared" si="30"/>
        <v>0.23448275862068965</v>
      </c>
      <c r="M168" s="192" t="s">
        <v>555</v>
      </c>
      <c r="N168" s="197">
        <v>43025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9">
        <v>101</v>
      </c>
      <c r="B169" s="190">
        <v>43014</v>
      </c>
      <c r="C169" s="190"/>
      <c r="D169" s="191" t="s">
        <v>328</v>
      </c>
      <c r="E169" s="192" t="s">
        <v>585</v>
      </c>
      <c r="F169" s="193">
        <v>256</v>
      </c>
      <c r="G169" s="192"/>
      <c r="H169" s="192">
        <v>323</v>
      </c>
      <c r="I169" s="194">
        <v>320</v>
      </c>
      <c r="J169" s="195" t="s">
        <v>643</v>
      </c>
      <c r="K169" s="165">
        <f t="shared" si="29"/>
        <v>67</v>
      </c>
      <c r="L169" s="196">
        <f t="shared" si="30"/>
        <v>0.26171875</v>
      </c>
      <c r="M169" s="192" t="s">
        <v>555</v>
      </c>
      <c r="N169" s="197">
        <v>43067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9">
        <v>102</v>
      </c>
      <c r="B170" s="190">
        <v>43017</v>
      </c>
      <c r="C170" s="190"/>
      <c r="D170" s="191" t="s">
        <v>343</v>
      </c>
      <c r="E170" s="192" t="s">
        <v>585</v>
      </c>
      <c r="F170" s="193">
        <v>137.5</v>
      </c>
      <c r="G170" s="192"/>
      <c r="H170" s="192">
        <v>184</v>
      </c>
      <c r="I170" s="194">
        <v>183</v>
      </c>
      <c r="J170" s="195" t="s">
        <v>718</v>
      </c>
      <c r="K170" s="165">
        <f t="shared" si="29"/>
        <v>46.5</v>
      </c>
      <c r="L170" s="196">
        <f t="shared" si="30"/>
        <v>0.33818181818181819</v>
      </c>
      <c r="M170" s="192" t="s">
        <v>555</v>
      </c>
      <c r="N170" s="197">
        <v>43108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9">
        <v>103</v>
      </c>
      <c r="B171" s="190">
        <v>43018</v>
      </c>
      <c r="C171" s="190"/>
      <c r="D171" s="191" t="s">
        <v>719</v>
      </c>
      <c r="E171" s="192" t="s">
        <v>585</v>
      </c>
      <c r="F171" s="193">
        <v>125.5</v>
      </c>
      <c r="G171" s="192"/>
      <c r="H171" s="192">
        <v>158</v>
      </c>
      <c r="I171" s="194">
        <v>155</v>
      </c>
      <c r="J171" s="195" t="s">
        <v>720</v>
      </c>
      <c r="K171" s="165">
        <f t="shared" si="29"/>
        <v>32.5</v>
      </c>
      <c r="L171" s="196">
        <f t="shared" si="30"/>
        <v>0.25896414342629481</v>
      </c>
      <c r="M171" s="192" t="s">
        <v>555</v>
      </c>
      <c r="N171" s="197">
        <v>43067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9">
        <v>104</v>
      </c>
      <c r="B172" s="190">
        <v>43018</v>
      </c>
      <c r="C172" s="190"/>
      <c r="D172" s="191" t="s">
        <v>721</v>
      </c>
      <c r="E172" s="192" t="s">
        <v>585</v>
      </c>
      <c r="F172" s="193">
        <v>895</v>
      </c>
      <c r="G172" s="192"/>
      <c r="H172" s="192">
        <v>1122.5</v>
      </c>
      <c r="I172" s="194">
        <v>1078</v>
      </c>
      <c r="J172" s="195" t="s">
        <v>722</v>
      </c>
      <c r="K172" s="165">
        <v>227.5</v>
      </c>
      <c r="L172" s="196">
        <v>0.25418994413407803</v>
      </c>
      <c r="M172" s="192" t="s">
        <v>555</v>
      </c>
      <c r="N172" s="197">
        <v>43117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9">
        <v>105</v>
      </c>
      <c r="B173" s="190">
        <v>43020</v>
      </c>
      <c r="C173" s="190"/>
      <c r="D173" s="191" t="s">
        <v>337</v>
      </c>
      <c r="E173" s="192" t="s">
        <v>585</v>
      </c>
      <c r="F173" s="193">
        <v>525</v>
      </c>
      <c r="G173" s="192"/>
      <c r="H173" s="192">
        <v>629</v>
      </c>
      <c r="I173" s="194">
        <v>629</v>
      </c>
      <c r="J173" s="195" t="s">
        <v>643</v>
      </c>
      <c r="K173" s="165">
        <v>104</v>
      </c>
      <c r="L173" s="196">
        <v>0.19809523809523799</v>
      </c>
      <c r="M173" s="192" t="s">
        <v>555</v>
      </c>
      <c r="N173" s="197">
        <v>43119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9">
        <v>106</v>
      </c>
      <c r="B174" s="190">
        <v>43046</v>
      </c>
      <c r="C174" s="190"/>
      <c r="D174" s="191" t="s">
        <v>376</v>
      </c>
      <c r="E174" s="192" t="s">
        <v>585</v>
      </c>
      <c r="F174" s="193">
        <v>740</v>
      </c>
      <c r="G174" s="192"/>
      <c r="H174" s="192">
        <v>892.5</v>
      </c>
      <c r="I174" s="194">
        <v>900</v>
      </c>
      <c r="J174" s="195" t="s">
        <v>723</v>
      </c>
      <c r="K174" s="165">
        <f>H174-F174</f>
        <v>152.5</v>
      </c>
      <c r="L174" s="196">
        <f>K174/F174</f>
        <v>0.20608108108108109</v>
      </c>
      <c r="M174" s="192" t="s">
        <v>555</v>
      </c>
      <c r="N174" s="197">
        <v>43052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8">
        <v>107</v>
      </c>
      <c r="B175" s="159">
        <v>43073</v>
      </c>
      <c r="C175" s="159"/>
      <c r="D175" s="160" t="s">
        <v>724</v>
      </c>
      <c r="E175" s="161" t="s">
        <v>585</v>
      </c>
      <c r="F175" s="162">
        <v>118.5</v>
      </c>
      <c r="G175" s="161"/>
      <c r="H175" s="161">
        <v>143.5</v>
      </c>
      <c r="I175" s="163">
        <v>145</v>
      </c>
      <c r="J175" s="164" t="s">
        <v>576</v>
      </c>
      <c r="K175" s="165">
        <f>H175-F175</f>
        <v>25</v>
      </c>
      <c r="L175" s="166">
        <f>K175/F175</f>
        <v>0.2109704641350211</v>
      </c>
      <c r="M175" s="161" t="s">
        <v>555</v>
      </c>
      <c r="N175" s="167">
        <v>43097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68">
        <v>108</v>
      </c>
      <c r="B176" s="169">
        <v>43090</v>
      </c>
      <c r="C176" s="169"/>
      <c r="D176" s="170" t="s">
        <v>415</v>
      </c>
      <c r="E176" s="171" t="s">
        <v>585</v>
      </c>
      <c r="F176" s="172">
        <v>715</v>
      </c>
      <c r="G176" s="172"/>
      <c r="H176" s="173">
        <v>500</v>
      </c>
      <c r="I176" s="173">
        <v>872</v>
      </c>
      <c r="J176" s="174" t="s">
        <v>725</v>
      </c>
      <c r="K176" s="175">
        <f>H176-F176</f>
        <v>-215</v>
      </c>
      <c r="L176" s="176">
        <f>K176/F176</f>
        <v>-0.30069930069930068</v>
      </c>
      <c r="M176" s="172" t="s">
        <v>567</v>
      </c>
      <c r="N176" s="169">
        <v>43670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8">
        <v>109</v>
      </c>
      <c r="B177" s="159">
        <v>43098</v>
      </c>
      <c r="C177" s="159"/>
      <c r="D177" s="160" t="s">
        <v>569</v>
      </c>
      <c r="E177" s="161" t="s">
        <v>585</v>
      </c>
      <c r="F177" s="162">
        <v>435</v>
      </c>
      <c r="G177" s="161"/>
      <c r="H177" s="161">
        <v>542.5</v>
      </c>
      <c r="I177" s="163">
        <v>539</v>
      </c>
      <c r="J177" s="164" t="s">
        <v>643</v>
      </c>
      <c r="K177" s="165">
        <v>107.5</v>
      </c>
      <c r="L177" s="166">
        <v>0.247126436781609</v>
      </c>
      <c r="M177" s="161" t="s">
        <v>555</v>
      </c>
      <c r="N177" s="167">
        <v>43206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8">
        <v>110</v>
      </c>
      <c r="B178" s="159">
        <v>43098</v>
      </c>
      <c r="C178" s="159"/>
      <c r="D178" s="160" t="s">
        <v>527</v>
      </c>
      <c r="E178" s="161" t="s">
        <v>585</v>
      </c>
      <c r="F178" s="162">
        <v>885</v>
      </c>
      <c r="G178" s="161"/>
      <c r="H178" s="161">
        <v>1090</v>
      </c>
      <c r="I178" s="163">
        <v>1084</v>
      </c>
      <c r="J178" s="164" t="s">
        <v>643</v>
      </c>
      <c r="K178" s="165">
        <v>205</v>
      </c>
      <c r="L178" s="166">
        <v>0.23163841807909599</v>
      </c>
      <c r="M178" s="161" t="s">
        <v>555</v>
      </c>
      <c r="N178" s="167">
        <v>43213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8">
        <v>111</v>
      </c>
      <c r="B179" s="199">
        <v>43192</v>
      </c>
      <c r="C179" s="199"/>
      <c r="D179" s="177" t="s">
        <v>726</v>
      </c>
      <c r="E179" s="172" t="s">
        <v>585</v>
      </c>
      <c r="F179" s="200">
        <v>478.5</v>
      </c>
      <c r="G179" s="172"/>
      <c r="H179" s="172">
        <v>442</v>
      </c>
      <c r="I179" s="173">
        <v>613</v>
      </c>
      <c r="J179" s="174" t="s">
        <v>727</v>
      </c>
      <c r="K179" s="175">
        <f>H179-F179</f>
        <v>-36.5</v>
      </c>
      <c r="L179" s="176">
        <f>K179/F179</f>
        <v>-7.6280041797283177E-2</v>
      </c>
      <c r="M179" s="172" t="s">
        <v>567</v>
      </c>
      <c r="N179" s="169">
        <v>43762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68">
        <v>112</v>
      </c>
      <c r="B180" s="169">
        <v>43194</v>
      </c>
      <c r="C180" s="169"/>
      <c r="D180" s="170" t="s">
        <v>728</v>
      </c>
      <c r="E180" s="171" t="s">
        <v>585</v>
      </c>
      <c r="F180" s="172">
        <f>141.5-7.3</f>
        <v>134.19999999999999</v>
      </c>
      <c r="G180" s="172"/>
      <c r="H180" s="173">
        <v>77</v>
      </c>
      <c r="I180" s="173">
        <v>180</v>
      </c>
      <c r="J180" s="174" t="s">
        <v>729</v>
      </c>
      <c r="K180" s="175">
        <f>H180-F180</f>
        <v>-57.199999999999989</v>
      </c>
      <c r="L180" s="176">
        <f>K180/F180</f>
        <v>-0.42622950819672129</v>
      </c>
      <c r="M180" s="172" t="s">
        <v>567</v>
      </c>
      <c r="N180" s="169">
        <v>43522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68">
        <v>113</v>
      </c>
      <c r="B181" s="169">
        <v>43209</v>
      </c>
      <c r="C181" s="169"/>
      <c r="D181" s="170" t="s">
        <v>730</v>
      </c>
      <c r="E181" s="171" t="s">
        <v>585</v>
      </c>
      <c r="F181" s="172">
        <v>430</v>
      </c>
      <c r="G181" s="172"/>
      <c r="H181" s="173">
        <v>220</v>
      </c>
      <c r="I181" s="173">
        <v>537</v>
      </c>
      <c r="J181" s="174" t="s">
        <v>731</v>
      </c>
      <c r="K181" s="175">
        <f>H181-F181</f>
        <v>-210</v>
      </c>
      <c r="L181" s="176">
        <f>K181/F181</f>
        <v>-0.48837209302325579</v>
      </c>
      <c r="M181" s="172" t="s">
        <v>567</v>
      </c>
      <c r="N181" s="169">
        <v>43252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9">
        <v>114</v>
      </c>
      <c r="B182" s="190">
        <v>43220</v>
      </c>
      <c r="C182" s="190"/>
      <c r="D182" s="191" t="s">
        <v>377</v>
      </c>
      <c r="E182" s="192" t="s">
        <v>585</v>
      </c>
      <c r="F182" s="192">
        <v>153.5</v>
      </c>
      <c r="G182" s="192"/>
      <c r="H182" s="192">
        <v>196</v>
      </c>
      <c r="I182" s="194">
        <v>196</v>
      </c>
      <c r="J182" s="164" t="s">
        <v>732</v>
      </c>
      <c r="K182" s="165">
        <f>H182-F182</f>
        <v>42.5</v>
      </c>
      <c r="L182" s="166">
        <f>K182/F182</f>
        <v>0.27687296416938112</v>
      </c>
      <c r="M182" s="161" t="s">
        <v>555</v>
      </c>
      <c r="N182" s="167">
        <v>43605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68">
        <v>115</v>
      </c>
      <c r="B183" s="169">
        <v>43306</v>
      </c>
      <c r="C183" s="169"/>
      <c r="D183" s="170" t="s">
        <v>702</v>
      </c>
      <c r="E183" s="171" t="s">
        <v>585</v>
      </c>
      <c r="F183" s="172">
        <v>27.5</v>
      </c>
      <c r="G183" s="172"/>
      <c r="H183" s="173">
        <v>13.1</v>
      </c>
      <c r="I183" s="173">
        <v>60</v>
      </c>
      <c r="J183" s="174" t="s">
        <v>733</v>
      </c>
      <c r="K183" s="175">
        <v>-14.4</v>
      </c>
      <c r="L183" s="176">
        <v>-0.52363636363636401</v>
      </c>
      <c r="M183" s="172" t="s">
        <v>567</v>
      </c>
      <c r="N183" s="169">
        <v>43138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8">
        <v>116</v>
      </c>
      <c r="B184" s="199">
        <v>43318</v>
      </c>
      <c r="C184" s="199"/>
      <c r="D184" s="177" t="s">
        <v>734</v>
      </c>
      <c r="E184" s="172" t="s">
        <v>585</v>
      </c>
      <c r="F184" s="172">
        <v>148.5</v>
      </c>
      <c r="G184" s="172"/>
      <c r="H184" s="172">
        <v>102</v>
      </c>
      <c r="I184" s="173">
        <v>182</v>
      </c>
      <c r="J184" s="174" t="s">
        <v>735</v>
      </c>
      <c r="K184" s="175">
        <f>H184-F184</f>
        <v>-46.5</v>
      </c>
      <c r="L184" s="176">
        <f>K184/F184</f>
        <v>-0.31313131313131315</v>
      </c>
      <c r="M184" s="172" t="s">
        <v>567</v>
      </c>
      <c r="N184" s="169">
        <v>43661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8">
        <v>117</v>
      </c>
      <c r="B185" s="159">
        <v>43335</v>
      </c>
      <c r="C185" s="159"/>
      <c r="D185" s="160" t="s">
        <v>736</v>
      </c>
      <c r="E185" s="161" t="s">
        <v>585</v>
      </c>
      <c r="F185" s="192">
        <v>285</v>
      </c>
      <c r="G185" s="161"/>
      <c r="H185" s="161">
        <v>355</v>
      </c>
      <c r="I185" s="163">
        <v>364</v>
      </c>
      <c r="J185" s="164" t="s">
        <v>737</v>
      </c>
      <c r="K185" s="165">
        <v>70</v>
      </c>
      <c r="L185" s="166">
        <v>0.24561403508771901</v>
      </c>
      <c r="M185" s="161" t="s">
        <v>555</v>
      </c>
      <c r="N185" s="167">
        <v>43455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8">
        <v>118</v>
      </c>
      <c r="B186" s="159">
        <v>43341</v>
      </c>
      <c r="C186" s="159"/>
      <c r="D186" s="160" t="s">
        <v>365</v>
      </c>
      <c r="E186" s="161" t="s">
        <v>585</v>
      </c>
      <c r="F186" s="192">
        <v>525</v>
      </c>
      <c r="G186" s="161"/>
      <c r="H186" s="161">
        <v>585</v>
      </c>
      <c r="I186" s="163">
        <v>635</v>
      </c>
      <c r="J186" s="164" t="s">
        <v>738</v>
      </c>
      <c r="K186" s="165">
        <f t="shared" ref="K186:K203" si="31">H186-F186</f>
        <v>60</v>
      </c>
      <c r="L186" s="166">
        <f t="shared" ref="L186:L203" si="32">K186/F186</f>
        <v>0.11428571428571428</v>
      </c>
      <c r="M186" s="161" t="s">
        <v>555</v>
      </c>
      <c r="N186" s="167">
        <v>43662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8">
        <v>119</v>
      </c>
      <c r="B187" s="159">
        <v>43395</v>
      </c>
      <c r="C187" s="159"/>
      <c r="D187" s="160" t="s">
        <v>353</v>
      </c>
      <c r="E187" s="161" t="s">
        <v>585</v>
      </c>
      <c r="F187" s="192">
        <v>475</v>
      </c>
      <c r="G187" s="161"/>
      <c r="H187" s="161">
        <v>574</v>
      </c>
      <c r="I187" s="163">
        <v>570</v>
      </c>
      <c r="J187" s="164" t="s">
        <v>643</v>
      </c>
      <c r="K187" s="165">
        <f t="shared" si="31"/>
        <v>99</v>
      </c>
      <c r="L187" s="166">
        <f t="shared" si="32"/>
        <v>0.20842105263157895</v>
      </c>
      <c r="M187" s="161" t="s">
        <v>555</v>
      </c>
      <c r="N187" s="167">
        <v>43403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9">
        <v>120</v>
      </c>
      <c r="B188" s="190">
        <v>43397</v>
      </c>
      <c r="C188" s="190"/>
      <c r="D188" s="191" t="s">
        <v>372</v>
      </c>
      <c r="E188" s="192" t="s">
        <v>585</v>
      </c>
      <c r="F188" s="192">
        <v>707.5</v>
      </c>
      <c r="G188" s="192"/>
      <c r="H188" s="192">
        <v>872</v>
      </c>
      <c r="I188" s="194">
        <v>872</v>
      </c>
      <c r="J188" s="195" t="s">
        <v>643</v>
      </c>
      <c r="K188" s="165">
        <f t="shared" si="31"/>
        <v>164.5</v>
      </c>
      <c r="L188" s="196">
        <f t="shared" si="32"/>
        <v>0.23250883392226149</v>
      </c>
      <c r="M188" s="192" t="s">
        <v>555</v>
      </c>
      <c r="N188" s="197">
        <v>43482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9">
        <v>121</v>
      </c>
      <c r="B189" s="190">
        <v>43398</v>
      </c>
      <c r="C189" s="190"/>
      <c r="D189" s="191" t="s">
        <v>739</v>
      </c>
      <c r="E189" s="192" t="s">
        <v>585</v>
      </c>
      <c r="F189" s="192">
        <v>162</v>
      </c>
      <c r="G189" s="192"/>
      <c r="H189" s="192">
        <v>204</v>
      </c>
      <c r="I189" s="194">
        <v>209</v>
      </c>
      <c r="J189" s="195" t="s">
        <v>740</v>
      </c>
      <c r="K189" s="165">
        <f t="shared" si="31"/>
        <v>42</v>
      </c>
      <c r="L189" s="196">
        <f t="shared" si="32"/>
        <v>0.25925925925925924</v>
      </c>
      <c r="M189" s="192" t="s">
        <v>555</v>
      </c>
      <c r="N189" s="197">
        <v>43539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9">
        <v>122</v>
      </c>
      <c r="B190" s="190">
        <v>43399</v>
      </c>
      <c r="C190" s="190"/>
      <c r="D190" s="191" t="s">
        <v>456</v>
      </c>
      <c r="E190" s="192" t="s">
        <v>585</v>
      </c>
      <c r="F190" s="192">
        <v>240</v>
      </c>
      <c r="G190" s="192"/>
      <c r="H190" s="192">
        <v>297</v>
      </c>
      <c r="I190" s="194">
        <v>297</v>
      </c>
      <c r="J190" s="195" t="s">
        <v>643</v>
      </c>
      <c r="K190" s="201">
        <f t="shared" si="31"/>
        <v>57</v>
      </c>
      <c r="L190" s="196">
        <f t="shared" si="32"/>
        <v>0.23749999999999999</v>
      </c>
      <c r="M190" s="192" t="s">
        <v>555</v>
      </c>
      <c r="N190" s="197">
        <v>43417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8">
        <v>123</v>
      </c>
      <c r="B191" s="159">
        <v>43439</v>
      </c>
      <c r="C191" s="159"/>
      <c r="D191" s="160" t="s">
        <v>741</v>
      </c>
      <c r="E191" s="161" t="s">
        <v>585</v>
      </c>
      <c r="F191" s="161">
        <v>202.5</v>
      </c>
      <c r="G191" s="161"/>
      <c r="H191" s="161">
        <v>255</v>
      </c>
      <c r="I191" s="163">
        <v>252</v>
      </c>
      <c r="J191" s="164" t="s">
        <v>643</v>
      </c>
      <c r="K191" s="165">
        <f t="shared" si="31"/>
        <v>52.5</v>
      </c>
      <c r="L191" s="166">
        <f t="shared" si="32"/>
        <v>0.25925925925925924</v>
      </c>
      <c r="M191" s="161" t="s">
        <v>555</v>
      </c>
      <c r="N191" s="167">
        <v>43542</v>
      </c>
      <c r="O191" s="1"/>
      <c r="P191" s="1"/>
      <c r="Q191" s="1"/>
      <c r="R191" s="6" t="s">
        <v>742</v>
      </c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9">
        <v>124</v>
      </c>
      <c r="B192" s="190">
        <v>43465</v>
      </c>
      <c r="C192" s="159"/>
      <c r="D192" s="191" t="s">
        <v>402</v>
      </c>
      <c r="E192" s="192" t="s">
        <v>585</v>
      </c>
      <c r="F192" s="192">
        <v>710</v>
      </c>
      <c r="G192" s="192"/>
      <c r="H192" s="192">
        <v>866</v>
      </c>
      <c r="I192" s="194">
        <v>866</v>
      </c>
      <c r="J192" s="195" t="s">
        <v>643</v>
      </c>
      <c r="K192" s="165">
        <f t="shared" si="31"/>
        <v>156</v>
      </c>
      <c r="L192" s="166">
        <f t="shared" si="32"/>
        <v>0.21971830985915494</v>
      </c>
      <c r="M192" s="161" t="s">
        <v>555</v>
      </c>
      <c r="N192" s="167">
        <v>43553</v>
      </c>
      <c r="O192" s="1"/>
      <c r="P192" s="1"/>
      <c r="Q192" s="1"/>
      <c r="R192" s="6" t="s">
        <v>742</v>
      </c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9">
        <v>125</v>
      </c>
      <c r="B193" s="190">
        <v>43522</v>
      </c>
      <c r="C193" s="190"/>
      <c r="D193" s="191" t="s">
        <v>152</v>
      </c>
      <c r="E193" s="192" t="s">
        <v>585</v>
      </c>
      <c r="F193" s="192">
        <v>337.25</v>
      </c>
      <c r="G193" s="192"/>
      <c r="H193" s="192">
        <v>398.5</v>
      </c>
      <c r="I193" s="194">
        <v>411</v>
      </c>
      <c r="J193" s="164" t="s">
        <v>743</v>
      </c>
      <c r="K193" s="165">
        <f t="shared" si="31"/>
        <v>61.25</v>
      </c>
      <c r="L193" s="166">
        <f t="shared" si="32"/>
        <v>0.1816160118606375</v>
      </c>
      <c r="M193" s="161" t="s">
        <v>555</v>
      </c>
      <c r="N193" s="167">
        <v>43760</v>
      </c>
      <c r="O193" s="1"/>
      <c r="P193" s="1"/>
      <c r="Q193" s="1"/>
      <c r="R193" s="6" t="s">
        <v>742</v>
      </c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2">
        <v>126</v>
      </c>
      <c r="B194" s="203">
        <v>43559</v>
      </c>
      <c r="C194" s="203"/>
      <c r="D194" s="204" t="s">
        <v>744</v>
      </c>
      <c r="E194" s="205" t="s">
        <v>585</v>
      </c>
      <c r="F194" s="205">
        <v>130</v>
      </c>
      <c r="G194" s="205"/>
      <c r="H194" s="205">
        <v>65</v>
      </c>
      <c r="I194" s="206">
        <v>158</v>
      </c>
      <c r="J194" s="174" t="s">
        <v>745</v>
      </c>
      <c r="K194" s="175">
        <f t="shared" si="31"/>
        <v>-65</v>
      </c>
      <c r="L194" s="176">
        <f t="shared" si="32"/>
        <v>-0.5</v>
      </c>
      <c r="M194" s="172" t="s">
        <v>567</v>
      </c>
      <c r="N194" s="169">
        <v>43726</v>
      </c>
      <c r="O194" s="1"/>
      <c r="P194" s="1"/>
      <c r="Q194" s="1"/>
      <c r="R194" s="6" t="s">
        <v>746</v>
      </c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9">
        <v>127</v>
      </c>
      <c r="B195" s="190">
        <v>43017</v>
      </c>
      <c r="C195" s="190"/>
      <c r="D195" s="191" t="s">
        <v>184</v>
      </c>
      <c r="E195" s="192" t="s">
        <v>585</v>
      </c>
      <c r="F195" s="192">
        <v>141.5</v>
      </c>
      <c r="G195" s="192"/>
      <c r="H195" s="192">
        <v>183.5</v>
      </c>
      <c r="I195" s="194">
        <v>210</v>
      </c>
      <c r="J195" s="164" t="s">
        <v>740</v>
      </c>
      <c r="K195" s="165">
        <f t="shared" si="31"/>
        <v>42</v>
      </c>
      <c r="L195" s="166">
        <f t="shared" si="32"/>
        <v>0.29681978798586572</v>
      </c>
      <c r="M195" s="161" t="s">
        <v>555</v>
      </c>
      <c r="N195" s="167">
        <v>43042</v>
      </c>
      <c r="O195" s="1"/>
      <c r="P195" s="1"/>
      <c r="Q195" s="1"/>
      <c r="R195" s="6" t="s">
        <v>746</v>
      </c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02">
        <v>128</v>
      </c>
      <c r="B196" s="203">
        <v>43074</v>
      </c>
      <c r="C196" s="203"/>
      <c r="D196" s="204" t="s">
        <v>747</v>
      </c>
      <c r="E196" s="205" t="s">
        <v>585</v>
      </c>
      <c r="F196" s="200">
        <v>172</v>
      </c>
      <c r="G196" s="205"/>
      <c r="H196" s="205">
        <v>155.25</v>
      </c>
      <c r="I196" s="206">
        <v>230</v>
      </c>
      <c r="J196" s="174" t="s">
        <v>748</v>
      </c>
      <c r="K196" s="175">
        <f t="shared" si="31"/>
        <v>-16.75</v>
      </c>
      <c r="L196" s="176">
        <f t="shared" si="32"/>
        <v>-9.7383720930232565E-2</v>
      </c>
      <c r="M196" s="172" t="s">
        <v>567</v>
      </c>
      <c r="N196" s="169">
        <v>43787</v>
      </c>
      <c r="O196" s="1"/>
      <c r="P196" s="1"/>
      <c r="Q196" s="1"/>
      <c r="R196" s="6" t="s">
        <v>746</v>
      </c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9">
        <v>129</v>
      </c>
      <c r="B197" s="190">
        <v>43398</v>
      </c>
      <c r="C197" s="190"/>
      <c r="D197" s="191" t="s">
        <v>107</v>
      </c>
      <c r="E197" s="192" t="s">
        <v>585</v>
      </c>
      <c r="F197" s="192">
        <v>698.5</v>
      </c>
      <c r="G197" s="192"/>
      <c r="H197" s="192">
        <v>890</v>
      </c>
      <c r="I197" s="194">
        <v>890</v>
      </c>
      <c r="J197" s="164" t="s">
        <v>814</v>
      </c>
      <c r="K197" s="165">
        <f t="shared" si="31"/>
        <v>191.5</v>
      </c>
      <c r="L197" s="166">
        <f t="shared" si="32"/>
        <v>0.27415891195418757</v>
      </c>
      <c r="M197" s="161" t="s">
        <v>555</v>
      </c>
      <c r="N197" s="167">
        <v>44328</v>
      </c>
      <c r="O197" s="1"/>
      <c r="P197" s="1"/>
      <c r="Q197" s="1"/>
      <c r="R197" s="6" t="s">
        <v>742</v>
      </c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9">
        <v>130</v>
      </c>
      <c r="B198" s="190">
        <v>42877</v>
      </c>
      <c r="C198" s="190"/>
      <c r="D198" s="191" t="s">
        <v>364</v>
      </c>
      <c r="E198" s="192" t="s">
        <v>585</v>
      </c>
      <c r="F198" s="192">
        <v>127.6</v>
      </c>
      <c r="G198" s="192"/>
      <c r="H198" s="192">
        <v>138</v>
      </c>
      <c r="I198" s="194">
        <v>190</v>
      </c>
      <c r="J198" s="164" t="s">
        <v>749</v>
      </c>
      <c r="K198" s="165">
        <f t="shared" si="31"/>
        <v>10.400000000000006</v>
      </c>
      <c r="L198" s="166">
        <f t="shared" si="32"/>
        <v>8.1504702194357417E-2</v>
      </c>
      <c r="M198" s="161" t="s">
        <v>555</v>
      </c>
      <c r="N198" s="167">
        <v>43774</v>
      </c>
      <c r="O198" s="1"/>
      <c r="P198" s="1"/>
      <c r="Q198" s="1"/>
      <c r="R198" s="6" t="s">
        <v>746</v>
      </c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9">
        <v>131</v>
      </c>
      <c r="B199" s="190">
        <v>43158</v>
      </c>
      <c r="C199" s="190"/>
      <c r="D199" s="191" t="s">
        <v>750</v>
      </c>
      <c r="E199" s="192" t="s">
        <v>585</v>
      </c>
      <c r="F199" s="192">
        <v>317</v>
      </c>
      <c r="G199" s="192"/>
      <c r="H199" s="192">
        <v>382.5</v>
      </c>
      <c r="I199" s="194">
        <v>398</v>
      </c>
      <c r="J199" s="164" t="s">
        <v>751</v>
      </c>
      <c r="K199" s="165">
        <f t="shared" si="31"/>
        <v>65.5</v>
      </c>
      <c r="L199" s="166">
        <f t="shared" si="32"/>
        <v>0.20662460567823343</v>
      </c>
      <c r="M199" s="161" t="s">
        <v>555</v>
      </c>
      <c r="N199" s="167">
        <v>44238</v>
      </c>
      <c r="O199" s="1"/>
      <c r="P199" s="1"/>
      <c r="Q199" s="1"/>
      <c r="R199" s="6" t="s">
        <v>746</v>
      </c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02">
        <v>132</v>
      </c>
      <c r="B200" s="203">
        <v>43164</v>
      </c>
      <c r="C200" s="203"/>
      <c r="D200" s="204" t="s">
        <v>144</v>
      </c>
      <c r="E200" s="205" t="s">
        <v>585</v>
      </c>
      <c r="F200" s="200">
        <f>510-14.4</f>
        <v>495.6</v>
      </c>
      <c r="G200" s="205"/>
      <c r="H200" s="205">
        <v>350</v>
      </c>
      <c r="I200" s="206">
        <v>672</v>
      </c>
      <c r="J200" s="174" t="s">
        <v>752</v>
      </c>
      <c r="K200" s="175">
        <f t="shared" si="31"/>
        <v>-145.60000000000002</v>
      </c>
      <c r="L200" s="176">
        <f t="shared" si="32"/>
        <v>-0.29378531073446329</v>
      </c>
      <c r="M200" s="172" t="s">
        <v>567</v>
      </c>
      <c r="N200" s="169">
        <v>43887</v>
      </c>
      <c r="O200" s="1"/>
      <c r="P200" s="1"/>
      <c r="Q200" s="1"/>
      <c r="R200" s="6" t="s">
        <v>742</v>
      </c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02">
        <v>133</v>
      </c>
      <c r="B201" s="203">
        <v>43237</v>
      </c>
      <c r="C201" s="203"/>
      <c r="D201" s="204" t="s">
        <v>448</v>
      </c>
      <c r="E201" s="205" t="s">
        <v>585</v>
      </c>
      <c r="F201" s="200">
        <v>230.3</v>
      </c>
      <c r="G201" s="205"/>
      <c r="H201" s="205">
        <v>102.5</v>
      </c>
      <c r="I201" s="206">
        <v>348</v>
      </c>
      <c r="J201" s="174" t="s">
        <v>753</v>
      </c>
      <c r="K201" s="175">
        <f t="shared" si="31"/>
        <v>-127.80000000000001</v>
      </c>
      <c r="L201" s="176">
        <f t="shared" si="32"/>
        <v>-0.55492835432045162</v>
      </c>
      <c r="M201" s="172" t="s">
        <v>567</v>
      </c>
      <c r="N201" s="169">
        <v>43896</v>
      </c>
      <c r="O201" s="1"/>
      <c r="P201" s="1"/>
      <c r="Q201" s="1"/>
      <c r="R201" s="6" t="s">
        <v>742</v>
      </c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9">
        <v>134</v>
      </c>
      <c r="B202" s="190">
        <v>43258</v>
      </c>
      <c r="C202" s="190"/>
      <c r="D202" s="191" t="s">
        <v>419</v>
      </c>
      <c r="E202" s="192" t="s">
        <v>585</v>
      </c>
      <c r="F202" s="192">
        <f>342.5-5.1</f>
        <v>337.4</v>
      </c>
      <c r="G202" s="192"/>
      <c r="H202" s="192">
        <v>412.5</v>
      </c>
      <c r="I202" s="194">
        <v>439</v>
      </c>
      <c r="J202" s="164" t="s">
        <v>754</v>
      </c>
      <c r="K202" s="165">
        <f t="shared" si="31"/>
        <v>75.100000000000023</v>
      </c>
      <c r="L202" s="166">
        <f t="shared" si="32"/>
        <v>0.22258446947243635</v>
      </c>
      <c r="M202" s="161" t="s">
        <v>555</v>
      </c>
      <c r="N202" s="167">
        <v>44230</v>
      </c>
      <c r="O202" s="1"/>
      <c r="P202" s="1"/>
      <c r="Q202" s="1"/>
      <c r="R202" s="6" t="s">
        <v>746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3">
        <v>135</v>
      </c>
      <c r="B203" s="182">
        <v>43285</v>
      </c>
      <c r="C203" s="182"/>
      <c r="D203" s="183" t="s">
        <v>55</v>
      </c>
      <c r="E203" s="184" t="s">
        <v>585</v>
      </c>
      <c r="F203" s="184">
        <f>127.5-5.53</f>
        <v>121.97</v>
      </c>
      <c r="G203" s="185"/>
      <c r="H203" s="185">
        <v>122.5</v>
      </c>
      <c r="I203" s="185">
        <v>170</v>
      </c>
      <c r="J203" s="186" t="s">
        <v>782</v>
      </c>
      <c r="K203" s="187">
        <f t="shared" si="31"/>
        <v>0.53000000000000114</v>
      </c>
      <c r="L203" s="188">
        <f t="shared" si="32"/>
        <v>4.3453308190538747E-3</v>
      </c>
      <c r="M203" s="184" t="s">
        <v>676</v>
      </c>
      <c r="N203" s="182">
        <v>44431</v>
      </c>
      <c r="O203" s="1"/>
      <c r="P203" s="1"/>
      <c r="Q203" s="1"/>
      <c r="R203" s="6" t="s">
        <v>742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02">
        <v>136</v>
      </c>
      <c r="B204" s="203">
        <v>43294</v>
      </c>
      <c r="C204" s="203"/>
      <c r="D204" s="204" t="s">
        <v>355</v>
      </c>
      <c r="E204" s="205" t="s">
        <v>585</v>
      </c>
      <c r="F204" s="200">
        <v>46.5</v>
      </c>
      <c r="G204" s="205"/>
      <c r="H204" s="205">
        <v>17</v>
      </c>
      <c r="I204" s="206">
        <v>59</v>
      </c>
      <c r="J204" s="174" t="s">
        <v>755</v>
      </c>
      <c r="K204" s="175">
        <f t="shared" ref="K204:K212" si="33">H204-F204</f>
        <v>-29.5</v>
      </c>
      <c r="L204" s="176">
        <f t="shared" ref="L204:L212" si="34">K204/F204</f>
        <v>-0.63440860215053763</v>
      </c>
      <c r="M204" s="172" t="s">
        <v>567</v>
      </c>
      <c r="N204" s="169">
        <v>43887</v>
      </c>
      <c r="O204" s="1"/>
      <c r="P204" s="1"/>
      <c r="Q204" s="1"/>
      <c r="R204" s="6" t="s">
        <v>742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9">
        <v>137</v>
      </c>
      <c r="B205" s="190">
        <v>43396</v>
      </c>
      <c r="C205" s="190"/>
      <c r="D205" s="191" t="s">
        <v>404</v>
      </c>
      <c r="E205" s="192" t="s">
        <v>585</v>
      </c>
      <c r="F205" s="192">
        <v>156.5</v>
      </c>
      <c r="G205" s="192"/>
      <c r="H205" s="192">
        <v>207.5</v>
      </c>
      <c r="I205" s="194">
        <v>191</v>
      </c>
      <c r="J205" s="164" t="s">
        <v>643</v>
      </c>
      <c r="K205" s="165">
        <f t="shared" si="33"/>
        <v>51</v>
      </c>
      <c r="L205" s="166">
        <f t="shared" si="34"/>
        <v>0.32587859424920129</v>
      </c>
      <c r="M205" s="161" t="s">
        <v>555</v>
      </c>
      <c r="N205" s="167">
        <v>44369</v>
      </c>
      <c r="O205" s="1"/>
      <c r="P205" s="1"/>
      <c r="Q205" s="1"/>
      <c r="R205" s="6" t="s">
        <v>742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9">
        <v>138</v>
      </c>
      <c r="B206" s="190">
        <v>43439</v>
      </c>
      <c r="C206" s="190"/>
      <c r="D206" s="191" t="s">
        <v>318</v>
      </c>
      <c r="E206" s="192" t="s">
        <v>585</v>
      </c>
      <c r="F206" s="192">
        <v>259.5</v>
      </c>
      <c r="G206" s="192"/>
      <c r="H206" s="192">
        <v>320</v>
      </c>
      <c r="I206" s="194">
        <v>320</v>
      </c>
      <c r="J206" s="164" t="s">
        <v>643</v>
      </c>
      <c r="K206" s="165">
        <f t="shared" si="33"/>
        <v>60.5</v>
      </c>
      <c r="L206" s="166">
        <f t="shared" si="34"/>
        <v>0.23314065510597304</v>
      </c>
      <c r="M206" s="161" t="s">
        <v>555</v>
      </c>
      <c r="N206" s="167">
        <v>44323</v>
      </c>
      <c r="O206" s="1"/>
      <c r="P206" s="1"/>
      <c r="Q206" s="1"/>
      <c r="R206" s="6" t="s">
        <v>742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02">
        <v>139</v>
      </c>
      <c r="B207" s="203">
        <v>43439</v>
      </c>
      <c r="C207" s="203"/>
      <c r="D207" s="204" t="s">
        <v>756</v>
      </c>
      <c r="E207" s="205" t="s">
        <v>585</v>
      </c>
      <c r="F207" s="205">
        <v>715</v>
      </c>
      <c r="G207" s="205"/>
      <c r="H207" s="205">
        <v>445</v>
      </c>
      <c r="I207" s="206">
        <v>840</v>
      </c>
      <c r="J207" s="174" t="s">
        <v>757</v>
      </c>
      <c r="K207" s="175">
        <f t="shared" si="33"/>
        <v>-270</v>
      </c>
      <c r="L207" s="176">
        <f t="shared" si="34"/>
        <v>-0.3776223776223776</v>
      </c>
      <c r="M207" s="172" t="s">
        <v>567</v>
      </c>
      <c r="N207" s="169">
        <v>43800</v>
      </c>
      <c r="O207" s="1"/>
      <c r="P207" s="1"/>
      <c r="Q207" s="1"/>
      <c r="R207" s="6" t="s">
        <v>742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9">
        <v>140</v>
      </c>
      <c r="B208" s="190">
        <v>43469</v>
      </c>
      <c r="C208" s="190"/>
      <c r="D208" s="191" t="s">
        <v>157</v>
      </c>
      <c r="E208" s="192" t="s">
        <v>585</v>
      </c>
      <c r="F208" s="192">
        <v>875</v>
      </c>
      <c r="G208" s="192"/>
      <c r="H208" s="192">
        <v>1165</v>
      </c>
      <c r="I208" s="194">
        <v>1185</v>
      </c>
      <c r="J208" s="164" t="s">
        <v>758</v>
      </c>
      <c r="K208" s="165">
        <f t="shared" si="33"/>
        <v>290</v>
      </c>
      <c r="L208" s="166">
        <f t="shared" si="34"/>
        <v>0.33142857142857141</v>
      </c>
      <c r="M208" s="161" t="s">
        <v>555</v>
      </c>
      <c r="N208" s="167">
        <v>43847</v>
      </c>
      <c r="O208" s="1"/>
      <c r="P208" s="1"/>
      <c r="Q208" s="1"/>
      <c r="R208" s="6" t="s">
        <v>742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9">
        <v>141</v>
      </c>
      <c r="B209" s="190">
        <v>43559</v>
      </c>
      <c r="C209" s="190"/>
      <c r="D209" s="191" t="s">
        <v>334</v>
      </c>
      <c r="E209" s="192" t="s">
        <v>585</v>
      </c>
      <c r="F209" s="192">
        <f>387-14.63</f>
        <v>372.37</v>
      </c>
      <c r="G209" s="192"/>
      <c r="H209" s="192">
        <v>490</v>
      </c>
      <c r="I209" s="194">
        <v>490</v>
      </c>
      <c r="J209" s="164" t="s">
        <v>643</v>
      </c>
      <c r="K209" s="165">
        <f t="shared" si="33"/>
        <v>117.63</v>
      </c>
      <c r="L209" s="166">
        <f t="shared" si="34"/>
        <v>0.31589548030185027</v>
      </c>
      <c r="M209" s="161" t="s">
        <v>555</v>
      </c>
      <c r="N209" s="167">
        <v>43850</v>
      </c>
      <c r="O209" s="1"/>
      <c r="P209" s="1"/>
      <c r="Q209" s="1"/>
      <c r="R209" s="6" t="s">
        <v>742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02">
        <v>142</v>
      </c>
      <c r="B210" s="203">
        <v>43578</v>
      </c>
      <c r="C210" s="203"/>
      <c r="D210" s="204" t="s">
        <v>759</v>
      </c>
      <c r="E210" s="205" t="s">
        <v>557</v>
      </c>
      <c r="F210" s="205">
        <v>220</v>
      </c>
      <c r="G210" s="205"/>
      <c r="H210" s="205">
        <v>127.5</v>
      </c>
      <c r="I210" s="206">
        <v>284</v>
      </c>
      <c r="J210" s="174" t="s">
        <v>760</v>
      </c>
      <c r="K210" s="175">
        <f t="shared" si="33"/>
        <v>-92.5</v>
      </c>
      <c r="L210" s="176">
        <f t="shared" si="34"/>
        <v>-0.42045454545454547</v>
      </c>
      <c r="M210" s="172" t="s">
        <v>567</v>
      </c>
      <c r="N210" s="169">
        <v>43896</v>
      </c>
      <c r="O210" s="1"/>
      <c r="P210" s="1"/>
      <c r="Q210" s="1"/>
      <c r="R210" s="6" t="s">
        <v>742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9">
        <v>143</v>
      </c>
      <c r="B211" s="190">
        <v>43622</v>
      </c>
      <c r="C211" s="190"/>
      <c r="D211" s="191" t="s">
        <v>457</v>
      </c>
      <c r="E211" s="192" t="s">
        <v>557</v>
      </c>
      <c r="F211" s="192">
        <v>332.8</v>
      </c>
      <c r="G211" s="192"/>
      <c r="H211" s="192">
        <v>405</v>
      </c>
      <c r="I211" s="194">
        <v>419</v>
      </c>
      <c r="J211" s="164" t="s">
        <v>761</v>
      </c>
      <c r="K211" s="165">
        <f t="shared" si="33"/>
        <v>72.199999999999989</v>
      </c>
      <c r="L211" s="166">
        <f t="shared" si="34"/>
        <v>0.21694711538461534</v>
      </c>
      <c r="M211" s="161" t="s">
        <v>555</v>
      </c>
      <c r="N211" s="167">
        <v>43860</v>
      </c>
      <c r="O211" s="1"/>
      <c r="P211" s="1"/>
      <c r="Q211" s="1"/>
      <c r="R211" s="6" t="s">
        <v>746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3">
        <v>144</v>
      </c>
      <c r="B212" s="182">
        <v>43641</v>
      </c>
      <c r="C212" s="182"/>
      <c r="D212" s="183" t="s">
        <v>150</v>
      </c>
      <c r="E212" s="184" t="s">
        <v>585</v>
      </c>
      <c r="F212" s="184">
        <v>386</v>
      </c>
      <c r="G212" s="185"/>
      <c r="H212" s="185">
        <v>395</v>
      </c>
      <c r="I212" s="185">
        <v>452</v>
      </c>
      <c r="J212" s="186" t="s">
        <v>762</v>
      </c>
      <c r="K212" s="187">
        <f t="shared" si="33"/>
        <v>9</v>
      </c>
      <c r="L212" s="188">
        <f t="shared" si="34"/>
        <v>2.3316062176165803E-2</v>
      </c>
      <c r="M212" s="184" t="s">
        <v>676</v>
      </c>
      <c r="N212" s="182">
        <v>43868</v>
      </c>
      <c r="O212" s="1"/>
      <c r="P212" s="1"/>
      <c r="Q212" s="1"/>
      <c r="R212" s="6" t="s">
        <v>746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3">
        <v>145</v>
      </c>
      <c r="B213" s="182">
        <v>43707</v>
      </c>
      <c r="C213" s="182"/>
      <c r="D213" s="183" t="s">
        <v>130</v>
      </c>
      <c r="E213" s="184" t="s">
        <v>585</v>
      </c>
      <c r="F213" s="184">
        <v>137.5</v>
      </c>
      <c r="G213" s="185"/>
      <c r="H213" s="185">
        <v>138.5</v>
      </c>
      <c r="I213" s="185">
        <v>190</v>
      </c>
      <c r="J213" s="186" t="s">
        <v>781</v>
      </c>
      <c r="K213" s="187">
        <f>H213-F213</f>
        <v>1</v>
      </c>
      <c r="L213" s="188">
        <f>K213/F213</f>
        <v>7.2727272727272727E-3</v>
      </c>
      <c r="M213" s="184" t="s">
        <v>676</v>
      </c>
      <c r="N213" s="182">
        <v>44432</v>
      </c>
      <c r="O213" s="1"/>
      <c r="P213" s="1"/>
      <c r="Q213" s="1"/>
      <c r="R213" s="6" t="s">
        <v>742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9">
        <v>146</v>
      </c>
      <c r="B214" s="190">
        <v>43731</v>
      </c>
      <c r="C214" s="190"/>
      <c r="D214" s="191" t="s">
        <v>412</v>
      </c>
      <c r="E214" s="192" t="s">
        <v>585</v>
      </c>
      <c r="F214" s="192">
        <v>235</v>
      </c>
      <c r="G214" s="192"/>
      <c r="H214" s="192">
        <v>295</v>
      </c>
      <c r="I214" s="194">
        <v>296</v>
      </c>
      <c r="J214" s="164" t="s">
        <v>763</v>
      </c>
      <c r="K214" s="165">
        <f t="shared" ref="K214:K220" si="35">H214-F214</f>
        <v>60</v>
      </c>
      <c r="L214" s="166">
        <f t="shared" ref="L214:L220" si="36">K214/F214</f>
        <v>0.25531914893617019</v>
      </c>
      <c r="M214" s="161" t="s">
        <v>555</v>
      </c>
      <c r="N214" s="167">
        <v>43844</v>
      </c>
      <c r="O214" s="1"/>
      <c r="P214" s="1"/>
      <c r="Q214" s="1"/>
      <c r="R214" s="6" t="s">
        <v>746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9">
        <v>147</v>
      </c>
      <c r="B215" s="190">
        <v>43752</v>
      </c>
      <c r="C215" s="190"/>
      <c r="D215" s="191" t="s">
        <v>764</v>
      </c>
      <c r="E215" s="192" t="s">
        <v>585</v>
      </c>
      <c r="F215" s="192">
        <v>277.5</v>
      </c>
      <c r="G215" s="192"/>
      <c r="H215" s="192">
        <v>333</v>
      </c>
      <c r="I215" s="194">
        <v>333</v>
      </c>
      <c r="J215" s="164" t="s">
        <v>765</v>
      </c>
      <c r="K215" s="165">
        <f t="shared" si="35"/>
        <v>55.5</v>
      </c>
      <c r="L215" s="166">
        <f t="shared" si="36"/>
        <v>0.2</v>
      </c>
      <c r="M215" s="161" t="s">
        <v>555</v>
      </c>
      <c r="N215" s="167">
        <v>43846</v>
      </c>
      <c r="O215" s="1"/>
      <c r="P215" s="1"/>
      <c r="Q215" s="1"/>
      <c r="R215" s="6" t="s">
        <v>742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9">
        <v>148</v>
      </c>
      <c r="B216" s="190">
        <v>43752</v>
      </c>
      <c r="C216" s="190"/>
      <c r="D216" s="191" t="s">
        <v>766</v>
      </c>
      <c r="E216" s="192" t="s">
        <v>585</v>
      </c>
      <c r="F216" s="192">
        <v>930</v>
      </c>
      <c r="G216" s="192"/>
      <c r="H216" s="192">
        <v>1165</v>
      </c>
      <c r="I216" s="194">
        <v>1200</v>
      </c>
      <c r="J216" s="164" t="s">
        <v>767</v>
      </c>
      <c r="K216" s="165">
        <f t="shared" si="35"/>
        <v>235</v>
      </c>
      <c r="L216" s="166">
        <f t="shared" si="36"/>
        <v>0.25268817204301075</v>
      </c>
      <c r="M216" s="161" t="s">
        <v>555</v>
      </c>
      <c r="N216" s="167">
        <v>43847</v>
      </c>
      <c r="O216" s="1"/>
      <c r="P216" s="1"/>
      <c r="Q216" s="1"/>
      <c r="R216" s="6" t="s">
        <v>746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9">
        <v>149</v>
      </c>
      <c r="B217" s="190">
        <v>43753</v>
      </c>
      <c r="C217" s="190"/>
      <c r="D217" s="191" t="s">
        <v>768</v>
      </c>
      <c r="E217" s="192" t="s">
        <v>585</v>
      </c>
      <c r="F217" s="162">
        <v>111</v>
      </c>
      <c r="G217" s="192"/>
      <c r="H217" s="192">
        <v>141</v>
      </c>
      <c r="I217" s="194">
        <v>141</v>
      </c>
      <c r="J217" s="164" t="s">
        <v>570</v>
      </c>
      <c r="K217" s="165">
        <f t="shared" si="35"/>
        <v>30</v>
      </c>
      <c r="L217" s="166">
        <f t="shared" si="36"/>
        <v>0.27027027027027029</v>
      </c>
      <c r="M217" s="161" t="s">
        <v>555</v>
      </c>
      <c r="N217" s="167">
        <v>44328</v>
      </c>
      <c r="O217" s="1"/>
      <c r="P217" s="1"/>
      <c r="Q217" s="1"/>
      <c r="R217" s="6" t="s">
        <v>746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9">
        <v>150</v>
      </c>
      <c r="B218" s="190">
        <v>43753</v>
      </c>
      <c r="C218" s="190"/>
      <c r="D218" s="191" t="s">
        <v>769</v>
      </c>
      <c r="E218" s="192" t="s">
        <v>585</v>
      </c>
      <c r="F218" s="162">
        <v>296</v>
      </c>
      <c r="G218" s="192"/>
      <c r="H218" s="192">
        <v>370</v>
      </c>
      <c r="I218" s="194">
        <v>370</v>
      </c>
      <c r="J218" s="164" t="s">
        <v>643</v>
      </c>
      <c r="K218" s="165">
        <f t="shared" si="35"/>
        <v>74</v>
      </c>
      <c r="L218" s="166">
        <f t="shared" si="36"/>
        <v>0.25</v>
      </c>
      <c r="M218" s="161" t="s">
        <v>555</v>
      </c>
      <c r="N218" s="167">
        <v>43853</v>
      </c>
      <c r="O218" s="1"/>
      <c r="P218" s="1"/>
      <c r="Q218" s="1"/>
      <c r="R218" s="6" t="s">
        <v>746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9">
        <v>151</v>
      </c>
      <c r="B219" s="190">
        <v>43754</v>
      </c>
      <c r="C219" s="190"/>
      <c r="D219" s="191" t="s">
        <v>770</v>
      </c>
      <c r="E219" s="192" t="s">
        <v>585</v>
      </c>
      <c r="F219" s="162">
        <v>300</v>
      </c>
      <c r="G219" s="192"/>
      <c r="H219" s="192">
        <v>382.5</v>
      </c>
      <c r="I219" s="194">
        <v>344</v>
      </c>
      <c r="J219" s="164" t="s">
        <v>818</v>
      </c>
      <c r="K219" s="165">
        <f t="shared" si="35"/>
        <v>82.5</v>
      </c>
      <c r="L219" s="166">
        <f t="shared" si="36"/>
        <v>0.27500000000000002</v>
      </c>
      <c r="M219" s="161" t="s">
        <v>555</v>
      </c>
      <c r="N219" s="167">
        <v>44238</v>
      </c>
      <c r="O219" s="1"/>
      <c r="P219" s="1"/>
      <c r="Q219" s="1"/>
      <c r="R219" s="6" t="s">
        <v>746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9">
        <v>152</v>
      </c>
      <c r="B220" s="190">
        <v>43832</v>
      </c>
      <c r="C220" s="190"/>
      <c r="D220" s="191" t="s">
        <v>771</v>
      </c>
      <c r="E220" s="192" t="s">
        <v>585</v>
      </c>
      <c r="F220" s="162">
        <v>495</v>
      </c>
      <c r="G220" s="192"/>
      <c r="H220" s="192">
        <v>595</v>
      </c>
      <c r="I220" s="194">
        <v>590</v>
      </c>
      <c r="J220" s="164" t="s">
        <v>817</v>
      </c>
      <c r="K220" s="165">
        <f t="shared" si="35"/>
        <v>100</v>
      </c>
      <c r="L220" s="166">
        <f t="shared" si="36"/>
        <v>0.20202020202020202</v>
      </c>
      <c r="M220" s="161" t="s">
        <v>555</v>
      </c>
      <c r="N220" s="167">
        <v>44589</v>
      </c>
      <c r="O220" s="1"/>
      <c r="P220" s="1"/>
      <c r="Q220" s="1"/>
      <c r="R220" s="6" t="s">
        <v>746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9">
        <v>153</v>
      </c>
      <c r="B221" s="190">
        <v>43966</v>
      </c>
      <c r="C221" s="190"/>
      <c r="D221" s="191" t="s">
        <v>71</v>
      </c>
      <c r="E221" s="192" t="s">
        <v>585</v>
      </c>
      <c r="F221" s="162">
        <v>67.5</v>
      </c>
      <c r="G221" s="192"/>
      <c r="H221" s="192">
        <v>86</v>
      </c>
      <c r="I221" s="194">
        <v>86</v>
      </c>
      <c r="J221" s="164" t="s">
        <v>772</v>
      </c>
      <c r="K221" s="165">
        <f t="shared" ref="K221:K228" si="37">H221-F221</f>
        <v>18.5</v>
      </c>
      <c r="L221" s="166">
        <f t="shared" ref="L221:L228" si="38">K221/F221</f>
        <v>0.27407407407407408</v>
      </c>
      <c r="M221" s="161" t="s">
        <v>555</v>
      </c>
      <c r="N221" s="167">
        <v>44008</v>
      </c>
      <c r="O221" s="1"/>
      <c r="P221" s="1"/>
      <c r="Q221" s="1"/>
      <c r="R221" s="6" t="s">
        <v>746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9">
        <v>154</v>
      </c>
      <c r="B222" s="190">
        <v>44035</v>
      </c>
      <c r="C222" s="190"/>
      <c r="D222" s="191" t="s">
        <v>456</v>
      </c>
      <c r="E222" s="192" t="s">
        <v>585</v>
      </c>
      <c r="F222" s="162">
        <v>231</v>
      </c>
      <c r="G222" s="192"/>
      <c r="H222" s="192">
        <v>281</v>
      </c>
      <c r="I222" s="194">
        <v>281</v>
      </c>
      <c r="J222" s="164" t="s">
        <v>643</v>
      </c>
      <c r="K222" s="165">
        <f t="shared" si="37"/>
        <v>50</v>
      </c>
      <c r="L222" s="166">
        <f t="shared" si="38"/>
        <v>0.21645021645021645</v>
      </c>
      <c r="M222" s="161" t="s">
        <v>555</v>
      </c>
      <c r="N222" s="167">
        <v>44358</v>
      </c>
      <c r="O222" s="1"/>
      <c r="P222" s="1"/>
      <c r="Q222" s="1"/>
      <c r="R222" s="6" t="s">
        <v>746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9">
        <v>155</v>
      </c>
      <c r="B223" s="190">
        <v>44092</v>
      </c>
      <c r="C223" s="190"/>
      <c r="D223" s="191" t="s">
        <v>394</v>
      </c>
      <c r="E223" s="192" t="s">
        <v>585</v>
      </c>
      <c r="F223" s="192">
        <v>206</v>
      </c>
      <c r="G223" s="192"/>
      <c r="H223" s="192">
        <v>248</v>
      </c>
      <c r="I223" s="194">
        <v>248</v>
      </c>
      <c r="J223" s="164" t="s">
        <v>643</v>
      </c>
      <c r="K223" s="165">
        <f t="shared" si="37"/>
        <v>42</v>
      </c>
      <c r="L223" s="166">
        <f t="shared" si="38"/>
        <v>0.20388349514563106</v>
      </c>
      <c r="M223" s="161" t="s">
        <v>555</v>
      </c>
      <c r="N223" s="167">
        <v>44214</v>
      </c>
      <c r="O223" s="1"/>
      <c r="P223" s="1"/>
      <c r="Q223" s="1"/>
      <c r="R223" s="6" t="s">
        <v>746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9">
        <v>156</v>
      </c>
      <c r="B224" s="190">
        <v>44140</v>
      </c>
      <c r="C224" s="190"/>
      <c r="D224" s="191" t="s">
        <v>394</v>
      </c>
      <c r="E224" s="192" t="s">
        <v>585</v>
      </c>
      <c r="F224" s="192">
        <v>182.5</v>
      </c>
      <c r="G224" s="192"/>
      <c r="H224" s="192">
        <v>248</v>
      </c>
      <c r="I224" s="194">
        <v>248</v>
      </c>
      <c r="J224" s="164" t="s">
        <v>643</v>
      </c>
      <c r="K224" s="165">
        <f t="shared" si="37"/>
        <v>65.5</v>
      </c>
      <c r="L224" s="166">
        <f t="shared" si="38"/>
        <v>0.35890410958904112</v>
      </c>
      <c r="M224" s="161" t="s">
        <v>555</v>
      </c>
      <c r="N224" s="167">
        <v>44214</v>
      </c>
      <c r="O224" s="1"/>
      <c r="P224" s="1"/>
      <c r="Q224" s="1"/>
      <c r="R224" s="6" t="s">
        <v>746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9">
        <v>157</v>
      </c>
      <c r="B225" s="190">
        <v>44140</v>
      </c>
      <c r="C225" s="190"/>
      <c r="D225" s="191" t="s">
        <v>318</v>
      </c>
      <c r="E225" s="192" t="s">
        <v>585</v>
      </c>
      <c r="F225" s="192">
        <v>247.5</v>
      </c>
      <c r="G225" s="192"/>
      <c r="H225" s="192">
        <v>320</v>
      </c>
      <c r="I225" s="194">
        <v>320</v>
      </c>
      <c r="J225" s="164" t="s">
        <v>643</v>
      </c>
      <c r="K225" s="165">
        <f t="shared" si="37"/>
        <v>72.5</v>
      </c>
      <c r="L225" s="166">
        <f t="shared" si="38"/>
        <v>0.29292929292929293</v>
      </c>
      <c r="M225" s="161" t="s">
        <v>555</v>
      </c>
      <c r="N225" s="167">
        <v>44323</v>
      </c>
      <c r="O225" s="1"/>
      <c r="P225" s="1"/>
      <c r="Q225" s="1"/>
      <c r="R225" s="6" t="s">
        <v>746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9">
        <v>158</v>
      </c>
      <c r="B226" s="190">
        <v>44140</v>
      </c>
      <c r="C226" s="190"/>
      <c r="D226" s="191" t="s">
        <v>270</v>
      </c>
      <c r="E226" s="192" t="s">
        <v>585</v>
      </c>
      <c r="F226" s="162">
        <v>925</v>
      </c>
      <c r="G226" s="192"/>
      <c r="H226" s="192">
        <v>1095</v>
      </c>
      <c r="I226" s="194">
        <v>1093</v>
      </c>
      <c r="J226" s="164" t="s">
        <v>773</v>
      </c>
      <c r="K226" s="165">
        <f t="shared" si="37"/>
        <v>170</v>
      </c>
      <c r="L226" s="166">
        <f t="shared" si="38"/>
        <v>0.18378378378378379</v>
      </c>
      <c r="M226" s="161" t="s">
        <v>555</v>
      </c>
      <c r="N226" s="167">
        <v>44201</v>
      </c>
      <c r="O226" s="1"/>
      <c r="P226" s="1"/>
      <c r="Q226" s="1"/>
      <c r="R226" s="6" t="s">
        <v>746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9">
        <v>159</v>
      </c>
      <c r="B227" s="190">
        <v>44140</v>
      </c>
      <c r="C227" s="190"/>
      <c r="D227" s="191" t="s">
        <v>334</v>
      </c>
      <c r="E227" s="192" t="s">
        <v>585</v>
      </c>
      <c r="F227" s="162">
        <v>332.5</v>
      </c>
      <c r="G227" s="192"/>
      <c r="H227" s="192">
        <v>393</v>
      </c>
      <c r="I227" s="194">
        <v>406</v>
      </c>
      <c r="J227" s="164" t="s">
        <v>774</v>
      </c>
      <c r="K227" s="165">
        <f t="shared" si="37"/>
        <v>60.5</v>
      </c>
      <c r="L227" s="166">
        <f t="shared" si="38"/>
        <v>0.18195488721804512</v>
      </c>
      <c r="M227" s="161" t="s">
        <v>555</v>
      </c>
      <c r="N227" s="167">
        <v>44256</v>
      </c>
      <c r="O227" s="1"/>
      <c r="P227" s="1"/>
      <c r="Q227" s="1"/>
      <c r="R227" s="6" t="s">
        <v>746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9">
        <v>160</v>
      </c>
      <c r="B228" s="190">
        <v>44141</v>
      </c>
      <c r="C228" s="190"/>
      <c r="D228" s="191" t="s">
        <v>456</v>
      </c>
      <c r="E228" s="192" t="s">
        <v>585</v>
      </c>
      <c r="F228" s="162">
        <v>231</v>
      </c>
      <c r="G228" s="192"/>
      <c r="H228" s="192">
        <v>281</v>
      </c>
      <c r="I228" s="194">
        <v>281</v>
      </c>
      <c r="J228" s="164" t="s">
        <v>643</v>
      </c>
      <c r="K228" s="165">
        <f t="shared" si="37"/>
        <v>50</v>
      </c>
      <c r="L228" s="166">
        <f t="shared" si="38"/>
        <v>0.21645021645021645</v>
      </c>
      <c r="M228" s="161" t="s">
        <v>555</v>
      </c>
      <c r="N228" s="167">
        <v>44358</v>
      </c>
      <c r="O228" s="1"/>
      <c r="P228" s="1"/>
      <c r="Q228" s="1"/>
      <c r="R228" s="6" t="s">
        <v>746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5">
        <v>161</v>
      </c>
      <c r="B229" s="208">
        <v>44187</v>
      </c>
      <c r="C229" s="208"/>
      <c r="D229" s="209" t="s">
        <v>431</v>
      </c>
      <c r="E229" s="53" t="s">
        <v>585</v>
      </c>
      <c r="F229" s="210" t="s">
        <v>775</v>
      </c>
      <c r="G229" s="53"/>
      <c r="H229" s="53"/>
      <c r="I229" s="211">
        <v>239</v>
      </c>
      <c r="J229" s="207" t="s">
        <v>558</v>
      </c>
      <c r="K229" s="207"/>
      <c r="L229" s="212"/>
      <c r="M229" s="213"/>
      <c r="N229" s="214"/>
      <c r="O229" s="1"/>
      <c r="P229" s="1"/>
      <c r="Q229" s="1"/>
      <c r="R229" s="6" t="s">
        <v>746</v>
      </c>
    </row>
    <row r="230" spans="1:26" ht="12.75" customHeight="1">
      <c r="A230" s="189">
        <v>162</v>
      </c>
      <c r="B230" s="190">
        <v>44258</v>
      </c>
      <c r="C230" s="190"/>
      <c r="D230" s="191" t="s">
        <v>771</v>
      </c>
      <c r="E230" s="192" t="s">
        <v>585</v>
      </c>
      <c r="F230" s="162">
        <v>495</v>
      </c>
      <c r="G230" s="192"/>
      <c r="H230" s="192">
        <v>595</v>
      </c>
      <c r="I230" s="194">
        <v>590</v>
      </c>
      <c r="J230" s="164" t="s">
        <v>817</v>
      </c>
      <c r="K230" s="165">
        <f t="shared" ref="K230:K237" si="39">H230-F230</f>
        <v>100</v>
      </c>
      <c r="L230" s="166">
        <f t="shared" ref="L230:L237" si="40">K230/F230</f>
        <v>0.20202020202020202</v>
      </c>
      <c r="M230" s="161" t="s">
        <v>555</v>
      </c>
      <c r="N230" s="167">
        <v>44589</v>
      </c>
      <c r="O230" s="1"/>
      <c r="P230" s="1"/>
      <c r="R230" s="6" t="s">
        <v>746</v>
      </c>
    </row>
    <row r="231" spans="1:26" ht="12.75" customHeight="1">
      <c r="A231" s="189">
        <v>163</v>
      </c>
      <c r="B231" s="190">
        <v>44274</v>
      </c>
      <c r="C231" s="190"/>
      <c r="D231" s="191" t="s">
        <v>334</v>
      </c>
      <c r="E231" s="192" t="s">
        <v>585</v>
      </c>
      <c r="F231" s="162">
        <v>355</v>
      </c>
      <c r="G231" s="192"/>
      <c r="H231" s="192">
        <v>422.5</v>
      </c>
      <c r="I231" s="194">
        <v>420</v>
      </c>
      <c r="J231" s="164" t="s">
        <v>776</v>
      </c>
      <c r="K231" s="165">
        <f t="shared" si="39"/>
        <v>67.5</v>
      </c>
      <c r="L231" s="166">
        <f t="shared" si="40"/>
        <v>0.19014084507042253</v>
      </c>
      <c r="M231" s="161" t="s">
        <v>555</v>
      </c>
      <c r="N231" s="167">
        <v>44361</v>
      </c>
      <c r="O231" s="1"/>
      <c r="R231" s="216" t="s">
        <v>746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9">
        <v>164</v>
      </c>
      <c r="B232" s="190">
        <v>44295</v>
      </c>
      <c r="C232" s="190"/>
      <c r="D232" s="191" t="s">
        <v>777</v>
      </c>
      <c r="E232" s="192" t="s">
        <v>585</v>
      </c>
      <c r="F232" s="162">
        <v>555</v>
      </c>
      <c r="G232" s="192"/>
      <c r="H232" s="192">
        <v>663</v>
      </c>
      <c r="I232" s="194">
        <v>663</v>
      </c>
      <c r="J232" s="164" t="s">
        <v>778</v>
      </c>
      <c r="K232" s="165">
        <f t="shared" si="39"/>
        <v>108</v>
      </c>
      <c r="L232" s="166">
        <f t="shared" si="40"/>
        <v>0.19459459459459461</v>
      </c>
      <c r="M232" s="161" t="s">
        <v>555</v>
      </c>
      <c r="N232" s="167">
        <v>44321</v>
      </c>
      <c r="O232" s="1"/>
      <c r="P232" s="1"/>
      <c r="Q232" s="1"/>
      <c r="R232" s="216" t="s">
        <v>746</v>
      </c>
    </row>
    <row r="233" spans="1:26" ht="12.75" customHeight="1">
      <c r="A233" s="189">
        <v>165</v>
      </c>
      <c r="B233" s="190">
        <v>44308</v>
      </c>
      <c r="C233" s="190"/>
      <c r="D233" s="191" t="s">
        <v>364</v>
      </c>
      <c r="E233" s="192" t="s">
        <v>585</v>
      </c>
      <c r="F233" s="162">
        <v>126.5</v>
      </c>
      <c r="G233" s="192"/>
      <c r="H233" s="192">
        <v>155</v>
      </c>
      <c r="I233" s="194">
        <v>155</v>
      </c>
      <c r="J233" s="164" t="s">
        <v>643</v>
      </c>
      <c r="K233" s="165">
        <f t="shared" si="39"/>
        <v>28.5</v>
      </c>
      <c r="L233" s="166">
        <f t="shared" si="40"/>
        <v>0.22529644268774704</v>
      </c>
      <c r="M233" s="161" t="s">
        <v>555</v>
      </c>
      <c r="N233" s="167">
        <v>44362</v>
      </c>
      <c r="O233" s="1"/>
      <c r="R233" s="216" t="s">
        <v>746</v>
      </c>
    </row>
    <row r="234" spans="1:26" ht="12.75" customHeight="1">
      <c r="A234" s="245">
        <v>166</v>
      </c>
      <c r="B234" s="246">
        <v>44368</v>
      </c>
      <c r="C234" s="246"/>
      <c r="D234" s="247" t="s">
        <v>382</v>
      </c>
      <c r="E234" s="248" t="s">
        <v>585</v>
      </c>
      <c r="F234" s="249">
        <v>287.5</v>
      </c>
      <c r="G234" s="248"/>
      <c r="H234" s="248">
        <v>245</v>
      </c>
      <c r="I234" s="250">
        <v>344</v>
      </c>
      <c r="J234" s="174" t="s">
        <v>812</v>
      </c>
      <c r="K234" s="175">
        <f t="shared" si="39"/>
        <v>-42.5</v>
      </c>
      <c r="L234" s="176">
        <f t="shared" si="40"/>
        <v>-0.14782608695652175</v>
      </c>
      <c r="M234" s="172" t="s">
        <v>567</v>
      </c>
      <c r="N234" s="169">
        <v>44508</v>
      </c>
      <c r="O234" s="1"/>
      <c r="R234" s="216" t="s">
        <v>746</v>
      </c>
    </row>
    <row r="235" spans="1:26" ht="12.75" customHeight="1">
      <c r="A235" s="189">
        <v>167</v>
      </c>
      <c r="B235" s="190">
        <v>44368</v>
      </c>
      <c r="C235" s="190"/>
      <c r="D235" s="191" t="s">
        <v>456</v>
      </c>
      <c r="E235" s="192" t="s">
        <v>585</v>
      </c>
      <c r="F235" s="162">
        <v>241</v>
      </c>
      <c r="G235" s="192"/>
      <c r="H235" s="192">
        <v>298</v>
      </c>
      <c r="I235" s="194">
        <v>320</v>
      </c>
      <c r="J235" s="164" t="s">
        <v>643</v>
      </c>
      <c r="K235" s="165">
        <f t="shared" si="39"/>
        <v>57</v>
      </c>
      <c r="L235" s="166">
        <f t="shared" si="40"/>
        <v>0.23651452282157676</v>
      </c>
      <c r="M235" s="161" t="s">
        <v>555</v>
      </c>
      <c r="N235" s="167">
        <v>44802</v>
      </c>
      <c r="O235" s="41"/>
      <c r="R235" s="216" t="s">
        <v>746</v>
      </c>
    </row>
    <row r="236" spans="1:26" ht="12.75" customHeight="1">
      <c r="A236" s="189">
        <v>168</v>
      </c>
      <c r="B236" s="190">
        <v>44406</v>
      </c>
      <c r="C236" s="190"/>
      <c r="D236" s="191" t="s">
        <v>364</v>
      </c>
      <c r="E236" s="192" t="s">
        <v>585</v>
      </c>
      <c r="F236" s="162">
        <v>162.5</v>
      </c>
      <c r="G236" s="192"/>
      <c r="H236" s="192">
        <v>200</v>
      </c>
      <c r="I236" s="194">
        <v>200</v>
      </c>
      <c r="J236" s="164" t="s">
        <v>643</v>
      </c>
      <c r="K236" s="165">
        <f t="shared" si="39"/>
        <v>37.5</v>
      </c>
      <c r="L236" s="166">
        <f t="shared" si="40"/>
        <v>0.23076923076923078</v>
      </c>
      <c r="M236" s="161" t="s">
        <v>555</v>
      </c>
      <c r="N236" s="167">
        <v>44802</v>
      </c>
      <c r="O236" s="1"/>
      <c r="R236" s="216" t="s">
        <v>746</v>
      </c>
    </row>
    <row r="237" spans="1:26" ht="12.75" customHeight="1">
      <c r="A237" s="189">
        <v>169</v>
      </c>
      <c r="B237" s="190">
        <v>44462</v>
      </c>
      <c r="C237" s="190"/>
      <c r="D237" s="191" t="s">
        <v>783</v>
      </c>
      <c r="E237" s="192" t="s">
        <v>585</v>
      </c>
      <c r="F237" s="162">
        <v>1235</v>
      </c>
      <c r="G237" s="192"/>
      <c r="H237" s="192">
        <v>1505</v>
      </c>
      <c r="I237" s="194">
        <v>1500</v>
      </c>
      <c r="J237" s="164" t="s">
        <v>643</v>
      </c>
      <c r="K237" s="165">
        <f t="shared" si="39"/>
        <v>270</v>
      </c>
      <c r="L237" s="166">
        <f t="shared" si="40"/>
        <v>0.21862348178137653</v>
      </c>
      <c r="M237" s="161" t="s">
        <v>555</v>
      </c>
      <c r="N237" s="167">
        <v>44564</v>
      </c>
      <c r="O237" s="1"/>
      <c r="R237" s="216" t="s">
        <v>746</v>
      </c>
    </row>
    <row r="238" spans="1:26" ht="12.75" customHeight="1">
      <c r="A238" s="229">
        <v>170</v>
      </c>
      <c r="B238" s="230">
        <v>44480</v>
      </c>
      <c r="C238" s="230"/>
      <c r="D238" s="231" t="s">
        <v>785</v>
      </c>
      <c r="E238" s="232" t="s">
        <v>585</v>
      </c>
      <c r="F238" s="233" t="s">
        <v>789</v>
      </c>
      <c r="G238" s="232"/>
      <c r="H238" s="232"/>
      <c r="I238" s="232">
        <v>145</v>
      </c>
      <c r="J238" s="234" t="s">
        <v>558</v>
      </c>
      <c r="K238" s="229"/>
      <c r="L238" s="230"/>
      <c r="M238" s="230"/>
      <c r="N238" s="231"/>
      <c r="O238" s="41"/>
      <c r="R238" s="216" t="s">
        <v>746</v>
      </c>
    </row>
    <row r="239" spans="1:26" ht="12.75" customHeight="1">
      <c r="A239" s="235">
        <v>171</v>
      </c>
      <c r="B239" s="236">
        <v>44481</v>
      </c>
      <c r="C239" s="236"/>
      <c r="D239" s="237" t="s">
        <v>259</v>
      </c>
      <c r="E239" s="238" t="s">
        <v>585</v>
      </c>
      <c r="F239" s="239" t="s">
        <v>787</v>
      </c>
      <c r="G239" s="238"/>
      <c r="H239" s="238"/>
      <c r="I239" s="238">
        <v>380</v>
      </c>
      <c r="J239" s="240" t="s">
        <v>558</v>
      </c>
      <c r="K239" s="235"/>
      <c r="L239" s="236"/>
      <c r="M239" s="236"/>
      <c r="N239" s="237"/>
      <c r="O239" s="41"/>
      <c r="R239" s="216" t="s">
        <v>746</v>
      </c>
    </row>
    <row r="240" spans="1:26" ht="12.75" customHeight="1">
      <c r="A240" s="235">
        <v>172</v>
      </c>
      <c r="B240" s="236">
        <v>44481</v>
      </c>
      <c r="C240" s="236"/>
      <c r="D240" s="237" t="s">
        <v>389</v>
      </c>
      <c r="E240" s="238" t="s">
        <v>585</v>
      </c>
      <c r="F240" s="239" t="s">
        <v>788</v>
      </c>
      <c r="G240" s="238"/>
      <c r="H240" s="238"/>
      <c r="I240" s="238">
        <v>56</v>
      </c>
      <c r="J240" s="240" t="s">
        <v>558</v>
      </c>
      <c r="K240" s="235"/>
      <c r="L240" s="236"/>
      <c r="M240" s="236"/>
      <c r="N240" s="237"/>
      <c r="O240" s="41"/>
      <c r="R240" s="216"/>
    </row>
    <row r="241" spans="1:18" ht="12.75" customHeight="1">
      <c r="A241" s="189">
        <v>173</v>
      </c>
      <c r="B241" s="190">
        <v>44551</v>
      </c>
      <c r="C241" s="190"/>
      <c r="D241" s="191" t="s">
        <v>118</v>
      </c>
      <c r="E241" s="192" t="s">
        <v>585</v>
      </c>
      <c r="F241" s="162">
        <v>2300</v>
      </c>
      <c r="G241" s="192"/>
      <c r="H241" s="192">
        <f>(2820+2200)/2</f>
        <v>2510</v>
      </c>
      <c r="I241" s="194">
        <v>3000</v>
      </c>
      <c r="J241" s="164" t="s">
        <v>826</v>
      </c>
      <c r="K241" s="165">
        <f>H241-F241</f>
        <v>210</v>
      </c>
      <c r="L241" s="166">
        <f>K241/F241</f>
        <v>9.1304347826086957E-2</v>
      </c>
      <c r="M241" s="161" t="s">
        <v>555</v>
      </c>
      <c r="N241" s="167">
        <v>44649</v>
      </c>
      <c r="O241" s="1"/>
      <c r="R241" s="216"/>
    </row>
    <row r="242" spans="1:18" ht="12.75" customHeight="1">
      <c r="A242" s="241">
        <v>174</v>
      </c>
      <c r="B242" s="236">
        <v>44606</v>
      </c>
      <c r="C242" s="241"/>
      <c r="D242" s="241" t="s">
        <v>410</v>
      </c>
      <c r="E242" s="238" t="s">
        <v>585</v>
      </c>
      <c r="F242" s="238" t="s">
        <v>820</v>
      </c>
      <c r="G242" s="238"/>
      <c r="H242" s="238"/>
      <c r="I242" s="238">
        <v>764</v>
      </c>
      <c r="J242" s="238" t="s">
        <v>558</v>
      </c>
      <c r="K242" s="238"/>
      <c r="L242" s="238"/>
      <c r="M242" s="238"/>
      <c r="N242" s="241"/>
      <c r="O242" s="41"/>
      <c r="R242" s="216"/>
    </row>
    <row r="243" spans="1:18" ht="12.75" customHeight="1">
      <c r="A243" s="241">
        <v>175</v>
      </c>
      <c r="B243" s="236">
        <v>44613</v>
      </c>
      <c r="C243" s="241"/>
      <c r="D243" s="241" t="s">
        <v>783</v>
      </c>
      <c r="E243" s="238" t="s">
        <v>585</v>
      </c>
      <c r="F243" s="238" t="s">
        <v>821</v>
      </c>
      <c r="G243" s="238"/>
      <c r="H243" s="238"/>
      <c r="I243" s="238">
        <v>1510</v>
      </c>
      <c r="J243" s="238" t="s">
        <v>558</v>
      </c>
      <c r="K243" s="238"/>
      <c r="L243" s="238"/>
      <c r="M243" s="238"/>
      <c r="N243" s="241"/>
      <c r="O243" s="41"/>
      <c r="R243" s="216"/>
    </row>
    <row r="244" spans="1:18" ht="12.75" customHeight="1">
      <c r="A244">
        <v>176</v>
      </c>
      <c r="B244" s="236">
        <v>44670</v>
      </c>
      <c r="C244" s="236"/>
      <c r="D244" s="241" t="s">
        <v>519</v>
      </c>
      <c r="E244" s="287" t="s">
        <v>585</v>
      </c>
      <c r="F244" s="238" t="s">
        <v>828</v>
      </c>
      <c r="G244" s="238"/>
      <c r="H244" s="238"/>
      <c r="I244" s="238">
        <v>553</v>
      </c>
      <c r="J244" s="238" t="s">
        <v>558</v>
      </c>
      <c r="K244" s="238"/>
      <c r="L244" s="238"/>
      <c r="M244" s="238"/>
      <c r="N244" s="238"/>
      <c r="O244" s="41"/>
      <c r="R244" s="216"/>
    </row>
    <row r="245" spans="1:18" ht="12.75" customHeight="1">
      <c r="A245" s="189">
        <v>177</v>
      </c>
      <c r="B245" s="190">
        <v>44746</v>
      </c>
      <c r="C245" s="190"/>
      <c r="D245" s="191" t="s">
        <v>863</v>
      </c>
      <c r="E245" s="192" t="s">
        <v>585</v>
      </c>
      <c r="F245" s="162">
        <v>207.5</v>
      </c>
      <c r="G245" s="192"/>
      <c r="H245" s="192">
        <v>254</v>
      </c>
      <c r="I245" s="194">
        <v>254</v>
      </c>
      <c r="J245" s="164" t="s">
        <v>643</v>
      </c>
      <c r="K245" s="165">
        <f>H245-F245</f>
        <v>46.5</v>
      </c>
      <c r="L245" s="166">
        <f>K245/F245</f>
        <v>0.22409638554216868</v>
      </c>
      <c r="M245" s="161" t="s">
        <v>555</v>
      </c>
      <c r="N245" s="167">
        <v>44792</v>
      </c>
      <c r="O245" s="1"/>
      <c r="R245" s="216"/>
    </row>
    <row r="246" spans="1:18" ht="12.75" customHeight="1">
      <c r="A246" s="215">
        <v>178</v>
      </c>
      <c r="B246" s="236">
        <v>44775</v>
      </c>
      <c r="D246" s="327" t="s">
        <v>458</v>
      </c>
      <c r="E246" s="326" t="s">
        <v>585</v>
      </c>
      <c r="F246" s="238" t="s">
        <v>864</v>
      </c>
      <c r="G246" s="238"/>
      <c r="H246" s="238"/>
      <c r="I246" s="238">
        <v>38</v>
      </c>
      <c r="J246" s="238" t="s">
        <v>558</v>
      </c>
      <c r="K246" s="238"/>
      <c r="L246" s="238"/>
      <c r="M246" s="238"/>
      <c r="N246" s="238"/>
      <c r="O246" s="41"/>
      <c r="R246" s="56"/>
    </row>
    <row r="247" spans="1:18" ht="12.75" customHeight="1">
      <c r="F247" s="56"/>
      <c r="G247" s="56"/>
      <c r="H247" s="56"/>
      <c r="I247" s="56"/>
      <c r="J247" s="41"/>
      <c r="K247" s="56"/>
      <c r="L247" s="56"/>
      <c r="M247" s="56"/>
      <c r="O247" s="41"/>
      <c r="R247" s="56"/>
    </row>
    <row r="248" spans="1:18" ht="12.75" customHeight="1">
      <c r="B248" s="217" t="s">
        <v>779</v>
      </c>
      <c r="F248" s="56"/>
      <c r="G248" s="56"/>
      <c r="H248" s="56"/>
      <c r="I248" s="56"/>
      <c r="J248" s="41"/>
      <c r="K248" s="56"/>
      <c r="L248" s="56"/>
      <c r="M248" s="56"/>
      <c r="O248" s="41"/>
      <c r="R248" s="56"/>
    </row>
    <row r="249" spans="1:18" ht="12.75" customHeight="1">
      <c r="F249" s="56"/>
      <c r="G249" s="56"/>
      <c r="H249" s="56"/>
      <c r="I249" s="56"/>
      <c r="J249" s="41"/>
      <c r="K249" s="56"/>
      <c r="L249" s="56"/>
      <c r="M249" s="56"/>
      <c r="O249" s="41"/>
      <c r="R249" s="56"/>
    </row>
    <row r="250" spans="1:18" ht="12.75" customHeight="1">
      <c r="F250" s="56"/>
      <c r="G250" s="56"/>
      <c r="H250" s="56"/>
      <c r="I250" s="56"/>
      <c r="J250" s="41"/>
      <c r="K250" s="56"/>
      <c r="L250" s="56"/>
      <c r="M250" s="56"/>
      <c r="O250" s="41"/>
      <c r="R250" s="56"/>
    </row>
    <row r="251" spans="1:18" ht="12.75" customHeight="1">
      <c r="F251" s="56"/>
      <c r="G251" s="56"/>
      <c r="H251" s="56"/>
      <c r="I251" s="56"/>
      <c r="J251" s="41"/>
      <c r="K251" s="56"/>
      <c r="L251" s="56"/>
      <c r="M251" s="56"/>
      <c r="O251" s="41"/>
      <c r="R251" s="56"/>
    </row>
    <row r="252" spans="1:18" ht="12.75" customHeight="1">
      <c r="F252" s="56"/>
      <c r="G252" s="56"/>
      <c r="H252" s="56"/>
      <c r="I252" s="56"/>
      <c r="J252" s="41"/>
      <c r="K252" s="56"/>
      <c r="L252" s="56"/>
      <c r="M252" s="56"/>
      <c r="O252" s="41"/>
      <c r="R252" s="56"/>
    </row>
    <row r="253" spans="1:18" ht="12.75" customHeight="1">
      <c r="F253" s="56"/>
      <c r="G253" s="56"/>
      <c r="H253" s="56"/>
      <c r="I253" s="56"/>
      <c r="J253" s="41"/>
      <c r="K253" s="56"/>
      <c r="L253" s="56"/>
      <c r="M253" s="56"/>
      <c r="O253" s="41"/>
      <c r="R253" s="56"/>
    </row>
    <row r="254" spans="1:18" ht="12.75" customHeight="1">
      <c r="F254" s="56"/>
      <c r="G254" s="56"/>
      <c r="H254" s="56"/>
      <c r="I254" s="56"/>
      <c r="J254" s="41"/>
      <c r="K254" s="56"/>
      <c r="L254" s="56"/>
      <c r="M254" s="56"/>
      <c r="O254" s="41"/>
      <c r="R254" s="56"/>
    </row>
    <row r="255" spans="1:18" ht="12.75" customHeight="1">
      <c r="A255" s="218"/>
      <c r="F255" s="56"/>
      <c r="G255" s="56"/>
      <c r="H255" s="56"/>
      <c r="I255" s="56"/>
      <c r="J255" s="41"/>
      <c r="K255" s="56"/>
      <c r="L255" s="56"/>
      <c r="M255" s="56"/>
      <c r="O255" s="41"/>
      <c r="R255" s="56"/>
    </row>
    <row r="256" spans="1:18" ht="12.75" customHeight="1">
      <c r="A256" s="218"/>
      <c r="F256" s="56"/>
      <c r="G256" s="56"/>
      <c r="H256" s="56"/>
      <c r="I256" s="56"/>
      <c r="J256" s="41"/>
      <c r="K256" s="56"/>
      <c r="L256" s="56"/>
      <c r="M256" s="56"/>
      <c r="O256" s="41"/>
      <c r="R256" s="56"/>
    </row>
    <row r="257" spans="1:18" ht="12.75" customHeight="1">
      <c r="A257" s="53"/>
      <c r="F257" s="56"/>
      <c r="G257" s="56"/>
      <c r="H257" s="56"/>
      <c r="I257" s="56"/>
      <c r="J257" s="41"/>
      <c r="K257" s="56"/>
      <c r="L257" s="56"/>
      <c r="M257" s="56"/>
      <c r="O257" s="41"/>
      <c r="R257" s="56"/>
    </row>
    <row r="258" spans="1:18" ht="12.75" customHeight="1">
      <c r="F258" s="56"/>
      <c r="G258" s="56"/>
      <c r="H258" s="56"/>
      <c r="I258" s="56"/>
      <c r="J258" s="41"/>
      <c r="K258" s="56"/>
      <c r="L258" s="56"/>
      <c r="M258" s="56"/>
      <c r="O258" s="41"/>
      <c r="R258" s="56"/>
    </row>
    <row r="259" spans="1:18" ht="12.75" customHeight="1">
      <c r="F259" s="56"/>
      <c r="G259" s="56"/>
      <c r="H259" s="56"/>
      <c r="I259" s="56"/>
      <c r="J259" s="41"/>
      <c r="K259" s="56"/>
      <c r="L259" s="56"/>
      <c r="M259" s="56"/>
      <c r="O259" s="41"/>
      <c r="R259" s="56"/>
    </row>
    <row r="260" spans="1:18" ht="12.75" customHeight="1">
      <c r="F260" s="56"/>
      <c r="G260" s="56"/>
      <c r="H260" s="56"/>
      <c r="I260" s="56"/>
      <c r="J260" s="41"/>
      <c r="K260" s="56"/>
      <c r="L260" s="56"/>
      <c r="M260" s="56"/>
      <c r="O260" s="41"/>
      <c r="R260" s="56"/>
    </row>
    <row r="261" spans="1:18" ht="12.75" customHeight="1">
      <c r="F261" s="56"/>
      <c r="G261" s="56"/>
      <c r="H261" s="56"/>
      <c r="I261" s="56"/>
      <c r="J261" s="41"/>
      <c r="K261" s="56"/>
      <c r="L261" s="56"/>
      <c r="M261" s="56"/>
      <c r="O261" s="41"/>
      <c r="R261" s="56"/>
    </row>
    <row r="262" spans="1:18" ht="12.75" customHeight="1">
      <c r="F262" s="56"/>
      <c r="G262" s="56"/>
      <c r="H262" s="56"/>
      <c r="I262" s="56"/>
      <c r="J262" s="41"/>
      <c r="K262" s="56"/>
      <c r="L262" s="56"/>
      <c r="M262" s="56"/>
      <c r="O262" s="41"/>
      <c r="R262" s="56"/>
    </row>
    <row r="263" spans="1:18" ht="12.75" customHeight="1">
      <c r="F263" s="56"/>
      <c r="G263" s="56"/>
      <c r="H263" s="56"/>
      <c r="I263" s="56"/>
      <c r="J263" s="41"/>
      <c r="K263" s="56"/>
      <c r="L263" s="56"/>
      <c r="M263" s="56"/>
      <c r="O263" s="41"/>
      <c r="R263" s="56"/>
    </row>
    <row r="264" spans="1:18" ht="12.75" customHeight="1">
      <c r="F264" s="56"/>
      <c r="G264" s="56"/>
      <c r="H264" s="56"/>
      <c r="I264" s="56"/>
      <c r="J264" s="41"/>
      <c r="K264" s="56"/>
      <c r="L264" s="56"/>
      <c r="M264" s="56"/>
      <c r="O264" s="41"/>
      <c r="R264" s="56"/>
    </row>
    <row r="265" spans="1:18" ht="12.75" customHeight="1">
      <c r="F265" s="56"/>
      <c r="G265" s="56"/>
      <c r="H265" s="56"/>
      <c r="I265" s="56"/>
      <c r="J265" s="41"/>
      <c r="K265" s="56"/>
      <c r="L265" s="56"/>
      <c r="M265" s="56"/>
      <c r="O265" s="41"/>
      <c r="R265" s="56"/>
    </row>
    <row r="266" spans="1:18" ht="12.75" customHeight="1">
      <c r="F266" s="56"/>
      <c r="G266" s="56"/>
      <c r="H266" s="56"/>
      <c r="I266" s="56"/>
      <c r="J266" s="41"/>
      <c r="K266" s="56"/>
      <c r="L266" s="56"/>
      <c r="M266" s="56"/>
      <c r="O266" s="41"/>
      <c r="R266" s="56"/>
    </row>
    <row r="267" spans="1:18" ht="12.75" customHeight="1">
      <c r="F267" s="56"/>
      <c r="G267" s="56"/>
      <c r="H267" s="56"/>
      <c r="I267" s="56"/>
      <c r="J267" s="41"/>
      <c r="K267" s="56"/>
      <c r="L267" s="56"/>
      <c r="M267" s="56"/>
      <c r="O267" s="41"/>
      <c r="R267" s="56"/>
    </row>
    <row r="268" spans="1:18" ht="12.75" customHeight="1">
      <c r="F268" s="56"/>
      <c r="G268" s="56"/>
      <c r="H268" s="56"/>
      <c r="I268" s="56"/>
      <c r="J268" s="41"/>
      <c r="K268" s="56"/>
      <c r="L268" s="56"/>
      <c r="M268" s="56"/>
      <c r="O268" s="41"/>
      <c r="R268" s="56"/>
    </row>
    <row r="269" spans="1:18" ht="12.75" customHeight="1">
      <c r="F269" s="56"/>
      <c r="G269" s="56"/>
      <c r="H269" s="56"/>
      <c r="I269" s="56"/>
      <c r="J269" s="41"/>
      <c r="K269" s="56"/>
      <c r="L269" s="56"/>
      <c r="M269" s="56"/>
      <c r="O269" s="41"/>
      <c r="R269" s="56"/>
    </row>
    <row r="270" spans="1:18" ht="12.75" customHeight="1">
      <c r="F270" s="56"/>
      <c r="G270" s="56"/>
      <c r="H270" s="56"/>
      <c r="I270" s="56"/>
      <c r="J270" s="41"/>
      <c r="K270" s="56"/>
      <c r="L270" s="56"/>
      <c r="M270" s="56"/>
      <c r="O270" s="41"/>
      <c r="R270" s="56"/>
    </row>
    <row r="271" spans="1:18" ht="12.75" customHeight="1">
      <c r="F271" s="56"/>
      <c r="G271" s="56"/>
      <c r="H271" s="56"/>
      <c r="I271" s="56"/>
      <c r="J271" s="41"/>
      <c r="K271" s="56"/>
      <c r="L271" s="56"/>
      <c r="M271" s="56"/>
      <c r="O271" s="41"/>
      <c r="R271" s="56"/>
    </row>
    <row r="272" spans="1:18" ht="12.75" customHeight="1">
      <c r="F272" s="56"/>
      <c r="G272" s="56"/>
      <c r="H272" s="56"/>
      <c r="I272" s="56"/>
      <c r="J272" s="41"/>
      <c r="K272" s="56"/>
      <c r="L272" s="56"/>
      <c r="M272" s="56"/>
      <c r="O272" s="41"/>
      <c r="R272" s="56"/>
    </row>
    <row r="273" spans="6:18" ht="12.75" customHeight="1">
      <c r="F273" s="56"/>
      <c r="G273" s="56"/>
      <c r="H273" s="56"/>
      <c r="I273" s="56"/>
      <c r="J273" s="41"/>
      <c r="K273" s="56"/>
      <c r="L273" s="56"/>
      <c r="M273" s="56"/>
      <c r="O273" s="41"/>
      <c r="R273" s="56"/>
    </row>
    <row r="274" spans="6:18" ht="12.75" customHeight="1">
      <c r="F274" s="56"/>
      <c r="G274" s="56"/>
      <c r="H274" s="56"/>
      <c r="I274" s="56"/>
      <c r="J274" s="41"/>
      <c r="K274" s="56"/>
      <c r="L274" s="56"/>
      <c r="M274" s="56"/>
      <c r="O274" s="41"/>
      <c r="R274" s="56"/>
    </row>
    <row r="275" spans="6:18" ht="12.75" customHeight="1">
      <c r="F275" s="56"/>
      <c r="G275" s="56"/>
      <c r="H275" s="56"/>
      <c r="I275" s="56"/>
      <c r="J275" s="41"/>
      <c r="K275" s="56"/>
      <c r="L275" s="56"/>
      <c r="M275" s="56"/>
      <c r="O275" s="41"/>
      <c r="R275" s="56"/>
    </row>
    <row r="276" spans="6:18" ht="12.75" customHeight="1">
      <c r="F276" s="56"/>
      <c r="G276" s="56"/>
      <c r="H276" s="56"/>
      <c r="I276" s="56"/>
      <c r="J276" s="41"/>
      <c r="K276" s="56"/>
      <c r="L276" s="56"/>
      <c r="M276" s="56"/>
      <c r="O276" s="41"/>
      <c r="R276" s="56"/>
    </row>
    <row r="277" spans="6:18" ht="12.75" customHeight="1">
      <c r="F277" s="56"/>
      <c r="G277" s="56"/>
      <c r="H277" s="56"/>
      <c r="I277" s="56"/>
      <c r="J277" s="41"/>
      <c r="K277" s="56"/>
      <c r="L277" s="56"/>
      <c r="M277" s="56"/>
      <c r="O277" s="41"/>
      <c r="R277" s="56"/>
    </row>
    <row r="278" spans="6:18" ht="12.75" customHeight="1">
      <c r="F278" s="56"/>
      <c r="G278" s="56"/>
      <c r="H278" s="56"/>
      <c r="I278" s="56"/>
      <c r="J278" s="41"/>
      <c r="K278" s="56"/>
      <c r="L278" s="56"/>
      <c r="M278" s="56"/>
      <c r="O278" s="41"/>
      <c r="R278" s="56"/>
    </row>
    <row r="279" spans="6:18" ht="12.75" customHeight="1">
      <c r="F279" s="56"/>
      <c r="G279" s="56"/>
      <c r="H279" s="56"/>
      <c r="I279" s="56"/>
      <c r="J279" s="41"/>
      <c r="K279" s="56"/>
      <c r="L279" s="56"/>
      <c r="M279" s="56"/>
      <c r="O279" s="41"/>
      <c r="R279" s="56"/>
    </row>
    <row r="280" spans="6:18" ht="12.75" customHeight="1">
      <c r="F280" s="56"/>
      <c r="G280" s="56"/>
      <c r="H280" s="56"/>
      <c r="I280" s="56"/>
      <c r="J280" s="41"/>
      <c r="K280" s="56"/>
      <c r="L280" s="56"/>
      <c r="M280" s="56"/>
      <c r="O280" s="41"/>
      <c r="R280" s="56"/>
    </row>
    <row r="281" spans="6:18" ht="12.75" customHeight="1">
      <c r="F281" s="56"/>
      <c r="G281" s="56"/>
      <c r="H281" s="56"/>
      <c r="I281" s="56"/>
      <c r="J281" s="41"/>
      <c r="K281" s="56"/>
      <c r="L281" s="56"/>
      <c r="M281" s="56"/>
      <c r="O281" s="41"/>
      <c r="R281" s="56"/>
    </row>
    <row r="282" spans="6:18" ht="12.75" customHeight="1">
      <c r="F282" s="56"/>
      <c r="G282" s="56"/>
      <c r="H282" s="56"/>
      <c r="I282" s="56"/>
      <c r="J282" s="41"/>
      <c r="K282" s="56"/>
      <c r="L282" s="56"/>
      <c r="M282" s="56"/>
      <c r="O282" s="41"/>
      <c r="R282" s="56"/>
    </row>
    <row r="283" spans="6:18" ht="12.75" customHeight="1">
      <c r="F283" s="56"/>
      <c r="G283" s="56"/>
      <c r="H283" s="56"/>
      <c r="I283" s="56"/>
      <c r="J283" s="41"/>
      <c r="K283" s="56"/>
      <c r="L283" s="56"/>
      <c r="M283" s="56"/>
      <c r="O283" s="41"/>
      <c r="R283" s="56"/>
    </row>
    <row r="284" spans="6:18" ht="12.75" customHeight="1">
      <c r="F284" s="56"/>
      <c r="G284" s="56"/>
      <c r="H284" s="56"/>
      <c r="I284" s="56"/>
      <c r="J284" s="41"/>
      <c r="K284" s="56"/>
      <c r="L284" s="56"/>
      <c r="M284" s="56"/>
      <c r="O284" s="41"/>
      <c r="R284" s="56"/>
    </row>
    <row r="285" spans="6:18" ht="12.75" customHeight="1">
      <c r="F285" s="56"/>
      <c r="G285" s="56"/>
      <c r="H285" s="56"/>
      <c r="I285" s="56"/>
      <c r="J285" s="41"/>
      <c r="K285" s="56"/>
      <c r="L285" s="56"/>
      <c r="M285" s="56"/>
      <c r="O285" s="41"/>
      <c r="R285" s="56"/>
    </row>
    <row r="286" spans="6:18" ht="12.75" customHeight="1">
      <c r="F286" s="56"/>
      <c r="G286" s="56"/>
      <c r="H286" s="56"/>
      <c r="I286" s="56"/>
      <c r="J286" s="41"/>
      <c r="K286" s="56"/>
      <c r="L286" s="56"/>
      <c r="M286" s="56"/>
      <c r="O286" s="41"/>
      <c r="R286" s="56"/>
    </row>
    <row r="287" spans="6:18" ht="12.75" customHeight="1"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6:18" ht="12.75" customHeight="1"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6:18" ht="12.75" customHeight="1"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6:18" ht="12.75" customHeight="1"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6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6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6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6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6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6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6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6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6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6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6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6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6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6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</sheetData>
  <autoFilter ref="R1:R253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2022-09-01T17:59:27Z</dcterms:modified>
</cp:coreProperties>
</file>